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wdp" ContentType="image/vnd.ms-photo"/>
  <Override PartName="/xl/workbook.xml" ContentType="application/vnd.openxmlformats-officedocument.spreadsheetml.sheet.main+xml"/>
  <Override PartName="/xl/worksheets/sheet4.xml" ContentType="application/vnd.openxmlformats-officedocument.spreadsheetml.worksheet+xml"/>
  <Override PartName="/xl/theme/themeOverride13.xml" ContentType="application/vnd.openxmlformats-officedocument.themeOverride+xml"/>
  <Override PartName="/xl/charts/chart150.xml" ContentType="application/vnd.openxmlformats-officedocument.drawingml.chart+xml"/>
  <Override PartName="/xl/charts/chart149.xml" ContentType="application/vnd.openxmlformats-officedocument.drawingml.chart+xml"/>
  <Override PartName="/xl/charts/chart148.xml" ContentType="application/vnd.openxmlformats-officedocument.drawingml.chart+xml"/>
  <Override PartName="/xl/charts/chart147.xml" ContentType="application/vnd.openxmlformats-officedocument.drawingml.chart+xml"/>
  <Override PartName="/xl/drawings/drawing36.xml" ContentType="application/vnd.openxmlformats-officedocument.drawing+xml"/>
  <Override PartName="/xl/charts/chart151.xml" ContentType="application/vnd.openxmlformats-officedocument.drawingml.chart+xml"/>
  <Override PartName="/xl/charts/chart155.xml" ContentType="application/vnd.openxmlformats-officedocument.drawingml.chart+xml"/>
  <Override PartName="/xl/theme/themeOverride14.xml" ContentType="application/vnd.openxmlformats-officedocument.themeOverride+xml"/>
  <Override PartName="/xl/charts/chart154.xml" ContentType="application/vnd.openxmlformats-officedocument.drawingml.chart+xml"/>
  <Override PartName="/xl/charts/chart153.xml" ContentType="application/vnd.openxmlformats-officedocument.drawingml.chart+xml"/>
  <Override PartName="/xl/charts/chart152.xml" ContentType="application/vnd.openxmlformats-officedocument.drawingml.chart+xml"/>
  <Override PartName="/xl/charts/chart146.xml" ContentType="application/vnd.openxmlformats-officedocument.drawingml.chart+xml"/>
  <Override PartName="/xl/drawings/drawing35.xml" ContentType="application/vnd.openxmlformats-officedocument.drawing+xml"/>
  <Override PartName="/xl/charts/chart140.xml" ContentType="application/vnd.openxmlformats-officedocument.drawingml.chart+xml"/>
  <Override PartName="/xl/theme/themeOverride11.xml" ContentType="application/vnd.openxmlformats-officedocument.themeOverride+xml"/>
  <Override PartName="/xl/charts/chart139.xml" ContentType="application/vnd.openxmlformats-officedocument.drawingml.chart+xml"/>
  <Override PartName="/xl/charts/chart138.xml" ContentType="application/vnd.openxmlformats-officedocument.drawingml.chart+xml"/>
  <Override PartName="/xl/drawings/drawing34.xml" ContentType="application/vnd.openxmlformats-officedocument.drawing+xml"/>
  <Override PartName="/xl/charts/chart141.xml" ContentType="application/vnd.openxmlformats-officedocument.drawingml.chart+xml"/>
  <Override PartName="/xl/charts/chart142.xml" ContentType="application/vnd.openxmlformats-officedocument.drawingml.chart+xml"/>
  <Override PartName="/xl/charts/chart145.xml" ContentType="application/vnd.openxmlformats-officedocument.drawingml.chart+xml"/>
  <Override PartName="/xl/theme/themeOverride12.xml" ContentType="application/vnd.openxmlformats-officedocument.themeOverride+xml"/>
  <Override PartName="/xl/charts/chart144.xml" ContentType="application/vnd.openxmlformats-officedocument.drawingml.chart+xml"/>
  <Override PartName="/xl/charts/chart143.xml" ContentType="application/vnd.openxmlformats-officedocument.drawingml.chart+xml"/>
  <Override PartName="/xl/drawings/drawing37.xml" ContentType="application/vnd.openxmlformats-officedocument.drawing+xml"/>
  <Override PartName="/xl/charts/chart156.xml" ContentType="application/vnd.openxmlformats-officedocument.drawingml.chart+xml"/>
  <Override PartName="/xl/theme/themeOverride17.xml" ContentType="application/vnd.openxmlformats-officedocument.themeOverride+xml"/>
  <Override PartName="/xl/charts/chart169.xml" ContentType="application/vnd.openxmlformats-officedocument.drawingml.chart+xml"/>
  <Override PartName="/xl/charts/chart168.xml" ContentType="application/vnd.openxmlformats-officedocument.drawingml.chart+xml"/>
  <Override PartName="/xl/charts/chart167.xml" ContentType="application/vnd.openxmlformats-officedocument.drawingml.chart+xml"/>
  <Override PartName="/xl/charts/chart166.xml" ContentType="application/vnd.openxmlformats-officedocument.drawingml.chart+xml"/>
  <Override PartName="/xl/charts/chart170.xml" ContentType="application/vnd.openxmlformats-officedocument.drawingml.chart+xml"/>
  <Override PartName="/xl/drawings/drawing40.xml" ContentType="application/vnd.openxmlformats-officedocument.drawing+xml"/>
  <Override PartName="/xl/charts/chart173.xml" ContentType="application/vnd.openxmlformats-officedocument.drawingml.chart+xml"/>
  <Override PartName="/xl/charts/chart172.xml" ContentType="application/vnd.openxmlformats-officedocument.drawingml.chart+xml"/>
  <Override PartName="/xl/theme/themeOverride18.xml" ContentType="application/vnd.openxmlformats-officedocument.themeOverride+xml"/>
  <Override PartName="/xl/charts/chart171.xml" ContentType="application/vnd.openxmlformats-officedocument.drawingml.chart+xml"/>
  <Override PartName="/xl/drawings/drawing39.xml" ContentType="application/vnd.openxmlformats-officedocument.drawing+xml"/>
  <Override PartName="/xl/charts/chart165.xml" ContentType="application/vnd.openxmlformats-officedocument.drawingml.chart+xml"/>
  <Override PartName="/xl/theme/themeOverride15.xml" ContentType="application/vnd.openxmlformats-officedocument.themeOverride+xml"/>
  <Override PartName="/xl/charts/chart160.xml" ContentType="application/vnd.openxmlformats-officedocument.drawingml.chart+xml"/>
  <Override PartName="/xl/charts/chart159.xml" ContentType="application/vnd.openxmlformats-officedocument.drawingml.chart+xml"/>
  <Override PartName="/xl/charts/chart158.xml" ContentType="application/vnd.openxmlformats-officedocument.drawingml.chart+xml"/>
  <Override PartName="/xl/charts/chart157.xml" ContentType="application/vnd.openxmlformats-officedocument.drawingml.chart+xml"/>
  <Override PartName="/xl/drawings/drawing38.xml" ContentType="application/vnd.openxmlformats-officedocument.drawing+xml"/>
  <Override PartName="/xl/charts/chart161.xml" ContentType="application/vnd.openxmlformats-officedocument.drawingml.chart+xml"/>
  <Override PartName="/xl/theme/themeOverride16.xml" ContentType="application/vnd.openxmlformats-officedocument.themeOverride+xml"/>
  <Override PartName="/xl/charts/chart164.xml" ContentType="application/vnd.openxmlformats-officedocument.drawingml.chart+xml"/>
  <Override PartName="/xl/charts/chart163.xml" ContentType="application/vnd.openxmlformats-officedocument.drawingml.chart+xml"/>
  <Override PartName="/xl/charts/chart162.xml" ContentType="application/vnd.openxmlformats-officedocument.drawingml.chart+xml"/>
  <Override PartName="/xl/charts/chart137.xml" ContentType="application/vnd.openxmlformats-officedocument.drawingml.chart+xml"/>
  <Override PartName="/xl/charts/chart136.xml" ContentType="application/vnd.openxmlformats-officedocument.drawingml.chart+xml"/>
  <Override PartName="/xl/drawings/drawing33.xml" ContentType="application/vnd.openxmlformats-officedocument.drawing+xml"/>
  <Override PartName="/xl/charts/chart112.xml" ContentType="application/vnd.openxmlformats-officedocument.drawingml.chart+xml"/>
  <Override PartName="/xl/charts/chart111.xml" ContentType="application/vnd.openxmlformats-officedocument.drawingml.chart+xml"/>
  <Override PartName="/xl/drawings/drawing28.xml" ContentType="application/vnd.openxmlformats-officedocument.drawing+xml"/>
  <Override PartName="/xl/charts/chart110.xml" ContentType="application/vnd.openxmlformats-officedocument.drawingml.chart+xml"/>
  <Override PartName="/xl/charts/chart109.xml" ContentType="application/vnd.openxmlformats-officedocument.drawingml.chart+xml"/>
  <Override PartName="/xl/charts/chart113.xml" ContentType="application/vnd.openxmlformats-officedocument.drawingml.chart+xml"/>
  <Override PartName="/xl/charts/chart114.xml" ContentType="application/vnd.openxmlformats-officedocument.drawingml.chart+xml"/>
  <Override PartName="/xl/theme/themeOverride6.xml" ContentType="application/vnd.openxmlformats-officedocument.themeOverride+xml"/>
  <Override PartName="/xl/charts/chart116.xml" ContentType="application/vnd.openxmlformats-officedocument.drawingml.chart+xml"/>
  <Override PartName="/xl/drawings/drawing29.xml" ContentType="application/vnd.openxmlformats-officedocument.drawing+xml"/>
  <Override PartName="/xl/charts/chart115.xml" ContentType="application/vnd.openxmlformats-officedocument.drawingml.chart+xml"/>
  <Override PartName="/xl/charts/chart108.xml" ContentType="application/vnd.openxmlformats-officedocument.drawingml.chart+xml"/>
  <Override PartName="/xl/charts/chart107.xml" ContentType="application/vnd.openxmlformats-officedocument.drawingml.chart+xml"/>
  <Override PartName="/xl/charts/chart106.xml" ContentType="application/vnd.openxmlformats-officedocument.drawingml.chart+xml"/>
  <Override PartName="/xl/charts/chart101.xml" ContentType="application/vnd.openxmlformats-officedocument.drawingml.chart+xml"/>
  <Override PartName="/xl/drawings/drawing26.xml" ContentType="application/vnd.openxmlformats-officedocument.drawing+xml"/>
  <Override PartName="/xl/charts/chart100.xml" ContentType="application/vnd.openxmlformats-officedocument.drawingml.chart+xml"/>
  <Override PartName="/xl/charts/chart102.xml" ContentType="application/vnd.openxmlformats-officedocument.drawingml.chart+xml"/>
  <Override PartName="/xl/charts/chart103.xml" ContentType="application/vnd.openxmlformats-officedocument.drawingml.chart+xml"/>
  <Override PartName="/xl/charts/chart104.xml" ContentType="application/vnd.openxmlformats-officedocument.drawingml.chart+xml"/>
  <Override PartName="/xl/drawings/drawing27.xml" ContentType="application/vnd.openxmlformats-officedocument.drawing+xml"/>
  <Override PartName="/xl/worksheets/sheet1.xml" ContentType="application/vnd.openxmlformats-officedocument.spreadsheetml.worksheet+xml"/>
  <Override PartName="/xl/charts/chart117.xml" ContentType="application/vnd.openxmlformats-officedocument.drawingml.chart+xml"/>
  <Override PartName="/xl/charts/chart118.xml" ContentType="application/vnd.openxmlformats-officedocument.drawingml.chart+xml"/>
  <Override PartName="/xl/charts/chart119.xml" ContentType="application/vnd.openxmlformats-officedocument.drawingml.chart+xml"/>
  <Override PartName="/xl/drawings/drawing32.xml" ContentType="application/vnd.openxmlformats-officedocument.drawing+xml"/>
  <Override PartName="/xl/charts/chart130.xml" ContentType="application/vnd.openxmlformats-officedocument.drawingml.chart+xml"/>
  <Override PartName="/xl/theme/themeOverride9.xml" ContentType="application/vnd.openxmlformats-officedocument.themeOverride+xml"/>
  <Override PartName="/xl/charts/chart129.xml" ContentType="application/vnd.openxmlformats-officedocument.drawingml.chart+xml"/>
  <Override PartName="/xl/charts/chart131.xml" ContentType="application/vnd.openxmlformats-officedocument.drawingml.chart+xml"/>
  <Override PartName="/xl/charts/chart132.xml" ContentType="application/vnd.openxmlformats-officedocument.drawingml.chart+xml"/>
  <Override PartName="/xl/charts/chart133.xml" ContentType="application/vnd.openxmlformats-officedocument.drawingml.chart+xml"/>
  <Override PartName="/xl/charts/chart135.xml" ContentType="application/vnd.openxmlformats-officedocument.drawingml.chart+xml"/>
  <Override PartName="/xl/theme/themeOverride10.xml" ContentType="application/vnd.openxmlformats-officedocument.themeOverride+xml"/>
  <Override PartName="/xl/charts/chart134.xml" ContentType="application/vnd.openxmlformats-officedocument.drawingml.chart+xml"/>
  <Override PartName="/xl/charts/chart128.xml" ContentType="application/vnd.openxmlformats-officedocument.drawingml.chart+xml"/>
  <Override PartName="/xl/charts/chart127.xml" ContentType="application/vnd.openxmlformats-officedocument.drawingml.chart+xml"/>
  <Override PartName="/xl/charts/chart126.xml" ContentType="application/vnd.openxmlformats-officedocument.drawingml.chart+xml"/>
  <Override PartName="/xl/charts/chart121.xml" ContentType="application/vnd.openxmlformats-officedocument.drawingml.chart+xml"/>
  <Override PartName="/xl/drawings/drawing30.xml" ContentType="application/vnd.openxmlformats-officedocument.drawing+xml"/>
  <Override PartName="/xl/charts/chart120.xml" ContentType="application/vnd.openxmlformats-officedocument.drawingml.chart+xml"/>
  <Override PartName="/xl/theme/themeOverride7.xml" ContentType="application/vnd.openxmlformats-officedocument.themeOverride+xml"/>
  <Override PartName="/xl/charts/chart122.xml" ContentType="application/vnd.openxmlformats-officedocument.drawingml.chart+xml"/>
  <Override PartName="/xl/charts/chart123.xml" ContentType="application/vnd.openxmlformats-officedocument.drawingml.chart+xml"/>
  <Override PartName="/xl/charts/chart124.xml" ContentType="application/vnd.openxmlformats-officedocument.drawingml.chart+xml"/>
  <Override PartName="/xl/drawings/drawing31.xml" ContentType="application/vnd.openxmlformats-officedocument.drawing+xml"/>
  <Override PartName="/xl/charts/chart125.xml" ContentType="application/vnd.openxmlformats-officedocument.drawingml.chart+xml"/>
  <Override PartName="/xl/theme/themeOverride8.xml" ContentType="application/vnd.openxmlformats-officedocument.themeOverride+xml"/>
  <Override PartName="/xl/drawings/drawing41.xml" ContentType="application/vnd.openxmlformats-officedocument.drawing+xml"/>
  <Override PartName="/xl/charts/chart174.xml" ContentType="application/vnd.openxmlformats-officedocument.drawingml.chart+xml"/>
  <Override PartName="/xl/charts/chart175.xml" ContentType="application/vnd.openxmlformats-officedocument.drawingml.chart+xml"/>
  <Override PartName="/xl/charts/chart178.xml" ContentType="application/vnd.openxmlformats-officedocument.drawingml.chart+xml"/>
  <Override PartName="/xl/drawings/drawing43.xml" ContentType="application/vnd.openxmlformats-officedocument.drawing+xml"/>
  <Override PartName="/xl/charts/chart177.xml" ContentType="application/vnd.openxmlformats-officedocument.drawingml.chart+xml"/>
  <Override PartName="/xl/charts/chart176.xml" ContentType="application/vnd.openxmlformats-officedocument.drawingml.chart+xml"/>
  <Override PartName="/xl/drawings/drawing42.xml" ContentType="application/vnd.openxmlformats-officedocument.drawing+xml"/>
  <Override PartName="/xl/charts/chart179.xml" ContentType="application/vnd.openxmlformats-officedocument.drawingml.chart+xml"/>
  <Override PartName="/xl/worksheets/sheet3.xml" ContentType="application/vnd.openxmlformats-officedocument.spreadsheetml.worksheet+xml"/>
  <Override PartName="/xl/worksheets/sheet2.xml" ContentType="application/vnd.openxmlformats-officedocument.spreadsheetml.worksheet+xml"/>
  <Override PartName="/xl/charts/chart99.xml" ContentType="application/vnd.openxmlformats-officedocument.drawingml.chart+xml"/>
  <Override PartName="/xl/charts/chart105.xml" ContentType="application/vnd.openxmlformats-officedocument.drawingml.chart+xml"/>
  <Override PartName="/xl/charts/chart97.xml" ContentType="application/vnd.openxmlformats-officedocument.drawingml.chart+xml"/>
  <Override PartName="/xl/drawings/drawing9.xml" ContentType="application/vnd.openxmlformats-officedocument.drawing+xml"/>
  <Override PartName="/xl/theme/themeOverride3.xml" ContentType="application/vnd.openxmlformats-officedocument.themeOverride+xml"/>
  <Override PartName="/xl/charts/chart18.xml" ContentType="application/vnd.openxmlformats-officedocument.drawingml.chart+xml"/>
  <Override PartName="/xl/charts/chart17.xml" ContentType="application/vnd.openxmlformats-officedocument.drawingml.chart+xml"/>
  <Override PartName="/xl/drawings/drawing8.xml" ContentType="application/vnd.openxmlformats-officedocument.drawing+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5.xml" ContentType="application/vnd.openxmlformats-officedocument.drawingml.chart+xml"/>
  <Override PartName="/xl/charts/chart24.xml" ContentType="application/vnd.openxmlformats-officedocument.drawingml.chart+xml"/>
  <Override PartName="/xl/charts/chart23.xml" ContentType="application/vnd.openxmlformats-officedocument.drawingml.chart+xml"/>
  <Override PartName="/xl/charts/chart22.xml" ContentType="application/vnd.openxmlformats-officedocument.drawingml.chart+xml"/>
  <Override PartName="/xl/charts/chart16.xml" ContentType="application/vnd.openxmlformats-officedocument.drawingml.chart+xml"/>
  <Override PartName="/xl/charts/chart15.xml" ContentType="application/vnd.openxmlformats-officedocument.drawingml.chart+xml"/>
  <Override PartName="/xl/charts/chart14.xml" ContentType="application/vnd.openxmlformats-officedocument.drawingml.chart+xml"/>
  <Override PartName="/xl/charts/chart10.xml" ContentType="application/vnd.openxmlformats-officedocument.drawingml.chart+xml"/>
  <Override PartName="/xl/charts/chart9.xml" ContentType="application/vnd.openxmlformats-officedocument.drawingml.chart+xml"/>
  <Override PartName="/xl/drawings/drawing5.xml" ContentType="application/vnd.openxmlformats-officedocument.drawing+xml"/>
  <Override PartName="/xl/charts/chart8.xml" ContentType="application/vnd.openxmlformats-officedocument.drawingml.chart+xml"/>
  <Override PartName="/xl/charts/chart7.xml" ContentType="application/vnd.openxmlformats-officedocument.drawingml.chart+xml"/>
  <Override PartName="/xl/drawings/drawing6.xml" ContentType="application/vnd.openxmlformats-officedocument.drawing+xml"/>
  <Override PartName="/xl/charts/chart11.xml" ContentType="application/vnd.openxmlformats-officedocument.drawingml.chart+xml"/>
  <Override PartName="/xl/charts/chart12.xml" ContentType="application/vnd.openxmlformats-officedocument.drawingml.chart+xml"/>
  <Override PartName="/xl/drawings/drawing7.xml" ContentType="application/vnd.openxmlformats-officedocument.drawing+xml"/>
  <Override PartName="/xl/theme/themeOverride2.xml" ContentType="application/vnd.openxmlformats-officedocument.themeOverride+xml"/>
  <Override PartName="/xl/charts/chart13.xml" ContentType="application/vnd.openxmlformats-officedocument.drawingml.chart+xml"/>
  <Override PartName="/xl/theme/themeOverride1.xml" ContentType="application/vnd.openxmlformats-officedocument.themeOverride+xml"/>
  <Override PartName="/xl/charts/chart26.xml" ContentType="application/vnd.openxmlformats-officedocument.drawingml.chart+xml"/>
  <Override PartName="/xl/charts/chart27.xml" ContentType="application/vnd.openxmlformats-officedocument.drawingml.chart+xml"/>
  <Override PartName="/xl/drawings/drawing10.xml" ContentType="application/vnd.openxmlformats-officedocument.drawing+xml"/>
  <Override PartName="/xl/drawings/drawing14.xml" ContentType="application/vnd.openxmlformats-officedocument.drawing+xml"/>
  <Override PartName="/xl/charts/chart98.xml" ContentType="application/vnd.openxmlformats-officedocument.drawingml.chart+xml"/>
  <Override PartName="/xl/theme/themeOverride4.xml" ContentType="application/vnd.openxmlformats-officedocument.themeOverride+xml"/>
  <Override PartName="/xl/charts/chart40.xml" ContentType="application/vnd.openxmlformats-officedocument.drawingml.chart+xml"/>
  <Override PartName="/xl/charts/chart39.xml" ContentType="application/vnd.openxmlformats-officedocument.drawingml.chart+xml"/>
  <Override PartName="/xl/charts/chart41.xml" ContentType="application/vnd.openxmlformats-officedocument.drawingml.chart+xml"/>
  <Override PartName="/xl/charts/chart42.xml" ContentType="application/vnd.openxmlformats-officedocument.drawingml.chart+xml"/>
  <Override PartName="/xl/charts/chart43.xml" ContentType="application/vnd.openxmlformats-officedocument.drawingml.chart+xml"/>
  <Override PartName="/xl/charts/chart45.xml" ContentType="application/vnd.openxmlformats-officedocument.drawingml.chart+xml"/>
  <Override PartName="/xl/theme/themeOverride5.xml" ContentType="application/vnd.openxmlformats-officedocument.themeOverride+xml"/>
  <Override PartName="/xl/charts/chart44.xml" ContentType="application/vnd.openxmlformats-officedocument.drawingml.chart+xml"/>
  <Override PartName="/xl/charts/chart38.xml" ContentType="application/vnd.openxmlformats-officedocument.drawingml.chart+xml"/>
  <Override PartName="/xl/charts/chart37.xml" ContentType="application/vnd.openxmlformats-officedocument.drawingml.chart+xml"/>
  <Override PartName="/xl/charts/chart36.xml" ContentType="application/vnd.openxmlformats-officedocument.drawingml.chart+xml"/>
  <Override PartName="/xl/charts/chart31.xml" ContentType="application/vnd.openxmlformats-officedocument.drawingml.chart+xml"/>
  <Override PartName="/xl/charts/chart30.xml" ContentType="application/vnd.openxmlformats-officedocument.drawingml.chart+xml"/>
  <Override PartName="/xl/charts/chart29.xml" ContentType="application/vnd.openxmlformats-officedocument.drawingml.chart+xml"/>
  <Override PartName="/xl/charts/chart28.xml" ContentType="application/vnd.openxmlformats-officedocument.drawingml.chart+xml"/>
  <Override PartName="/xl/drawings/drawing11.xml" ContentType="application/vnd.openxmlformats-officedocument.drawing+xml"/>
  <Override PartName="/xl/charts/chart32.xml" ContentType="application/vnd.openxmlformats-officedocument.drawingml.chart+xml"/>
  <Override PartName="/xl/charts/chart33.xml" ContentType="application/vnd.openxmlformats-officedocument.drawingml.chart+xml"/>
  <Override PartName="/xl/drawings/drawing13.xml" ContentType="application/vnd.openxmlformats-officedocument.drawing+xml"/>
  <Override PartName="/xl/charts/chart35.xml" ContentType="application/vnd.openxmlformats-officedocument.drawingml.chart+xml"/>
  <Override PartName="/xl/charts/chart34.xml" ContentType="application/vnd.openxmlformats-officedocument.drawingml.chart+xml"/>
  <Override PartName="/xl/drawings/drawing12.xml" ContentType="application/vnd.openxmlformats-officedocument.drawing+xml"/>
  <Override PartName="/xl/charts/chart6.xml" ContentType="application/vnd.openxmlformats-officedocument.drawingml.chart+xml"/>
  <Override PartName="/xl/drawings/drawing4.xml" ContentType="application/vnd.openxmlformats-officedocument.drawing+xml"/>
  <Override PartName="/xl/charts/chart5.xml" ContentType="application/vnd.openxmlformats-officedocument.drawingml.chart+xml"/>
  <Override PartName="/xl/worksheets/sheet23.xml" ContentType="application/vnd.openxmlformats-officedocument.spreadsheetml.worksheet+xml"/>
  <Override PartName="/xl/worksheets/sheet22.xml" ContentType="application/vnd.openxmlformats-officedocument.spreadsheetml.worksheet+xml"/>
  <Override PartName="/xl/worksheets/sheet21.xml" ContentType="application/vnd.openxmlformats-officedocument.spreadsheetml.worksheet+xml"/>
  <Override PartName="/xl/worksheets/sheet20.xml" ContentType="application/vnd.openxmlformats-officedocument.spreadsheetml.worksheet+xml"/>
  <Override PartName="/xl/worksheets/sheet19.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30.xml" ContentType="application/vnd.openxmlformats-officedocument.spreadsheetml.worksheet+xml"/>
  <Override PartName="/xl/worksheets/sheet29.xml" ContentType="application/vnd.openxmlformats-officedocument.spreadsheetml.worksheet+xml"/>
  <Override PartName="/xl/worksheets/sheet28.xml" ContentType="application/vnd.openxmlformats-officedocument.spreadsheetml.worksheet+xml"/>
  <Override PartName="/xl/worksheets/sheet27.xml" ContentType="application/vnd.openxmlformats-officedocument.spreadsheetml.worksheet+xml"/>
  <Override PartName="/xl/worksheets/sheet18.xml" ContentType="application/vnd.openxmlformats-officedocument.spreadsheetml.worksheet+xml"/>
  <Override PartName="/xl/worksheets/sheet17.xml" ContentType="application/vnd.openxmlformats-officedocument.spreadsheetml.worksheet+xml"/>
  <Override PartName="/xl/worksheets/sheet16.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5.xml" ContentType="application/vnd.openxmlformats-officedocument.spreadsheetml.worksheet+xml"/>
  <Override PartName="/xl/worksheets/sheet14.xml" ContentType="application/vnd.openxmlformats-officedocument.spreadsheetml.worksheet+xml"/>
  <Override PartName="/xl/worksheets/sheet13.xml" ContentType="application/vnd.openxmlformats-officedocument.spreadsheetml.worksheet+xml"/>
  <Override PartName="/xl/worksheets/sheet12.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48.xml" ContentType="application/vnd.openxmlformats-officedocument.spreadsheetml.worksheet+xml"/>
  <Override PartName="/xl/drawings/drawing2.xml" ContentType="application/vnd.openxmlformats-officedocument.drawing+xml"/>
  <Override PartName="/xl/charts/chart1.xml" ContentType="application/vnd.openxmlformats-officedocument.drawingml.chart+xml"/>
  <Override PartName="/xl/charts/chart4.xml" ContentType="application/vnd.openxmlformats-officedocument.drawingml.chart+xml"/>
  <Override PartName="/xl/charts/chart3.xml" ContentType="application/vnd.openxmlformats-officedocument.drawingml.chart+xml"/>
  <Override PartName="/xl/drawings/drawing3.xml" ContentType="application/vnd.openxmlformats-officedocument.drawing+xml"/>
  <Override PartName="/xl/charts/chart2.xml" ContentType="application/vnd.openxmlformats-officedocument.drawingml.chart+xml"/>
  <Override PartName="/xl/worksheets/sheet47.xml" ContentType="application/vnd.openxmlformats-officedocument.spreadsheetml.worksheet+xml"/>
  <Override PartName="/xl/worksheets/sheet46.xml" ContentType="application/vnd.openxmlformats-officedocument.spreadsheetml.worksheet+xml"/>
  <Override PartName="/xl/worksheets/sheet45.xml" ContentType="application/vnd.openxmlformats-officedocument.spreadsheetml.worksheet+xml"/>
  <Override PartName="/xl/worksheets/sheet37.xml" ContentType="application/vnd.openxmlformats-officedocument.spreadsheetml.worksheet+xml"/>
  <Override PartName="/xl/worksheets/sheet36.xml" ContentType="application/vnd.openxmlformats-officedocument.spreadsheetml.worksheet+xml"/>
  <Override PartName="/xl/worksheets/sheet35.xml" ContentType="application/vnd.openxmlformats-officedocument.spreadsheetml.worksheet+xml"/>
  <Override PartName="/xl/worksheets/sheet34.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4.xml" ContentType="application/vnd.openxmlformats-officedocument.spreadsheetml.worksheet+xml"/>
  <Override PartName="/xl/worksheets/sheet43.xml" ContentType="application/vnd.openxmlformats-officedocument.spreadsheetml.worksheet+xml"/>
  <Override PartName="/xl/worksheets/sheet42.xml" ContentType="application/vnd.openxmlformats-officedocument.spreadsheetml.worksheet+xml"/>
  <Override PartName="/xl/worksheets/sheet41.xml" ContentType="application/vnd.openxmlformats-officedocument.spreadsheetml.worksheet+xml"/>
  <Override PartName="/xl/drawings/drawing15.xml" ContentType="application/vnd.openxmlformats-officedocument.drawing+xml"/>
  <Override PartName="/xl/charts/chart79.xml" ContentType="application/vnd.openxmlformats-officedocument.drawingml.chart+xml"/>
  <Override PartName="/xl/charts/chart78.xml" ContentType="application/vnd.openxmlformats-officedocument.drawingml.chart+xml"/>
  <Override PartName="/xl/charts/chart77.xml" ContentType="application/vnd.openxmlformats-officedocument.drawingml.chart+xml"/>
  <Override PartName="/xl/charts/chart76.xml" ContentType="application/vnd.openxmlformats-officedocument.drawingml.chart+xml"/>
  <Override PartName="/xl/charts/chart80.xml" ContentType="application/vnd.openxmlformats-officedocument.drawingml.chart+xml"/>
  <Override PartName="/xl/drawings/drawing22.xml" ContentType="application/vnd.openxmlformats-officedocument.drawing+xml"/>
  <Override PartName="/xl/charts/chart81.xml" ContentType="application/vnd.openxmlformats-officedocument.drawingml.chart+xml"/>
  <Override PartName="/xl/drawings/drawing21.xml" ContentType="application/vnd.openxmlformats-officedocument.drawing+xml"/>
  <Override PartName="/xl/charts/chart75.xml" ContentType="application/vnd.openxmlformats-officedocument.drawingml.chart+xml"/>
  <Override PartName="/xl/drawings/drawing20.xml" ContentType="application/vnd.openxmlformats-officedocument.drawing+xml"/>
  <Override PartName="/xl/charts/chart70.xml" ContentType="application/vnd.openxmlformats-officedocument.drawingml.chart+xml"/>
  <Override PartName="/xl/charts/chart69.xml" ContentType="application/vnd.openxmlformats-officedocument.drawingml.chart+xml"/>
  <Override PartName="/xl/charts/chart68.xml" ContentType="application/vnd.openxmlformats-officedocument.drawingml.chart+xml"/>
  <Override PartName="/xl/charts/chart74.xml" ContentType="application/vnd.openxmlformats-officedocument.drawingml.chart+xml"/>
  <Override PartName="/xl/charts/chart73.xml" ContentType="application/vnd.openxmlformats-officedocument.drawingml.chart+xml"/>
  <Override PartName="/xl/charts/chart72.xml" ContentType="application/vnd.openxmlformats-officedocument.drawingml.chart+xml"/>
  <Override PartName="/xl/charts/chart71.xml" ContentType="application/vnd.openxmlformats-officedocument.drawingml.chart+xml"/>
  <Override PartName="/xl/charts/chart82.xml" ContentType="application/vnd.openxmlformats-officedocument.drawingml.chart+xml"/>
  <Override PartName="/xl/charts/chart83.xml" ContentType="application/vnd.openxmlformats-officedocument.drawingml.chart+xml"/>
  <Override PartName="/xl/charts/chart84.xml" ContentType="application/vnd.openxmlformats-officedocument.drawingml.chart+xml"/>
  <Override PartName="/xl/charts/chart94.xml" ContentType="application/vnd.openxmlformats-officedocument.drawingml.chart+xml"/>
  <Override PartName="/xl/charts/chart93.xml" ContentType="application/vnd.openxmlformats-officedocument.drawingml.chart+xml"/>
  <Override PartName="/xl/charts/chart92.xml" ContentType="application/vnd.openxmlformats-officedocument.drawingml.chart+xml"/>
  <Override PartName="/xl/charts/chart91.xml" ContentType="application/vnd.openxmlformats-officedocument.drawingml.chart+xml"/>
  <Override PartName="/xl/charts/chart95.xml" ContentType="application/vnd.openxmlformats-officedocument.drawingml.chart+xml"/>
  <Override PartName="/xl/drawings/drawing25.xml" ContentType="application/vnd.openxmlformats-officedocument.drawing+xml"/>
  <Override PartName="/xl/charts/chart96.xml" ContentType="application/vnd.openxmlformats-officedocument.drawingml.chart+xml"/>
  <Override PartName="/xl/drawings/drawing23.xml" ContentType="application/vnd.openxmlformats-officedocument.drawing+xml"/>
  <Override PartName="/xl/charts/chart85.xml" ContentType="application/vnd.openxmlformats-officedocument.drawingml.chart+xml"/>
  <Override PartName="/xl/charts/chart86.xml" ContentType="application/vnd.openxmlformats-officedocument.drawingml.chart+xml"/>
  <Override PartName="/xl/charts/chart87.xml" ContentType="application/vnd.openxmlformats-officedocument.drawingml.chart+xml"/>
  <Override PartName="/xl/drawings/drawing24.xml" ContentType="application/vnd.openxmlformats-officedocument.drawing+xml"/>
  <Override PartName="/xl/charts/chart90.xml" ContentType="application/vnd.openxmlformats-officedocument.drawingml.chart+xml"/>
  <Override PartName="/xl/charts/chart89.xml" ContentType="application/vnd.openxmlformats-officedocument.drawingml.chart+xml"/>
  <Override PartName="/xl/charts/chart88.xml" ContentType="application/vnd.openxmlformats-officedocument.drawingml.chart+xml"/>
  <Override PartName="/xl/charts/chart67.xml" ContentType="application/vnd.openxmlformats-officedocument.drawingml.chart+xml"/>
  <Override PartName="/xl/charts/chart52.xml" ContentType="application/vnd.openxmlformats-officedocument.drawingml.chart+xml"/>
  <Override PartName="/xl/charts/chart60.xml" ContentType="application/vnd.openxmlformats-officedocument.drawingml.chart+xml"/>
  <Override PartName="/xl/drawings/drawing16.xml" ContentType="application/vnd.openxmlformats-officedocument.drawing+xml"/>
  <Override PartName="/xl/drawings/drawing18.xml" ContentType="application/vnd.openxmlformats-officedocument.drawing+xml"/>
  <Override PartName="/xl/charts/chart55.xml" ContentType="application/vnd.openxmlformats-officedocument.drawingml.chart+xml"/>
  <Override PartName="/xl/charts/chart53.xml" ContentType="application/vnd.openxmlformats-officedocument.drawingml.chart+xml"/>
  <Override PartName="/xl/charts/chart58.xml" ContentType="application/vnd.openxmlformats-officedocument.drawingml.chart+xml"/>
  <Override PartName="/xl/charts/chart54.xml" ContentType="application/vnd.openxmlformats-officedocument.drawingml.chart+xml"/>
  <Override PartName="/xl/charts/chart57.xml" ContentType="application/vnd.openxmlformats-officedocument.drawingml.chart+xml"/>
  <Override PartName="/xl/charts/chart59.xml" ContentType="application/vnd.openxmlformats-officedocument.drawingml.chart+xml"/>
  <Override PartName="/xl/charts/chart56.xml" ContentType="application/vnd.openxmlformats-officedocument.drawingml.chart+xml"/>
  <Override PartName="/xl/charts/chart51.xml" ContentType="application/vnd.openxmlformats-officedocument.drawingml.chart+xml"/>
  <Override PartName="/xl/charts/chart50.xml" ContentType="application/vnd.openxmlformats-officedocument.drawingml.chart+xml"/>
  <Override PartName="/xl/charts/chart62.xml" ContentType="application/vnd.openxmlformats-officedocument.drawingml.chart+xml"/>
  <Override PartName="/xl/charts/chart46.xml" ContentType="application/vnd.openxmlformats-officedocument.drawingml.chart+xml"/>
  <Override PartName="/xl/drawings/drawing19.xml" ContentType="application/vnd.openxmlformats-officedocument.drawing+xml"/>
  <Override PartName="/xl/drawings/drawing17.xml" ContentType="application/vnd.openxmlformats-officedocument.drawing+xml"/>
  <Override PartName="/xl/charts/chart66.xml" ContentType="application/vnd.openxmlformats-officedocument.drawingml.chart+xml"/>
  <Override PartName="/xl/charts/chart61.xml" ContentType="application/vnd.openxmlformats-officedocument.drawingml.chart+xml"/>
  <Override PartName="/xl/charts/chart47.xml" ContentType="application/vnd.openxmlformats-officedocument.drawingml.chart+xml"/>
  <Override PartName="/xl/charts/chart65.xml" ContentType="application/vnd.openxmlformats-officedocument.drawingml.chart+xml"/>
  <Override PartName="/xl/charts/chart48.xml" ContentType="application/vnd.openxmlformats-officedocument.drawingml.chart+xml"/>
  <Override PartName="/xl/charts/chart63.xml" ContentType="application/vnd.openxmlformats-officedocument.drawingml.chart+xml"/>
  <Override PartName="/xl/charts/chart49.xml" ContentType="application/vnd.openxmlformats-officedocument.drawingml.chart+xml"/>
  <Override PartName="/xl/charts/chart64.xml" ContentType="application/vnd.openxmlformats-officedocument.drawingml.chart+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1625" yWindow="5565" windowWidth="11430" windowHeight="5580" tabRatio="828" activeTab="4"/>
  </bookViews>
  <sheets>
    <sheet name="Titulní" sheetId="183" r:id="rId1"/>
    <sheet name="Obsah" sheetId="190" r:id="rId2"/>
    <sheet name="Úvod" sheetId="191" r:id="rId3"/>
    <sheet name="1" sheetId="186" r:id="rId4"/>
    <sheet name="2" sheetId="192" r:id="rId5"/>
    <sheet name="3" sheetId="7" r:id="rId6"/>
    <sheet name="4.1" sheetId="128" r:id="rId7"/>
    <sheet name="4.2" sheetId="127" r:id="rId8"/>
    <sheet name="4.3" sheetId="132" r:id="rId9"/>
    <sheet name="5.1" sheetId="53" r:id="rId10"/>
    <sheet name="5.2" sheetId="131" r:id="rId11"/>
    <sheet name="5.3" sheetId="130" r:id="rId12"/>
    <sheet name="5.4" sheetId="147" r:id="rId13"/>
    <sheet name="6" sheetId="77" r:id="rId14"/>
    <sheet name="7.1" sheetId="129" r:id="rId15"/>
    <sheet name="7.2" sheetId="57" r:id="rId16"/>
    <sheet name="8.1" sheetId="146" r:id="rId17"/>
    <sheet name="8.2" sheetId="168" r:id="rId18"/>
    <sheet name="14.2" sheetId="118" state="hidden" r:id="rId19"/>
    <sheet name="14.3" sheetId="112" state="hidden" r:id="rId20"/>
    <sheet name="14.4" sheetId="119" state="hidden" r:id="rId21"/>
    <sheet name="14.5" sheetId="113" state="hidden" r:id="rId22"/>
    <sheet name="14.6" sheetId="120" state="hidden" r:id="rId23"/>
    <sheet name="14.7" sheetId="114" state="hidden" r:id="rId24"/>
    <sheet name="14.8" sheetId="121" state="hidden" r:id="rId25"/>
    <sheet name="14.9" sheetId="115" state="hidden" r:id="rId26"/>
    <sheet name="14.10" sheetId="122" state="hidden" r:id="rId27"/>
    <sheet name="14.11" sheetId="116" state="hidden" r:id="rId28"/>
    <sheet name="14.12" sheetId="123" state="hidden" r:id="rId29"/>
    <sheet name="14.13" sheetId="117" state="hidden" r:id="rId30"/>
    <sheet name="14.14" sheetId="124" state="hidden" r:id="rId31"/>
    <sheet name="8.3" sheetId="169" r:id="rId32"/>
    <sheet name="8.4" sheetId="170" r:id="rId33"/>
    <sheet name="8.5" sheetId="171" r:id="rId34"/>
    <sheet name="8.6" sheetId="172" r:id="rId35"/>
    <sheet name="8.7" sheetId="173" r:id="rId36"/>
    <sheet name="8.8" sheetId="174" r:id="rId37"/>
    <sheet name="8.9" sheetId="175" r:id="rId38"/>
    <sheet name="8.10" sheetId="176" r:id="rId39"/>
    <sheet name="8.11" sheetId="177" r:id="rId40"/>
    <sheet name="8.12" sheetId="178" r:id="rId41"/>
    <sheet name="8.13" sheetId="179" r:id="rId42"/>
    <sheet name="8.14" sheetId="180" r:id="rId43"/>
    <sheet name="9" sheetId="161" r:id="rId44"/>
    <sheet name="10.1" sheetId="189" r:id="rId45"/>
    <sheet name="10.2" sheetId="188" r:id="rId46"/>
    <sheet name="10.3" sheetId="163" r:id="rId47"/>
    <sheet name="10.4" sheetId="167" r:id="rId48"/>
  </sheets>
  <definedNames>
    <definedName name="Datum_OTE">"2. 5. 2017"</definedName>
    <definedName name="_xlnm.Print_Area" localSheetId="3">'1'!$A$1:$B$40</definedName>
    <definedName name="_xlnm.Print_Area" localSheetId="16">'8.1'!$A$1:$I$47</definedName>
    <definedName name="_xlnm.Print_Area" localSheetId="38">'8.10'!$A$1:$I$47</definedName>
    <definedName name="_xlnm.Print_Area" localSheetId="39">'8.11'!$A$1:$I$47</definedName>
    <definedName name="_xlnm.Print_Area" localSheetId="40">'8.12'!$A$1:$I$47</definedName>
    <definedName name="_xlnm.Print_Area" localSheetId="41">'8.13'!$A$1:$I$47</definedName>
    <definedName name="_xlnm.Print_Area" localSheetId="42">'8.14'!$A$1:$I$47</definedName>
    <definedName name="_xlnm.Print_Area" localSheetId="17">'8.2'!$A$1:$I$47</definedName>
    <definedName name="_xlnm.Print_Area" localSheetId="31">'8.3'!$A$1:$I$47</definedName>
    <definedName name="_xlnm.Print_Area" localSheetId="32">'8.4'!$A$1:$I$47</definedName>
    <definedName name="_xlnm.Print_Area" localSheetId="33">'8.5'!$A$1:$I$47</definedName>
    <definedName name="_xlnm.Print_Area" localSheetId="34">'8.6'!$A$1:$I$47</definedName>
    <definedName name="_xlnm.Print_Area" localSheetId="35">'8.7'!$A$1:$I$47</definedName>
    <definedName name="_xlnm.Print_Area" localSheetId="36">'8.8'!$A$1:$I$47</definedName>
    <definedName name="_xlnm.Print_Area" localSheetId="37">'8.9'!$A$1:$I$47</definedName>
    <definedName name="_xlnm.Print_Area" localSheetId="43">'9'!$A$1:$M$46</definedName>
  </definedNames>
  <calcPr calcId="145621"/>
</workbook>
</file>

<file path=xl/calcChain.xml><?xml version="1.0" encoding="utf-8"?>
<calcChain xmlns="http://schemas.openxmlformats.org/spreadsheetml/2006/main">
  <c r="C16" i="189" l="1"/>
  <c r="C15" i="189"/>
  <c r="C10" i="189"/>
  <c r="C9" i="189"/>
  <c r="E15" i="189" l="1"/>
  <c r="D15" i="189"/>
  <c r="D16" i="189"/>
  <c r="E16" i="189"/>
  <c r="D10" i="189"/>
  <c r="E10" i="189"/>
  <c r="D9" i="189"/>
  <c r="E9" i="189"/>
  <c r="L1" i="189"/>
  <c r="N1" i="188"/>
  <c r="C4" i="167"/>
  <c r="F12" i="189" l="1"/>
  <c r="H6" i="189"/>
  <c r="H7" i="189" s="1"/>
  <c r="F6" i="189"/>
  <c r="N11" i="188"/>
  <c r="N10" i="188"/>
  <c r="N5" i="188"/>
  <c r="N4" i="188"/>
  <c r="F7" i="189" l="1"/>
  <c r="F10" i="189" s="1"/>
  <c r="N6" i="188"/>
  <c r="F13" i="189"/>
  <c r="N12" i="188"/>
  <c r="M1" i="167"/>
  <c r="K1" i="163"/>
  <c r="M1" i="161"/>
  <c r="I1" i="180"/>
  <c r="I1" i="179"/>
  <c r="I1" i="178"/>
  <c r="I1" i="177"/>
  <c r="I1" i="176"/>
  <c r="I1" i="175"/>
  <c r="I1" i="174"/>
  <c r="I1" i="173"/>
  <c r="I1" i="172"/>
  <c r="I1" i="171"/>
  <c r="I1" i="170"/>
  <c r="I1" i="169"/>
  <c r="I1" i="168"/>
  <c r="I1" i="146"/>
  <c r="J1" i="57"/>
  <c r="N1" i="129"/>
  <c r="M1" i="77"/>
  <c r="M1" i="147"/>
  <c r="P1" i="130"/>
  <c r="N1" i="131"/>
  <c r="N1" i="53"/>
  <c r="P1" i="132"/>
  <c r="N1" i="127"/>
  <c r="N1" i="128"/>
  <c r="N1" i="7"/>
  <c r="K27" i="146" l="1"/>
  <c r="T4" i="161" l="1"/>
  <c r="S4" i="161"/>
  <c r="R4" i="161"/>
  <c r="Q4" i="161"/>
  <c r="P4" i="161"/>
  <c r="O4" i="161"/>
  <c r="K34" i="180" l="1"/>
  <c r="K33" i="180"/>
  <c r="K32" i="180"/>
  <c r="K31" i="180"/>
  <c r="K30" i="180"/>
  <c r="K29" i="180"/>
  <c r="K28" i="180"/>
  <c r="K27" i="180"/>
  <c r="K25" i="180"/>
  <c r="K24" i="180"/>
  <c r="K23" i="180"/>
  <c r="K22" i="180"/>
  <c r="K21" i="180"/>
  <c r="K20" i="180"/>
  <c r="K19" i="180"/>
  <c r="K18" i="180"/>
  <c r="K17" i="180"/>
  <c r="K16" i="180"/>
  <c r="K15" i="180"/>
  <c r="K14" i="180"/>
  <c r="K13" i="180"/>
  <c r="K12" i="180"/>
  <c r="K11" i="180"/>
  <c r="K10" i="180"/>
  <c r="K34" i="179"/>
  <c r="K33" i="179"/>
  <c r="K32" i="179"/>
  <c r="K31" i="179"/>
  <c r="K30" i="179"/>
  <c r="K29" i="179"/>
  <c r="K28" i="179"/>
  <c r="K27" i="179"/>
  <c r="K25" i="179"/>
  <c r="K24" i="179"/>
  <c r="K23" i="179"/>
  <c r="K22" i="179"/>
  <c r="K21" i="179"/>
  <c r="K20" i="179"/>
  <c r="K19" i="179"/>
  <c r="K18" i="179"/>
  <c r="K17" i="179"/>
  <c r="K16" i="179"/>
  <c r="K15" i="179"/>
  <c r="K14" i="179"/>
  <c r="K13" i="179"/>
  <c r="K12" i="179"/>
  <c r="K11" i="179"/>
  <c r="K10" i="179"/>
  <c r="K35" i="178"/>
  <c r="K34" i="178"/>
  <c r="K33" i="178"/>
  <c r="K32" i="178"/>
  <c r="K31" i="178"/>
  <c r="K30" i="178"/>
  <c r="K29" i="178"/>
  <c r="K28" i="178"/>
  <c r="K25" i="178"/>
  <c r="K24" i="178"/>
  <c r="K23" i="178"/>
  <c r="K22" i="178"/>
  <c r="K21" i="178"/>
  <c r="K20" i="178"/>
  <c r="K19" i="178"/>
  <c r="K18" i="178"/>
  <c r="K17" i="178"/>
  <c r="K16" i="178"/>
  <c r="K15" i="178"/>
  <c r="K14" i="178"/>
  <c r="K13" i="178"/>
  <c r="K12" i="178"/>
  <c r="K11" i="178"/>
  <c r="K10" i="178"/>
  <c r="K34" i="177"/>
  <c r="K33" i="177"/>
  <c r="K32" i="177"/>
  <c r="K31" i="177"/>
  <c r="K30" i="177"/>
  <c r="K29" i="177"/>
  <c r="K28" i="177"/>
  <c r="K27" i="177"/>
  <c r="K25" i="177"/>
  <c r="K24" i="177"/>
  <c r="K23" i="177"/>
  <c r="K22" i="177"/>
  <c r="K21" i="177"/>
  <c r="K20" i="177"/>
  <c r="K19" i="177"/>
  <c r="K18" i="177"/>
  <c r="K17" i="177"/>
  <c r="K16" i="177"/>
  <c r="K15" i="177"/>
  <c r="K14" i="177"/>
  <c r="K13" i="177"/>
  <c r="K12" i="177"/>
  <c r="K11" i="177"/>
  <c r="K10" i="177"/>
  <c r="K35" i="176"/>
  <c r="K34" i="176"/>
  <c r="K33" i="176"/>
  <c r="K32" i="176"/>
  <c r="K31" i="176"/>
  <c r="K30" i="176"/>
  <c r="K29" i="176"/>
  <c r="K28" i="176"/>
  <c r="K25" i="176"/>
  <c r="K24" i="176"/>
  <c r="K23" i="176"/>
  <c r="K22" i="176"/>
  <c r="K21" i="176"/>
  <c r="K20" i="176"/>
  <c r="K19" i="176"/>
  <c r="K18" i="176"/>
  <c r="K17" i="176"/>
  <c r="K16" i="176"/>
  <c r="K15" i="176"/>
  <c r="K14" i="176"/>
  <c r="K13" i="176"/>
  <c r="K12" i="176"/>
  <c r="K11" i="176"/>
  <c r="K10" i="176"/>
  <c r="K34" i="175"/>
  <c r="K33" i="175"/>
  <c r="K32" i="175"/>
  <c r="K31" i="175"/>
  <c r="K30" i="175"/>
  <c r="K29" i="175"/>
  <c r="K28" i="175"/>
  <c r="K27" i="175"/>
  <c r="K25" i="175"/>
  <c r="K24" i="175"/>
  <c r="K23" i="175"/>
  <c r="K22" i="175"/>
  <c r="K21" i="175"/>
  <c r="K20" i="175"/>
  <c r="K19" i="175"/>
  <c r="K18" i="175"/>
  <c r="K17" i="175"/>
  <c r="K16" i="175"/>
  <c r="K15" i="175"/>
  <c r="K14" i="175"/>
  <c r="K13" i="175"/>
  <c r="K12" i="175"/>
  <c r="K11" i="175"/>
  <c r="K10" i="175"/>
  <c r="K34" i="173"/>
  <c r="K33" i="173"/>
  <c r="K32" i="173"/>
  <c r="K31" i="173"/>
  <c r="K30" i="173"/>
  <c r="K29" i="173"/>
  <c r="K28" i="173"/>
  <c r="K27" i="173"/>
  <c r="K25" i="173"/>
  <c r="K24" i="173"/>
  <c r="K23" i="173"/>
  <c r="K22" i="173"/>
  <c r="K21" i="173"/>
  <c r="K20" i="173"/>
  <c r="K19" i="173"/>
  <c r="K18" i="173"/>
  <c r="K17" i="173"/>
  <c r="K16" i="173"/>
  <c r="K15" i="173"/>
  <c r="K14" i="173"/>
  <c r="K13" i="173"/>
  <c r="K12" i="173"/>
  <c r="K11" i="173"/>
  <c r="K10" i="173"/>
  <c r="K35" i="172"/>
  <c r="K34" i="172"/>
  <c r="K33" i="172"/>
  <c r="K32" i="172"/>
  <c r="K31" i="172"/>
  <c r="K30" i="172"/>
  <c r="K29" i="172"/>
  <c r="K28" i="172"/>
  <c r="K25" i="172"/>
  <c r="K24" i="172"/>
  <c r="K23" i="172"/>
  <c r="K22" i="172"/>
  <c r="K21" i="172"/>
  <c r="K20" i="172"/>
  <c r="K19" i="172"/>
  <c r="K18" i="172"/>
  <c r="K17" i="172"/>
  <c r="K16" i="172"/>
  <c r="K15" i="172"/>
  <c r="K14" i="172"/>
  <c r="K13" i="172"/>
  <c r="K12" i="172"/>
  <c r="K11" i="172"/>
  <c r="K10" i="172"/>
  <c r="K34" i="171"/>
  <c r="K33" i="171"/>
  <c r="K32" i="171"/>
  <c r="K31" i="171"/>
  <c r="K30" i="171"/>
  <c r="K29" i="171"/>
  <c r="K28" i="171"/>
  <c r="K27" i="171"/>
  <c r="K25" i="171"/>
  <c r="K24" i="171"/>
  <c r="K23" i="171"/>
  <c r="K22" i="171"/>
  <c r="K21" i="171"/>
  <c r="K20" i="171"/>
  <c r="K19" i="171"/>
  <c r="K18" i="171"/>
  <c r="K17" i="171"/>
  <c r="K16" i="171"/>
  <c r="K15" i="171"/>
  <c r="K14" i="171"/>
  <c r="K13" i="171"/>
  <c r="K12" i="171"/>
  <c r="K11" i="171"/>
  <c r="K10" i="171"/>
  <c r="K34" i="170"/>
  <c r="K33" i="170"/>
  <c r="K32" i="170"/>
  <c r="K31" i="170"/>
  <c r="K30" i="170"/>
  <c r="K29" i="170"/>
  <c r="K28" i="170"/>
  <c r="K27" i="170"/>
  <c r="K25" i="170"/>
  <c r="K24" i="170"/>
  <c r="K23" i="170"/>
  <c r="K22" i="170"/>
  <c r="K21" i="170"/>
  <c r="K20" i="170"/>
  <c r="K19" i="170"/>
  <c r="K18" i="170"/>
  <c r="K17" i="170"/>
  <c r="K16" i="170"/>
  <c r="K15" i="170"/>
  <c r="K14" i="170"/>
  <c r="K13" i="170"/>
  <c r="K12" i="170"/>
  <c r="K11" i="170"/>
  <c r="K10" i="170"/>
  <c r="K34" i="169"/>
  <c r="K33" i="169"/>
  <c r="K32" i="169"/>
  <c r="K31" i="169"/>
  <c r="K30" i="169"/>
  <c r="K29" i="169"/>
  <c r="K28" i="169"/>
  <c r="K27" i="169"/>
  <c r="K25" i="169"/>
  <c r="K24" i="169"/>
  <c r="K23" i="169"/>
  <c r="K22" i="169"/>
  <c r="K21" i="169"/>
  <c r="K20" i="169"/>
  <c r="K19" i="169"/>
  <c r="K18" i="169"/>
  <c r="K17" i="169"/>
  <c r="K16" i="169"/>
  <c r="K15" i="169"/>
  <c r="K14" i="169"/>
  <c r="K13" i="169"/>
  <c r="K12" i="169"/>
  <c r="K11" i="169"/>
  <c r="K10" i="169"/>
  <c r="K34" i="168"/>
  <c r="K33" i="168"/>
  <c r="K32" i="168"/>
  <c r="K31" i="168"/>
  <c r="K30" i="168"/>
  <c r="K29" i="168"/>
  <c r="K28" i="168"/>
  <c r="K27" i="168"/>
  <c r="K25" i="168"/>
  <c r="K24" i="168"/>
  <c r="K23" i="168"/>
  <c r="K22" i="168"/>
  <c r="K21" i="168"/>
  <c r="K20" i="168"/>
  <c r="K19" i="168"/>
  <c r="K18" i="168"/>
  <c r="K17" i="168"/>
  <c r="K16" i="168"/>
  <c r="K15" i="168"/>
  <c r="K14" i="168"/>
  <c r="K13" i="168"/>
  <c r="K12" i="168"/>
  <c r="K11" i="168"/>
  <c r="K10" i="168"/>
  <c r="K36" i="146"/>
  <c r="K35" i="146"/>
  <c r="K34" i="146"/>
  <c r="K33" i="146"/>
  <c r="K32" i="146"/>
  <c r="K31" i="146"/>
  <c r="K30" i="146"/>
  <c r="K29" i="146"/>
  <c r="K26" i="146"/>
  <c r="K25" i="146"/>
  <c r="K24" i="146"/>
  <c r="K23" i="146"/>
  <c r="K22" i="146"/>
  <c r="K21" i="146"/>
  <c r="K20" i="146"/>
  <c r="K19" i="146"/>
  <c r="K18" i="146"/>
  <c r="K17" i="146"/>
  <c r="K16" i="146"/>
  <c r="K15" i="146"/>
  <c r="K14" i="146"/>
  <c r="K13" i="146"/>
  <c r="K12" i="146"/>
  <c r="K11" i="146"/>
  <c r="K25" i="174"/>
  <c r="K28" i="174"/>
  <c r="K29" i="174"/>
  <c r="K30" i="174"/>
  <c r="K31" i="174"/>
  <c r="K32" i="174"/>
  <c r="K33" i="174"/>
  <c r="K34" i="174"/>
  <c r="K27" i="174"/>
  <c r="K11" i="174"/>
  <c r="K12" i="174"/>
  <c r="K13" i="174"/>
  <c r="K14" i="174"/>
  <c r="K15" i="174"/>
  <c r="K16" i="174"/>
  <c r="K17" i="174"/>
  <c r="K18" i="174"/>
  <c r="K19" i="174"/>
  <c r="K20" i="174"/>
  <c r="K21" i="174"/>
  <c r="K22" i="174"/>
  <c r="K23" i="174"/>
  <c r="K24" i="174"/>
  <c r="K10" i="174"/>
  <c r="C24" i="163" l="1"/>
  <c r="I24" i="163"/>
  <c r="I4" i="163" l="1"/>
  <c r="C4" i="163" l="1"/>
  <c r="A23" i="7" l="1"/>
  <c r="A21" i="7" l="1"/>
  <c r="A20" i="7"/>
  <c r="A18" i="7" l="1"/>
  <c r="A22" i="7" l="1"/>
  <c r="A19" i="7" l="1"/>
  <c r="M1" i="113" l="1"/>
  <c r="M1" i="117"/>
  <c r="M1" i="123"/>
  <c r="M1" i="121"/>
  <c r="M1" i="114"/>
  <c r="M1" i="120"/>
  <c r="M1" i="119"/>
  <c r="M1" i="115"/>
  <c r="M1" i="124"/>
  <c r="M1" i="122"/>
  <c r="M1" i="112"/>
  <c r="M1" i="116"/>
  <c r="M1" i="118"/>
  <c r="B6" i="167" l="1"/>
  <c r="B10" i="167"/>
  <c r="D10" i="167" s="1"/>
  <c r="B14" i="167"/>
  <c r="B18" i="167"/>
  <c r="D18" i="167" s="1"/>
  <c r="B7" i="167"/>
  <c r="B11" i="167"/>
  <c r="B15" i="167"/>
  <c r="B19" i="167"/>
  <c r="B8" i="167"/>
  <c r="D8" i="167" s="1"/>
  <c r="B12" i="167"/>
  <c r="D12" i="167" s="1"/>
  <c r="B16" i="167"/>
  <c r="B20" i="167"/>
  <c r="B5" i="167"/>
  <c r="B9" i="167"/>
  <c r="D9" i="167" s="1"/>
  <c r="B13" i="167"/>
  <c r="D13" i="167" s="1"/>
  <c r="B17" i="167"/>
  <c r="D17" i="167" l="1"/>
  <c r="E17" i="167"/>
  <c r="D20" i="167"/>
  <c r="E20" i="167"/>
  <c r="D19" i="167"/>
  <c r="E19" i="167"/>
  <c r="D11" i="167"/>
  <c r="E11" i="167"/>
  <c r="B4" i="167"/>
  <c r="E5" i="167"/>
  <c r="D5" i="167"/>
  <c r="E16" i="167"/>
  <c r="D16" i="167"/>
  <c r="E15" i="167"/>
  <c r="D15" i="167"/>
  <c r="D7" i="167"/>
  <c r="E7" i="167"/>
  <c r="D14" i="167"/>
  <c r="E14" i="167"/>
  <c r="D6" i="167"/>
  <c r="E6" i="167"/>
  <c r="D4" i="167" l="1"/>
  <c r="E4" i="167"/>
  <c r="P8" i="161"/>
  <c r="P11" i="161" l="1"/>
  <c r="P19" i="161"/>
  <c r="P12" i="161"/>
  <c r="P20" i="161"/>
  <c r="P13" i="161"/>
  <c r="P21" i="161"/>
  <c r="P10" i="161"/>
  <c r="P18" i="161"/>
  <c r="P7" i="161"/>
  <c r="P15" i="161"/>
  <c r="P16" i="161"/>
  <c r="P9" i="161"/>
  <c r="P17" i="161"/>
  <c r="P6" i="161"/>
  <c r="P14" i="161"/>
  <c r="J7" i="129" l="1"/>
  <c r="E7" i="129"/>
  <c r="N14" i="129"/>
  <c r="I7" i="129"/>
  <c r="N13" i="129"/>
  <c r="N9" i="129"/>
  <c r="N15" i="129"/>
  <c r="N12" i="129"/>
  <c r="K7" i="129"/>
  <c r="G7" i="129"/>
  <c r="D7" i="129"/>
  <c r="N8" i="129"/>
  <c r="B7" i="129"/>
  <c r="L7" i="129"/>
  <c r="N11" i="129"/>
  <c r="M7" i="129"/>
  <c r="C7" i="129"/>
  <c r="N10" i="129"/>
  <c r="H7" i="129"/>
  <c r="F7" i="129"/>
  <c r="E6" i="129" l="1"/>
  <c r="H6" i="129"/>
  <c r="N6" i="129"/>
  <c r="B6" i="129"/>
  <c r="K6" i="129"/>
  <c r="M34" i="180" l="1"/>
  <c r="L12" i="180"/>
  <c r="M14" i="179"/>
  <c r="N16" i="178"/>
  <c r="M20" i="177"/>
  <c r="N23" i="146"/>
  <c r="L25" i="176"/>
  <c r="M28" i="175"/>
  <c r="L32" i="174"/>
  <c r="M34" i="173"/>
  <c r="L12" i="173"/>
  <c r="M14" i="172"/>
  <c r="N16" i="171"/>
  <c r="M20" i="170"/>
  <c r="N22" i="169"/>
  <c r="L32" i="179"/>
  <c r="N10" i="178"/>
  <c r="M16" i="146"/>
  <c r="M21" i="175"/>
  <c r="N15" i="180"/>
  <c r="L18" i="179"/>
  <c r="N21" i="178"/>
  <c r="L24" i="177"/>
  <c r="M29" i="146"/>
  <c r="N30" i="176"/>
  <c r="M33" i="175"/>
  <c r="L11" i="175"/>
  <c r="M13" i="174"/>
  <c r="N15" i="173"/>
  <c r="L18" i="172"/>
  <c r="N21" i="171"/>
  <c r="L24" i="170"/>
  <c r="M27" i="169"/>
  <c r="N12" i="180"/>
  <c r="L20" i="178"/>
  <c r="N25" i="146"/>
  <c r="N31" i="175"/>
  <c r="L25" i="178"/>
  <c r="L30" i="175"/>
  <c r="M28" i="173"/>
  <c r="L33" i="171"/>
  <c r="M14" i="170"/>
  <c r="L22" i="177"/>
  <c r="M16" i="173"/>
  <c r="N25" i="169"/>
  <c r="N15" i="178"/>
  <c r="M31" i="175"/>
  <c r="L32" i="173"/>
  <c r="N10" i="172"/>
  <c r="M15" i="170"/>
  <c r="L13" i="178"/>
  <c r="M24" i="173"/>
  <c r="L14" i="170"/>
  <c r="M32" i="173"/>
  <c r="L11" i="172"/>
  <c r="N29" i="178"/>
  <c r="M31" i="174"/>
  <c r="L29" i="180"/>
  <c r="M31" i="179"/>
  <c r="N34" i="178"/>
  <c r="M11" i="178"/>
  <c r="L15" i="177"/>
  <c r="M18" i="146"/>
  <c r="N19" i="176"/>
  <c r="L22" i="175"/>
  <c r="N25" i="174"/>
  <c r="L29" i="173"/>
  <c r="M32" i="172"/>
  <c r="N33" i="171"/>
  <c r="M11" i="171"/>
  <c r="L15" i="170"/>
  <c r="M17" i="169"/>
  <c r="M20" i="179"/>
  <c r="L25" i="177"/>
  <c r="N31" i="176"/>
  <c r="N32" i="180"/>
  <c r="M10" i="180"/>
  <c r="N12" i="179"/>
  <c r="M16" i="178"/>
  <c r="N18" i="177"/>
  <c r="L22" i="146"/>
  <c r="M23" i="176"/>
  <c r="L28" i="175"/>
  <c r="M30" i="174"/>
  <c r="N32" i="173"/>
  <c r="M10" i="173"/>
  <c r="N12" i="172"/>
  <c r="M16" i="171"/>
  <c r="N18" i="170"/>
  <c r="L21" i="169"/>
  <c r="N25" i="179"/>
  <c r="N32" i="177"/>
  <c r="L15" i="146"/>
  <c r="N18" i="175"/>
  <c r="M23" i="177"/>
  <c r="L12" i="175"/>
  <c r="N16" i="173"/>
  <c r="M21" i="171"/>
  <c r="L27" i="169"/>
  <c r="M31" i="176"/>
  <c r="L20" i="172"/>
  <c r="N30" i="180"/>
  <c r="M19" i="177"/>
  <c r="L13" i="175"/>
  <c r="M20" i="173"/>
  <c r="L25" i="171"/>
  <c r="N30" i="169"/>
  <c r="M21" i="146"/>
  <c r="L30" i="172"/>
  <c r="N17" i="169"/>
  <c r="N13" i="172"/>
  <c r="L24" i="179"/>
  <c r="M22" i="178"/>
  <c r="N11" i="178"/>
  <c r="M18" i="170"/>
  <c r="L27" i="173"/>
  <c r="N23" i="170"/>
  <c r="N22" i="180"/>
  <c r="L25" i="179"/>
  <c r="M29" i="178"/>
  <c r="L32" i="177"/>
  <c r="M36" i="146"/>
  <c r="L13" i="146"/>
  <c r="M14" i="176"/>
  <c r="N16" i="175"/>
  <c r="M20" i="174"/>
  <c r="N22" i="173"/>
  <c r="L25" i="172"/>
  <c r="M28" i="171"/>
  <c r="L32" i="170"/>
  <c r="M34" i="169"/>
  <c r="L12" i="169"/>
  <c r="M28" i="180"/>
  <c r="L34" i="178"/>
  <c r="M14" i="177"/>
  <c r="L19" i="176"/>
  <c r="M27" i="180"/>
  <c r="N29" i="179"/>
  <c r="M34" i="178"/>
  <c r="L11" i="178"/>
  <c r="M13" i="177"/>
  <c r="N16" i="146"/>
  <c r="L18" i="176"/>
  <c r="N21" i="175"/>
  <c r="L24" i="174"/>
  <c r="M27" i="173"/>
  <c r="N30" i="172"/>
  <c r="M33" i="171"/>
  <c r="L11" i="171"/>
  <c r="M13" i="170"/>
  <c r="N15" i="169"/>
  <c r="M16" i="179"/>
  <c r="L21" i="177"/>
  <c r="M30" i="176"/>
  <c r="N17" i="180"/>
  <c r="L30" i="146"/>
  <c r="N23" i="174"/>
  <c r="L33" i="172"/>
  <c r="N10" i="171"/>
  <c r="M15" i="169"/>
  <c r="M33" i="180"/>
  <c r="M14" i="175"/>
  <c r="M18" i="171"/>
  <c r="M34" i="179"/>
  <c r="L24" i="146"/>
  <c r="M28" i="174"/>
  <c r="L34" i="172"/>
  <c r="M14" i="171"/>
  <c r="L19" i="169"/>
  <c r="M22" i="175"/>
  <c r="N32" i="171"/>
  <c r="L17" i="178"/>
  <c r="L21" i="170"/>
  <c r="L34" i="174"/>
  <c r="M23" i="173"/>
  <c r="M27" i="175"/>
  <c r="M27" i="170"/>
  <c r="M17" i="180"/>
  <c r="N19" i="179"/>
  <c r="L22" i="178"/>
  <c r="N25" i="177"/>
  <c r="L31" i="146"/>
  <c r="M32" i="176"/>
  <c r="N33" i="175"/>
  <c r="M11" i="175"/>
  <c r="L15" i="174"/>
  <c r="M17" i="173"/>
  <c r="N19" i="172"/>
  <c r="L22" i="171"/>
  <c r="N25" i="170"/>
  <c r="L29" i="169"/>
  <c r="N16" i="180"/>
  <c r="M21" i="178"/>
  <c r="L29" i="146"/>
  <c r="L33" i="175"/>
  <c r="L21" i="180"/>
  <c r="M23" i="179"/>
  <c r="L29" i="178"/>
  <c r="M30" i="177"/>
  <c r="N34" i="146"/>
  <c r="M11" i="146"/>
  <c r="N12" i="176"/>
  <c r="M16" i="175"/>
  <c r="N18" i="174"/>
  <c r="L21" i="173"/>
  <c r="M23" i="172"/>
  <c r="L28" i="171"/>
  <c r="M30" i="170"/>
  <c r="N32" i="169"/>
  <c r="M10" i="169"/>
  <c r="M23" i="180"/>
  <c r="N32" i="178"/>
  <c r="M10" i="177"/>
  <c r="N17" i="176"/>
  <c r="M21" i="179"/>
  <c r="N32" i="176"/>
  <c r="L13" i="174"/>
  <c r="M20" i="172"/>
  <c r="L25" i="170"/>
  <c r="N14" i="179"/>
  <c r="N12" i="174"/>
  <c r="L22" i="170"/>
  <c r="L12" i="179"/>
  <c r="N28" i="176"/>
  <c r="N16" i="174"/>
  <c r="M21" i="172"/>
  <c r="L27" i="170"/>
  <c r="N21" i="180"/>
  <c r="N20" i="174"/>
  <c r="M10" i="171"/>
  <c r="N32" i="175"/>
  <c r="L12" i="171"/>
  <c r="N16" i="169"/>
  <c r="N29" i="173"/>
  <c r="N18" i="179"/>
  <c r="M21" i="180"/>
  <c r="N23" i="179"/>
  <c r="L28" i="178"/>
  <c r="N30" i="177"/>
  <c r="L35" i="146"/>
  <c r="N11" i="146"/>
  <c r="L13" i="176"/>
  <c r="M15" i="175"/>
  <c r="L19" i="174"/>
  <c r="M21" i="173"/>
  <c r="N23" i="172"/>
  <c r="L27" i="171"/>
  <c r="N30" i="170"/>
  <c r="L33" i="169"/>
  <c r="N10" i="169"/>
  <c r="N24" i="180"/>
  <c r="M31" i="178"/>
  <c r="N11" i="177"/>
  <c r="M16" i="176"/>
  <c r="L25" i="180"/>
  <c r="M28" i="179"/>
  <c r="L33" i="178"/>
  <c r="M34" i="177"/>
  <c r="L12" i="177"/>
  <c r="M15" i="146"/>
  <c r="N16" i="176"/>
  <c r="M20" i="175"/>
  <c r="N22" i="174"/>
  <c r="L25" i="173"/>
  <c r="M29" i="172"/>
  <c r="L32" i="171"/>
  <c r="M34" i="170"/>
  <c r="L12" i="170"/>
  <c r="M14" i="169"/>
  <c r="M32" i="180"/>
  <c r="N13" i="179"/>
  <c r="M18" i="177"/>
  <c r="N25" i="176"/>
  <c r="M12" i="180"/>
  <c r="N22" i="146"/>
  <c r="L21" i="174"/>
  <c r="M30" i="172"/>
  <c r="L34" i="170"/>
  <c r="N12" i="169"/>
  <c r="M16" i="180"/>
  <c r="N29" i="174"/>
  <c r="L13" i="171"/>
  <c r="L29" i="179"/>
  <c r="N18" i="146"/>
  <c r="N24" i="174"/>
  <c r="M31" i="172"/>
  <c r="N11" i="171"/>
  <c r="M16" i="169"/>
  <c r="N11" i="175"/>
  <c r="M27" i="171"/>
  <c r="N20" i="177"/>
  <c r="M10" i="170"/>
  <c r="N11" i="174"/>
  <c r="L29" i="172"/>
  <c r="N10" i="175"/>
  <c r="L31" i="169"/>
  <c r="L16" i="180"/>
  <c r="M18" i="179"/>
  <c r="N20" i="178"/>
  <c r="M24" i="177"/>
  <c r="N29" i="146"/>
  <c r="L31" i="176"/>
  <c r="M32" i="175"/>
  <c r="L10" i="175"/>
  <c r="N13" i="174"/>
  <c r="L16" i="173"/>
  <c r="M18" i="172"/>
  <c r="N20" i="171"/>
  <c r="M24" i="170"/>
  <c r="N27" i="169"/>
  <c r="L14" i="180"/>
  <c r="M17" i="178"/>
  <c r="M24" i="146"/>
  <c r="M30" i="175"/>
  <c r="N19" i="180"/>
  <c r="L22" i="179"/>
  <c r="N25" i="178"/>
  <c r="L29" i="177"/>
  <c r="M33" i="146"/>
  <c r="N34" i="176"/>
  <c r="M11" i="176"/>
  <c r="L15" i="175"/>
  <c r="M17" i="174"/>
  <c r="N19" i="173"/>
  <c r="L22" i="172"/>
  <c r="N25" i="171"/>
  <c r="L29" i="170"/>
  <c r="M31" i="169"/>
  <c r="N20" i="180"/>
  <c r="L30" i="178"/>
  <c r="N35" i="146"/>
  <c r="L15" i="176"/>
  <c r="L16" i="179"/>
  <c r="M25" i="176"/>
  <c r="M10" i="174"/>
  <c r="N17" i="172"/>
  <c r="M22" i="170"/>
  <c r="L31" i="178"/>
  <c r="M33" i="173"/>
  <c r="N16" i="170"/>
  <c r="N33" i="178"/>
  <c r="M21" i="176"/>
  <c r="L14" i="174"/>
  <c r="N18" i="172"/>
  <c r="M23" i="170"/>
  <c r="N31" i="179"/>
  <c r="M15" i="174"/>
  <c r="L31" i="170"/>
  <c r="M13" i="175"/>
  <c r="N15" i="170"/>
  <c r="L18" i="173"/>
  <c r="L27" i="177"/>
  <c r="L33" i="180"/>
  <c r="N10" i="180"/>
  <c r="L13" i="179"/>
  <c r="M15" i="178"/>
  <c r="L19" i="177"/>
  <c r="M22" i="146"/>
  <c r="N23" i="176"/>
  <c r="L27" i="175"/>
  <c r="N30" i="174"/>
  <c r="L33" i="173"/>
  <c r="N10" i="173"/>
  <c r="L13" i="172"/>
  <c r="M15" i="171"/>
  <c r="L19" i="170"/>
  <c r="M21" i="169"/>
  <c r="M29" i="179"/>
  <c r="L34" i="177"/>
  <c r="N13" i="146"/>
  <c r="L20" i="175"/>
  <c r="M14" i="180"/>
  <c r="N16" i="179"/>
  <c r="M20" i="178"/>
  <c r="N22" i="177"/>
  <c r="L26" i="146"/>
  <c r="M29" i="176"/>
  <c r="L32" i="175"/>
  <c r="M34" i="174"/>
  <c r="L12" i="174"/>
  <c r="M14" i="173"/>
  <c r="N16" i="172"/>
  <c r="M20" i="171"/>
  <c r="N22" i="170"/>
  <c r="L25" i="169"/>
  <c r="L10" i="180"/>
  <c r="N18" i="178"/>
  <c r="L23" i="146"/>
  <c r="L29" i="175"/>
  <c r="N19" i="178"/>
  <c r="N23" i="175"/>
  <c r="N24" i="173"/>
  <c r="M30" i="171"/>
  <c r="N11" i="170"/>
  <c r="M11" i="177"/>
  <c r="L11" i="173"/>
  <c r="M20" i="169"/>
  <c r="M10" i="178"/>
  <c r="L25" i="175"/>
  <c r="M29" i="173"/>
  <c r="L34" i="171"/>
  <c r="N12" i="170"/>
  <c r="M28" i="177"/>
  <c r="L19" i="173"/>
  <c r="N34" i="169"/>
  <c r="N20" i="173"/>
  <c r="N25" i="180"/>
  <c r="M25" i="171"/>
  <c r="L10" i="177"/>
  <c r="N12" i="173"/>
  <c r="N27" i="180"/>
  <c r="L30" i="179"/>
  <c r="M33" i="178"/>
  <c r="L10" i="178"/>
  <c r="N13" i="177"/>
  <c r="L17" i="146"/>
  <c r="M18" i="176"/>
  <c r="N20" i="175"/>
  <c r="M24" i="174"/>
  <c r="N27" i="173"/>
  <c r="L31" i="172"/>
  <c r="M32" i="171"/>
  <c r="L10" i="171"/>
  <c r="N13" i="170"/>
  <c r="L16" i="169"/>
  <c r="N17" i="179"/>
  <c r="N23" i="177"/>
  <c r="L29" i="176"/>
  <c r="M31" i="180"/>
  <c r="N33" i="179"/>
  <c r="M11" i="179"/>
  <c r="L15" i="178"/>
  <c r="M17" i="177"/>
  <c r="N20" i="146"/>
  <c r="L22" i="176"/>
  <c r="N25" i="175"/>
  <c r="L29" i="174"/>
  <c r="M31" i="173"/>
  <c r="N34" i="172"/>
  <c r="M11" i="172"/>
  <c r="L15" i="171"/>
  <c r="M17" i="170"/>
  <c r="N19" i="169"/>
  <c r="L23" i="179"/>
  <c r="L30" i="177"/>
  <c r="M12" i="146"/>
  <c r="N34" i="180"/>
  <c r="L18" i="177"/>
  <c r="N32" i="174"/>
  <c r="L14" i="173"/>
  <c r="N18" i="171"/>
  <c r="M23" i="169"/>
  <c r="M13" i="176"/>
  <c r="N14" i="172"/>
  <c r="M24" i="180"/>
  <c r="L14" i="177"/>
  <c r="M10" i="175"/>
  <c r="N17" i="173"/>
  <c r="M22" i="171"/>
  <c r="L28" i="169"/>
  <c r="L24" i="176"/>
  <c r="N22" i="172"/>
  <c r="L10" i="168"/>
  <c r="L29" i="171"/>
  <c r="M32" i="177"/>
  <c r="N32" i="146"/>
  <c r="M15" i="177"/>
  <c r="N33" i="169"/>
  <c r="N31" i="172"/>
  <c r="M28" i="169"/>
  <c r="L20" i="180"/>
  <c r="M22" i="179"/>
  <c r="N24" i="178"/>
  <c r="M29" i="177"/>
  <c r="N33" i="146"/>
  <c r="L35" i="176"/>
  <c r="N11" i="176"/>
  <c r="L14" i="175"/>
  <c r="N17" i="174"/>
  <c r="L20" i="173"/>
  <c r="M22" i="172"/>
  <c r="N24" i="171"/>
  <c r="M29" i="170"/>
  <c r="N31" i="169"/>
  <c r="L22" i="180"/>
  <c r="N28" i="178"/>
  <c r="M34" i="146"/>
  <c r="N13" i="176"/>
  <c r="N23" i="180"/>
  <c r="L27" i="179"/>
  <c r="N31" i="178"/>
  <c r="L33" i="177"/>
  <c r="N10" i="177"/>
  <c r="L14" i="146"/>
  <c r="M15" i="176"/>
  <c r="L19" i="175"/>
  <c r="M21" i="174"/>
  <c r="N23" i="173"/>
  <c r="L28" i="172"/>
  <c r="N30" i="171"/>
  <c r="L33" i="170"/>
  <c r="N10" i="170"/>
  <c r="L13" i="169"/>
  <c r="N29" i="180"/>
  <c r="L11" i="179"/>
  <c r="N15" i="177"/>
  <c r="L23" i="176"/>
  <c r="L33" i="179"/>
  <c r="M17" i="146"/>
  <c r="M18" i="174"/>
  <c r="N25" i="172"/>
  <c r="M31" i="170"/>
  <c r="L10" i="169"/>
  <c r="L11" i="180"/>
  <c r="M23" i="174"/>
  <c r="N33" i="170"/>
  <c r="N22" i="179"/>
  <c r="M13" i="146"/>
  <c r="L22" i="174"/>
  <c r="N28" i="172"/>
  <c r="M32" i="170"/>
  <c r="N13" i="169"/>
  <c r="M32" i="174"/>
  <c r="L21" i="171"/>
  <c r="M25" i="146"/>
  <c r="N24" i="169"/>
  <c r="M15" i="173"/>
  <c r="N31" i="171"/>
  <c r="L25" i="174"/>
  <c r="L28" i="177"/>
  <c r="N12" i="175"/>
  <c r="M23" i="171"/>
  <c r="L11" i="176"/>
  <c r="N31" i="177"/>
  <c r="N17" i="175"/>
  <c r="M29" i="171"/>
  <c r="N14" i="180"/>
  <c r="L17" i="179"/>
  <c r="M19" i="178"/>
  <c r="L23" i="177"/>
  <c r="M26" i="146"/>
  <c r="N29" i="176"/>
  <c r="L31" i="175"/>
  <c r="N34" i="174"/>
  <c r="M12" i="174"/>
  <c r="N14" i="173"/>
  <c r="L17" i="172"/>
  <c r="M19" i="171"/>
  <c r="L23" i="170"/>
  <c r="M25" i="169"/>
  <c r="M11" i="180"/>
  <c r="L16" i="178"/>
  <c r="N21" i="146"/>
  <c r="N27" i="175"/>
  <c r="M18" i="180"/>
  <c r="N20" i="179"/>
  <c r="M24" i="178"/>
  <c r="N27" i="177"/>
  <c r="L32" i="146"/>
  <c r="M33" i="176"/>
  <c r="L10" i="176"/>
  <c r="N13" i="175"/>
  <c r="L16" i="174"/>
  <c r="M18" i="173"/>
  <c r="N20" i="172"/>
  <c r="M24" i="171"/>
  <c r="N27" i="170"/>
  <c r="L30" i="169"/>
  <c r="L18" i="180"/>
  <c r="M25" i="178"/>
  <c r="L33" i="146"/>
  <c r="M12" i="176"/>
  <c r="N10" i="179"/>
  <c r="L20" i="176"/>
  <c r="N33" i="173"/>
  <c r="L15" i="172"/>
  <c r="N19" i="170"/>
  <c r="M18" i="178"/>
  <c r="L28" i="173"/>
  <c r="M11" i="170"/>
  <c r="M28" i="178"/>
  <c r="L16" i="176"/>
  <c r="M11" i="174"/>
  <c r="L16" i="172"/>
  <c r="N20" i="170"/>
  <c r="M25" i="179"/>
  <c r="L10" i="174"/>
  <c r="N24" i="170"/>
  <c r="N28" i="174"/>
  <c r="M19" i="169"/>
  <c r="M34" i="172"/>
  <c r="M35" i="176"/>
  <c r="N18" i="180"/>
  <c r="M32" i="146"/>
  <c r="M16" i="174"/>
  <c r="L28" i="170"/>
  <c r="M19" i="180"/>
  <c r="M22" i="180"/>
  <c r="L36" i="146"/>
  <c r="L20" i="174"/>
  <c r="N31" i="170"/>
  <c r="L27" i="180"/>
  <c r="N31" i="180"/>
  <c r="L34" i="179"/>
  <c r="N11" i="179"/>
  <c r="L14" i="178"/>
  <c r="N17" i="177"/>
  <c r="L21" i="146"/>
  <c r="M22" i="176"/>
  <c r="N24" i="175"/>
  <c r="M29" i="174"/>
  <c r="N31" i="173"/>
  <c r="L35" i="172"/>
  <c r="N11" i="172"/>
  <c r="L14" i="171"/>
  <c r="N17" i="170"/>
  <c r="L20" i="169"/>
  <c r="L28" i="179"/>
  <c r="M31" i="177"/>
  <c r="L11" i="146"/>
  <c r="M17" i="175"/>
  <c r="L13" i="180"/>
  <c r="M15" i="179"/>
  <c r="L19" i="178"/>
  <c r="M21" i="177"/>
  <c r="N24" i="146"/>
  <c r="L28" i="176"/>
  <c r="N30" i="175"/>
  <c r="L33" i="174"/>
  <c r="N10" i="174"/>
  <c r="L13" i="173"/>
  <c r="M15" i="172"/>
  <c r="L19" i="171"/>
  <c r="M21" i="170"/>
  <c r="N23" i="169"/>
  <c r="M33" i="179"/>
  <c r="N14" i="178"/>
  <c r="M20" i="146"/>
  <c r="M25" i="175"/>
  <c r="M14" i="178"/>
  <c r="M18" i="175"/>
  <c r="L22" i="173"/>
  <c r="N27" i="171"/>
  <c r="M32" i="169"/>
  <c r="N26" i="146"/>
  <c r="N32" i="172"/>
  <c r="L15" i="169"/>
  <c r="L31" i="177"/>
  <c r="N19" i="175"/>
  <c r="N25" i="173"/>
  <c r="M31" i="171"/>
  <c r="L10" i="170"/>
  <c r="N16" i="177"/>
  <c r="N13" i="173"/>
  <c r="M29" i="169"/>
  <c r="L10" i="173"/>
  <c r="M30" i="179"/>
  <c r="N14" i="171"/>
  <c r="L21" i="175"/>
  <c r="M16" i="172"/>
  <c r="L21" i="179"/>
  <c r="N33" i="176"/>
  <c r="N18" i="173"/>
  <c r="M30" i="169"/>
  <c r="L24" i="178"/>
  <c r="N24" i="179"/>
  <c r="N12" i="146"/>
  <c r="M22" i="173"/>
  <c r="L34" i="169"/>
  <c r="M25" i="180"/>
  <c r="N28" i="179"/>
  <c r="L32" i="178"/>
  <c r="N34" i="177"/>
  <c r="M12" i="177"/>
  <c r="N15" i="146"/>
  <c r="L17" i="176"/>
  <c r="M19" i="175"/>
  <c r="L23" i="174"/>
  <c r="M25" i="173"/>
  <c r="N29" i="172"/>
  <c r="L31" i="171"/>
  <c r="N34" i="170"/>
  <c r="M12" i="170"/>
  <c r="N14" i="169"/>
  <c r="N33" i="180"/>
  <c r="L15" i="179"/>
  <c r="N19" i="177"/>
  <c r="M24" i="176"/>
  <c r="L30" i="180"/>
  <c r="M32" i="179"/>
  <c r="L10" i="179"/>
  <c r="N13" i="178"/>
  <c r="L16" i="177"/>
  <c r="M19" i="146"/>
  <c r="N20" i="176"/>
  <c r="M24" i="175"/>
  <c r="N27" i="174"/>
  <c r="L30" i="173"/>
  <c r="M33" i="172"/>
  <c r="L10" i="172"/>
  <c r="N13" i="171"/>
  <c r="L16" i="170"/>
  <c r="M18" i="169"/>
  <c r="N21" i="179"/>
  <c r="M27" i="177"/>
  <c r="N35" i="176"/>
  <c r="M29" i="180"/>
  <c r="N12" i="177"/>
  <c r="L30" i="174"/>
  <c r="M11" i="173"/>
  <c r="L16" i="171"/>
  <c r="N20" i="169"/>
  <c r="N28" i="175"/>
  <c r="L30" i="171"/>
  <c r="L19" i="180"/>
  <c r="N36" i="146"/>
  <c r="N33" i="174"/>
  <c r="L15" i="173"/>
  <c r="N19" i="171"/>
  <c r="M24" i="169"/>
  <c r="N18" i="176"/>
  <c r="M17" i="172"/>
  <c r="L32" i="180"/>
  <c r="M17" i="171"/>
  <c r="N14" i="146"/>
  <c r="L16" i="175"/>
  <c r="L20" i="146"/>
  <c r="L22" i="169"/>
  <c r="M34" i="171"/>
  <c r="M23" i="178"/>
  <c r="M10" i="176"/>
  <c r="L21" i="172"/>
  <c r="N31" i="146"/>
  <c r="M30" i="178"/>
  <c r="L14" i="176"/>
  <c r="N24" i="172"/>
  <c r="N11" i="169"/>
  <c r="M35" i="178"/>
  <c r="L12" i="146"/>
  <c r="M17" i="179"/>
  <c r="N29" i="170"/>
  <c r="N15" i="171"/>
  <c r="L13" i="170"/>
  <c r="M20" i="7"/>
  <c r="D21" i="7"/>
  <c r="M29" i="168"/>
  <c r="L21" i="168"/>
  <c r="N10" i="168"/>
  <c r="L33" i="168"/>
  <c r="N29" i="168"/>
  <c r="N34" i="168"/>
  <c r="L12" i="168"/>
  <c r="N19" i="174"/>
  <c r="M22" i="168"/>
  <c r="L28" i="168"/>
  <c r="N21" i="177"/>
  <c r="M33" i="174"/>
  <c r="L18" i="171"/>
  <c r="L24" i="175"/>
  <c r="M25" i="177"/>
  <c r="M12" i="175"/>
  <c r="L23" i="171"/>
  <c r="M34" i="175"/>
  <c r="M12" i="172"/>
  <c r="N21" i="173"/>
  <c r="N34" i="173"/>
  <c r="N23" i="178"/>
  <c r="M20" i="180"/>
  <c r="C20" i="7"/>
  <c r="L13" i="177"/>
  <c r="N15" i="174"/>
  <c r="L20" i="179"/>
  <c r="L34" i="176"/>
  <c r="L11" i="169"/>
  <c r="L30" i="176"/>
  <c r="M14" i="174"/>
  <c r="H32" i="163"/>
  <c r="F19" i="7"/>
  <c r="L15" i="168"/>
  <c r="N12" i="168"/>
  <c r="M27" i="168"/>
  <c r="L18" i="146"/>
  <c r="N22" i="171"/>
  <c r="M19" i="7"/>
  <c r="M13" i="180"/>
  <c r="L25" i="146"/>
  <c r="L11" i="174"/>
  <c r="N21" i="170"/>
  <c r="N34" i="179"/>
  <c r="L17" i="180"/>
  <c r="N30" i="146"/>
  <c r="N14" i="174"/>
  <c r="M25" i="170"/>
  <c r="M15" i="180"/>
  <c r="M32" i="178"/>
  <c r="L17" i="170"/>
  <c r="L32" i="169"/>
  <c r="M13" i="172"/>
  <c r="N30" i="173"/>
  <c r="L12" i="176"/>
  <c r="F20" i="7"/>
  <c r="J20" i="7"/>
  <c r="I19" i="7"/>
  <c r="M20" i="176"/>
  <c r="L23" i="172"/>
  <c r="L18" i="174"/>
  <c r="M19" i="174"/>
  <c r="L28" i="180"/>
  <c r="L14" i="169"/>
  <c r="L21" i="7"/>
  <c r="L18" i="168"/>
  <c r="L30" i="168"/>
  <c r="M21" i="168"/>
  <c r="M23" i="168"/>
  <c r="N21" i="169"/>
  <c r="N20" i="168"/>
  <c r="M11" i="168"/>
  <c r="L32" i="168"/>
  <c r="N15" i="179"/>
  <c r="M28" i="176"/>
  <c r="M13" i="173"/>
  <c r="L24" i="169"/>
  <c r="M13" i="178"/>
  <c r="M19" i="179"/>
  <c r="L32" i="176"/>
  <c r="L17" i="173"/>
  <c r="N28" i="169"/>
  <c r="N22" i="178"/>
  <c r="N14" i="176"/>
  <c r="L21" i="178"/>
  <c r="L18" i="170"/>
  <c r="M19" i="170"/>
  <c r="N27" i="179"/>
  <c r="N28" i="170"/>
  <c r="M28" i="170"/>
  <c r="L24" i="172"/>
  <c r="L27" i="174"/>
  <c r="L19" i="172"/>
  <c r="G20" i="7"/>
  <c r="D19" i="7"/>
  <c r="L27" i="168"/>
  <c r="N23" i="168"/>
  <c r="L23" i="168"/>
  <c r="N27" i="168"/>
  <c r="M13" i="179"/>
  <c r="L20" i="7"/>
  <c r="M19" i="168"/>
  <c r="M25" i="168"/>
  <c r="M13" i="168"/>
  <c r="L18" i="178"/>
  <c r="N29" i="175"/>
  <c r="N15" i="172"/>
  <c r="L19" i="146"/>
  <c r="L23" i="178"/>
  <c r="N34" i="175"/>
  <c r="M19" i="172"/>
  <c r="M30" i="146"/>
  <c r="L31" i="173"/>
  <c r="N33" i="177"/>
  <c r="N10" i="176"/>
  <c r="L17" i="174"/>
  <c r="N21" i="172"/>
  <c r="N19" i="168"/>
  <c r="M14" i="168"/>
  <c r="N25" i="168"/>
  <c r="N18" i="168"/>
  <c r="L13" i="168"/>
  <c r="N22" i="176"/>
  <c r="J21" i="7"/>
  <c r="M30" i="180"/>
  <c r="M16" i="177"/>
  <c r="L28" i="174"/>
  <c r="N12" i="171"/>
  <c r="L34" i="180"/>
  <c r="L20" i="177"/>
  <c r="N31" i="174"/>
  <c r="N17" i="171"/>
  <c r="N22" i="175"/>
  <c r="L24" i="171"/>
  <c r="M25" i="172"/>
  <c r="L23" i="173"/>
  <c r="L34" i="146"/>
  <c r="M22" i="174"/>
  <c r="B26" i="163"/>
  <c r="I20" i="7"/>
  <c r="M33" i="168"/>
  <c r="M12" i="168"/>
  <c r="M32" i="168"/>
  <c r="M18" i="168"/>
  <c r="M33" i="177"/>
  <c r="L18" i="175"/>
  <c r="N29" i="171"/>
  <c r="L25" i="168"/>
  <c r="N33" i="168"/>
  <c r="L11" i="168"/>
  <c r="M30" i="168"/>
  <c r="L19" i="168"/>
  <c r="M19" i="176"/>
  <c r="N32" i="179"/>
  <c r="N19" i="146"/>
  <c r="M30" i="173"/>
  <c r="M16" i="170"/>
  <c r="M24" i="179"/>
  <c r="N11" i="180"/>
  <c r="M23" i="146"/>
  <c r="L34" i="173"/>
  <c r="L20" i="170"/>
  <c r="N30" i="179"/>
  <c r="N29" i="177"/>
  <c r="N29" i="169"/>
  <c r="M12" i="169"/>
  <c r="N28" i="171"/>
  <c r="M35" i="172"/>
  <c r="L15" i="180"/>
  <c r="L20" i="171"/>
  <c r="D20" i="7"/>
  <c r="C21" i="7"/>
  <c r="L19" i="7"/>
  <c r="M21" i="7"/>
  <c r="N24" i="168"/>
  <c r="L20" i="168"/>
  <c r="L24" i="180"/>
  <c r="N21" i="168"/>
  <c r="L31" i="168"/>
  <c r="M16" i="168"/>
  <c r="N17" i="168"/>
  <c r="G19" i="7"/>
  <c r="M10" i="179"/>
  <c r="L21" i="176"/>
  <c r="N33" i="172"/>
  <c r="N18" i="169"/>
  <c r="N28" i="177"/>
  <c r="L14" i="179"/>
  <c r="N24" i="176"/>
  <c r="N11" i="173"/>
  <c r="M22" i="169"/>
  <c r="L12" i="178"/>
  <c r="N14" i="175"/>
  <c r="N24" i="177"/>
  <c r="M33" i="169"/>
  <c r="L23" i="169"/>
  <c r="L35" i="178"/>
  <c r="I21" i="7"/>
  <c r="J19" i="7"/>
  <c r="M15" i="168"/>
  <c r="L24" i="168"/>
  <c r="L34" i="168"/>
  <c r="N22" i="168"/>
  <c r="M17" i="168"/>
  <c r="M27" i="179"/>
  <c r="M14" i="146"/>
  <c r="L24" i="173"/>
  <c r="L11" i="170"/>
  <c r="M12" i="179"/>
  <c r="L31" i="179"/>
  <c r="L23" i="175"/>
  <c r="N34" i="171"/>
  <c r="L33" i="176"/>
  <c r="N35" i="172"/>
  <c r="L17" i="175"/>
  <c r="L31" i="174"/>
  <c r="L12" i="172"/>
  <c r="N31" i="168"/>
  <c r="L14" i="168"/>
  <c r="N11" i="168"/>
  <c r="L16" i="168"/>
  <c r="N32" i="170"/>
  <c r="C19" i="7"/>
  <c r="N12" i="178"/>
  <c r="M23" i="175"/>
  <c r="M10" i="172"/>
  <c r="M34" i="176"/>
  <c r="N17" i="178"/>
  <c r="M29" i="175"/>
  <c r="L14" i="172"/>
  <c r="N17" i="146"/>
  <c r="M19" i="173"/>
  <c r="L16" i="146"/>
  <c r="N15" i="175"/>
  <c r="M24" i="172"/>
  <c r="L30" i="170"/>
  <c r="H11" i="163"/>
  <c r="G21" i="7"/>
  <c r="N14" i="168"/>
  <c r="N30" i="168"/>
  <c r="N16" i="168"/>
  <c r="N32" i="168"/>
  <c r="M20" i="168"/>
  <c r="N30" i="178"/>
  <c r="N15" i="176"/>
  <c r="M28" i="172"/>
  <c r="M13" i="169"/>
  <c r="L17" i="177"/>
  <c r="N35" i="178"/>
  <c r="M25" i="174"/>
  <c r="M12" i="171"/>
  <c r="L23" i="180"/>
  <c r="M13" i="171"/>
  <c r="N23" i="171"/>
  <c r="M12" i="173"/>
  <c r="M17" i="176"/>
  <c r="L11" i="177"/>
  <c r="L31" i="180"/>
  <c r="N14" i="177"/>
  <c r="L17" i="169"/>
  <c r="M27" i="174"/>
  <c r="M31" i="146"/>
  <c r="M34" i="168"/>
  <c r="M31" i="168"/>
  <c r="N21" i="174"/>
  <c r="N21" i="176"/>
  <c r="N28" i="173"/>
  <c r="L19" i="179"/>
  <c r="L18" i="169"/>
  <c r="L17" i="171"/>
  <c r="M28" i="168"/>
  <c r="N28" i="168"/>
  <c r="L29" i="168"/>
  <c r="N15" i="168"/>
  <c r="M33" i="170"/>
  <c r="N28" i="180"/>
  <c r="L32" i="172"/>
  <c r="M22" i="177"/>
  <c r="L34" i="175"/>
  <c r="F21" i="7"/>
  <c r="L22" i="168"/>
  <c r="M24" i="168"/>
  <c r="N13" i="168"/>
  <c r="M10" i="168"/>
  <c r="M12" i="178"/>
  <c r="N14" i="170"/>
  <c r="M35" i="146"/>
  <c r="N13" i="180"/>
  <c r="M11" i="169"/>
  <c r="L17" i="168"/>
  <c r="B21" i="147"/>
  <c r="B36" i="147" s="1"/>
  <c r="D21" i="147"/>
  <c r="D36" i="147" s="1"/>
  <c r="C21" i="147"/>
  <c r="C36" i="147" s="1"/>
  <c r="B16" i="163" l="1"/>
  <c r="H16" i="163"/>
  <c r="B9" i="163"/>
  <c r="H17" i="163"/>
  <c r="H15" i="163"/>
  <c r="H36" i="163"/>
  <c r="K36" i="163" s="1"/>
  <c r="B6" i="163"/>
  <c r="H20" i="163"/>
  <c r="H7" i="163"/>
  <c r="J7" i="163" s="1"/>
  <c r="B34" i="163"/>
  <c r="H28" i="163"/>
  <c r="H14" i="163"/>
  <c r="H25" i="163"/>
  <c r="H33" i="163"/>
  <c r="H30" i="163"/>
  <c r="B33" i="163"/>
  <c r="H35" i="163"/>
  <c r="J35" i="163" s="1"/>
  <c r="B14" i="163"/>
  <c r="H9" i="163"/>
  <c r="H8" i="163"/>
  <c r="J8" i="163" s="1"/>
  <c r="B36" i="163"/>
  <c r="B11" i="163"/>
  <c r="B20" i="163"/>
  <c r="D20" i="163" s="1"/>
  <c r="B28" i="163"/>
  <c r="B25" i="163"/>
  <c r="B38" i="163"/>
  <c r="H12" i="163"/>
  <c r="H31" i="163"/>
  <c r="B29" i="163"/>
  <c r="B8" i="163"/>
  <c r="E8" i="163" s="1"/>
  <c r="B7" i="163"/>
  <c r="B15" i="163"/>
  <c r="D15" i="163" s="1"/>
  <c r="H19" i="163"/>
  <c r="K19" i="163" s="1"/>
  <c r="B31" i="163"/>
  <c r="H13" i="163"/>
  <c r="H6" i="163"/>
  <c r="H29" i="163"/>
  <c r="H34" i="163"/>
  <c r="B18" i="163"/>
  <c r="D18" i="163" s="1"/>
  <c r="B13" i="163"/>
  <c r="D13" i="163" s="1"/>
  <c r="B17" i="163"/>
  <c r="E17" i="163" s="1"/>
  <c r="H5" i="163"/>
  <c r="B35" i="163"/>
  <c r="B30" i="163"/>
  <c r="D30" i="163" s="1"/>
  <c r="B32" i="163"/>
  <c r="H26" i="163"/>
  <c r="B37" i="163"/>
  <c r="B10" i="163"/>
  <c r="E10" i="163" s="1"/>
  <c r="B5" i="163"/>
  <c r="B19" i="163"/>
  <c r="B12" i="163"/>
  <c r="H10" i="163"/>
  <c r="B27" i="163"/>
  <c r="H18" i="163"/>
  <c r="J18" i="163" s="1"/>
  <c r="H37" i="163"/>
  <c r="H38" i="163"/>
  <c r="H27" i="163"/>
  <c r="J27" i="163" s="1"/>
  <c r="F7" i="53"/>
  <c r="D7" i="53"/>
  <c r="N16" i="127"/>
  <c r="N19" i="53"/>
  <c r="D9" i="163"/>
  <c r="J36" i="163"/>
  <c r="J17" i="57"/>
  <c r="C6" i="147"/>
  <c r="J9" i="57"/>
  <c r="J14" i="57"/>
  <c r="N23" i="53"/>
  <c r="D23" i="147"/>
  <c r="J13" i="57"/>
  <c r="E4" i="132"/>
  <c r="M7" i="128"/>
  <c r="I7" i="128"/>
  <c r="J7" i="128"/>
  <c r="N19" i="128"/>
  <c r="K7" i="128"/>
  <c r="D38" i="147"/>
  <c r="N16" i="128"/>
  <c r="N23" i="128"/>
  <c r="K21" i="7"/>
  <c r="K11" i="7"/>
  <c r="D4" i="132"/>
  <c r="G7" i="53"/>
  <c r="P11" i="130"/>
  <c r="K6" i="77"/>
  <c r="L4" i="130"/>
  <c r="N10" i="53"/>
  <c r="H7" i="53"/>
  <c r="P17" i="132"/>
  <c r="G4" i="132"/>
  <c r="P19" i="130"/>
  <c r="P15" i="132"/>
  <c r="P10" i="132"/>
  <c r="P6" i="132"/>
  <c r="F6" i="127"/>
  <c r="B21" i="7"/>
  <c r="B11" i="7"/>
  <c r="N11" i="7"/>
  <c r="J6" i="77"/>
  <c r="H5" i="77" s="1"/>
  <c r="N20" i="127"/>
  <c r="H4" i="130"/>
  <c r="F4" i="130"/>
  <c r="M7" i="53"/>
  <c r="C6" i="77"/>
  <c r="N17" i="53"/>
  <c r="B20" i="7"/>
  <c r="N9" i="7"/>
  <c r="B9" i="7"/>
  <c r="F6" i="131"/>
  <c r="F6" i="77"/>
  <c r="M4" i="130"/>
  <c r="L6" i="131"/>
  <c r="P13" i="130"/>
  <c r="B4" i="132"/>
  <c r="P5" i="132"/>
  <c r="P19" i="132"/>
  <c r="N15" i="53"/>
  <c r="I6" i="127"/>
  <c r="K6" i="131"/>
  <c r="N19" i="131"/>
  <c r="N14" i="127"/>
  <c r="N16" i="131"/>
  <c r="M6" i="127"/>
  <c r="H6" i="127"/>
  <c r="M6" i="131"/>
  <c r="K6" i="127"/>
  <c r="N9" i="131"/>
  <c r="C6" i="131"/>
  <c r="N7" i="127"/>
  <c r="B6" i="127"/>
  <c r="E4" i="57"/>
  <c r="B4" i="57"/>
  <c r="J5" i="57"/>
  <c r="E9" i="163"/>
  <c r="N22" i="128"/>
  <c r="D7" i="128"/>
  <c r="N12" i="128"/>
  <c r="L7" i="128"/>
  <c r="F7" i="128"/>
  <c r="B23" i="147"/>
  <c r="C7" i="53"/>
  <c r="K28" i="163"/>
  <c r="J28" i="163"/>
  <c r="P14" i="132"/>
  <c r="P12" i="130"/>
  <c r="P9" i="130"/>
  <c r="K4" i="130"/>
  <c r="G4" i="130"/>
  <c r="L7" i="53"/>
  <c r="N9" i="127"/>
  <c r="L6" i="77"/>
  <c r="H6" i="131"/>
  <c r="M4" i="132"/>
  <c r="J6" i="131"/>
  <c r="N12" i="53"/>
  <c r="N17" i="127"/>
  <c r="H4" i="132"/>
  <c r="E9" i="7"/>
  <c r="E20" i="7"/>
  <c r="N13" i="127"/>
  <c r="P15" i="130"/>
  <c r="N16" i="53"/>
  <c r="K20" i="7"/>
  <c r="K9" i="7"/>
  <c r="P13" i="132"/>
  <c r="P17" i="130"/>
  <c r="K4" i="132"/>
  <c r="P7" i="132"/>
  <c r="G6" i="77"/>
  <c r="E5" i="77" s="1"/>
  <c r="N18" i="127"/>
  <c r="D6" i="127"/>
  <c r="N8" i="131"/>
  <c r="N13" i="131"/>
  <c r="N11" i="127"/>
  <c r="J10" i="57"/>
  <c r="J18" i="57"/>
  <c r="C4" i="57"/>
  <c r="J16" i="57"/>
  <c r="J15" i="57"/>
  <c r="H4" i="57"/>
  <c r="N9" i="128"/>
  <c r="N21" i="128"/>
  <c r="B38" i="147"/>
  <c r="N17" i="128"/>
  <c r="D6" i="147"/>
  <c r="C38" i="147"/>
  <c r="C23" i="147"/>
  <c r="N15" i="128"/>
  <c r="N10" i="128"/>
  <c r="H7" i="128"/>
  <c r="B6" i="147"/>
  <c r="B7" i="53"/>
  <c r="N8" i="53"/>
  <c r="N14" i="53"/>
  <c r="E7" i="53"/>
  <c r="E6" i="53" s="1"/>
  <c r="P14" i="130"/>
  <c r="P8" i="132"/>
  <c r="H20" i="7"/>
  <c r="H9" i="7"/>
  <c r="J6" i="127"/>
  <c r="P20" i="130"/>
  <c r="D6" i="77"/>
  <c r="B5" i="77" s="1"/>
  <c r="G6" i="127"/>
  <c r="E6" i="77"/>
  <c r="P10" i="130"/>
  <c r="E7" i="7"/>
  <c r="E19" i="7"/>
  <c r="O4" i="132"/>
  <c r="M6" i="77"/>
  <c r="K5" i="77" s="1"/>
  <c r="E4" i="130"/>
  <c r="P5" i="130"/>
  <c r="B4" i="130"/>
  <c r="N18" i="53"/>
  <c r="N10" i="131"/>
  <c r="I4" i="130"/>
  <c r="I7" i="53"/>
  <c r="O4" i="130"/>
  <c r="K19" i="7"/>
  <c r="K7" i="7"/>
  <c r="N4" i="132"/>
  <c r="I6" i="77"/>
  <c r="N7" i="131"/>
  <c r="B6" i="131"/>
  <c r="E6" i="131"/>
  <c r="H6" i="77"/>
  <c r="D6" i="131"/>
  <c r="N11" i="131"/>
  <c r="N10" i="127"/>
  <c r="L6" i="127"/>
  <c r="N15" i="127"/>
  <c r="N17" i="131"/>
  <c r="F4" i="132"/>
  <c r="I4" i="57"/>
  <c r="J12" i="57"/>
  <c r="J11" i="57"/>
  <c r="F4" i="57"/>
  <c r="N13" i="128"/>
  <c r="B7" i="128"/>
  <c r="N8" i="128"/>
  <c r="E7" i="128"/>
  <c r="N14" i="128"/>
  <c r="N11" i="128"/>
  <c r="C7" i="128"/>
  <c r="G7" i="128"/>
  <c r="N20" i="128"/>
  <c r="N18" i="128"/>
  <c r="P8" i="130"/>
  <c r="J7" i="53"/>
  <c r="P18" i="130"/>
  <c r="P20" i="132"/>
  <c r="P11" i="132"/>
  <c r="H21" i="7"/>
  <c r="H11" i="7"/>
  <c r="N13" i="53"/>
  <c r="C4" i="130"/>
  <c r="J4" i="130"/>
  <c r="N4" i="130"/>
  <c r="P7" i="130"/>
  <c r="P18" i="132"/>
  <c r="P16" i="130"/>
  <c r="I4" i="132"/>
  <c r="N20" i="53"/>
  <c r="P12" i="132"/>
  <c r="D36" i="163"/>
  <c r="E36" i="163"/>
  <c r="N8" i="127"/>
  <c r="H19" i="7"/>
  <c r="H7" i="7"/>
  <c r="N22" i="53"/>
  <c r="C4" i="132"/>
  <c r="N21" i="53"/>
  <c r="L4" i="132"/>
  <c r="J4" i="132"/>
  <c r="K7" i="53"/>
  <c r="E21" i="7"/>
  <c r="E11" i="7"/>
  <c r="N18" i="131"/>
  <c r="P16" i="132"/>
  <c r="P9" i="132"/>
  <c r="I6" i="131"/>
  <c r="B6" i="77"/>
  <c r="N11" i="53"/>
  <c r="E6" i="127"/>
  <c r="C6" i="127"/>
  <c r="D4" i="130"/>
  <c r="N9" i="53"/>
  <c r="N14" i="131"/>
  <c r="B19" i="7"/>
  <c r="N7" i="7"/>
  <c r="B7" i="7"/>
  <c r="P6" i="130"/>
  <c r="N12" i="127"/>
  <c r="N15" i="131"/>
  <c r="N12" i="131"/>
  <c r="G6" i="131"/>
  <c r="N20" i="131"/>
  <c r="N19" i="127"/>
  <c r="J6" i="57"/>
  <c r="G4" i="57"/>
  <c r="J8" i="57"/>
  <c r="J7" i="57"/>
  <c r="D4" i="57"/>
  <c r="D8" i="163" l="1"/>
  <c r="E15" i="163"/>
  <c r="J19" i="163"/>
  <c r="E20" i="163"/>
  <c r="D17" i="163"/>
  <c r="K7" i="163"/>
  <c r="K27" i="163"/>
  <c r="K35" i="163"/>
  <c r="E13" i="163"/>
  <c r="K6" i="53"/>
  <c r="E5" i="127"/>
  <c r="D10" i="163"/>
  <c r="K8" i="163"/>
  <c r="B5" i="147"/>
  <c r="E14" i="147" s="1"/>
  <c r="E30" i="163"/>
  <c r="H6" i="128"/>
  <c r="E6" i="128"/>
  <c r="J29" i="163"/>
  <c r="K29" i="163"/>
  <c r="J14" i="163"/>
  <c r="K14" i="163"/>
  <c r="E5" i="131"/>
  <c r="N5" i="131"/>
  <c r="E38" i="163"/>
  <c r="D38" i="163"/>
  <c r="K13" i="163"/>
  <c r="J13" i="163"/>
  <c r="E7" i="163"/>
  <c r="D7" i="163"/>
  <c r="D6" i="163"/>
  <c r="E6" i="163"/>
  <c r="J4" i="57"/>
  <c r="K5" i="127"/>
  <c r="H5" i="127"/>
  <c r="E27" i="163"/>
  <c r="D27" i="163"/>
  <c r="D33" i="163"/>
  <c r="E33" i="163"/>
  <c r="E29" i="163"/>
  <c r="D29" i="163"/>
  <c r="L18" i="7"/>
  <c r="I22" i="7"/>
  <c r="J22" i="7"/>
  <c r="J18" i="7"/>
  <c r="M18" i="7"/>
  <c r="L22" i="7"/>
  <c r="D14" i="163"/>
  <c r="E14" i="163"/>
  <c r="K10" i="163"/>
  <c r="J10" i="163"/>
  <c r="D34" i="163"/>
  <c r="E34" i="163"/>
  <c r="P4" i="130"/>
  <c r="B6" i="53"/>
  <c r="N6" i="53"/>
  <c r="E19" i="163"/>
  <c r="D19" i="163"/>
  <c r="K33" i="163"/>
  <c r="J33" i="163"/>
  <c r="K38" i="163"/>
  <c r="J38" i="163"/>
  <c r="D32" i="163"/>
  <c r="E32" i="163"/>
  <c r="P4" i="132"/>
  <c r="K34" i="163"/>
  <c r="J34" i="163"/>
  <c r="H4" i="163"/>
  <c r="J5" i="163"/>
  <c r="K5" i="163"/>
  <c r="J17" i="163"/>
  <c r="K17" i="163"/>
  <c r="N6" i="128"/>
  <c r="K32" i="163"/>
  <c r="J32" i="163"/>
  <c r="J15" i="163"/>
  <c r="K15" i="163"/>
  <c r="K31" i="163"/>
  <c r="J31" i="163"/>
  <c r="D12" i="163"/>
  <c r="E12" i="163"/>
  <c r="D31" i="163"/>
  <c r="E31" i="163"/>
  <c r="E37" i="163"/>
  <c r="D37" i="163"/>
  <c r="K9" i="163"/>
  <c r="J9" i="163"/>
  <c r="B5" i="127"/>
  <c r="K5" i="131"/>
  <c r="J20" i="163"/>
  <c r="K20" i="163"/>
  <c r="H6" i="53"/>
  <c r="K6" i="128"/>
  <c r="I18" i="7"/>
  <c r="M22" i="7"/>
  <c r="J30" i="163"/>
  <c r="K30" i="163"/>
  <c r="J37" i="163"/>
  <c r="K37" i="163"/>
  <c r="J12" i="163"/>
  <c r="K12" i="163"/>
  <c r="J6" i="163"/>
  <c r="K6" i="163"/>
  <c r="D11" i="163"/>
  <c r="E11" i="163"/>
  <c r="D16" i="163"/>
  <c r="E16" i="163"/>
  <c r="B6" i="128"/>
  <c r="E28" i="163"/>
  <c r="D28" i="163"/>
  <c r="B5" i="131"/>
  <c r="K11" i="163"/>
  <c r="J11" i="163"/>
  <c r="B37" i="147"/>
  <c r="K26" i="163"/>
  <c r="J26" i="163"/>
  <c r="E26" i="163"/>
  <c r="D26" i="163"/>
  <c r="H5" i="131"/>
  <c r="B22" i="147"/>
  <c r="N5" i="127"/>
  <c r="E25" i="163"/>
  <c r="D25" i="163"/>
  <c r="B24" i="163"/>
  <c r="E35" i="163"/>
  <c r="D35" i="163"/>
  <c r="J25" i="163"/>
  <c r="K25" i="163"/>
  <c r="H24" i="163"/>
  <c r="J16" i="163"/>
  <c r="K16" i="163"/>
  <c r="B4" i="163"/>
  <c r="E5" i="163"/>
  <c r="D5" i="163"/>
  <c r="D23" i="7"/>
  <c r="F23" i="7"/>
  <c r="M23" i="7"/>
  <c r="L23" i="7"/>
  <c r="I23" i="7"/>
  <c r="C23" i="7"/>
  <c r="G23" i="7"/>
  <c r="J23" i="7"/>
  <c r="E13" i="147" l="1"/>
  <c r="E7" i="147"/>
  <c r="E9" i="147"/>
  <c r="E12" i="147"/>
  <c r="E11" i="147"/>
  <c r="E10" i="147"/>
  <c r="E8" i="147"/>
  <c r="G22" i="7"/>
  <c r="F18" i="7"/>
  <c r="F22" i="7"/>
  <c r="G18" i="7"/>
  <c r="E40" i="147"/>
  <c r="E41" i="147"/>
  <c r="E39" i="147"/>
  <c r="C22" i="7"/>
  <c r="C13" i="188"/>
  <c r="C18" i="7"/>
  <c r="C7" i="188"/>
  <c r="J24" i="163"/>
  <c r="K24" i="163"/>
  <c r="E4" i="163"/>
  <c r="D4" i="163"/>
  <c r="D24" i="163"/>
  <c r="E24" i="163"/>
  <c r="E26" i="147"/>
  <c r="E27" i="147"/>
  <c r="E30" i="147"/>
  <c r="E28" i="147"/>
  <c r="E29" i="147"/>
  <c r="E25" i="147"/>
  <c r="E24" i="147"/>
  <c r="J4" i="163"/>
  <c r="K4" i="163"/>
  <c r="D13" i="188"/>
  <c r="D22" i="7"/>
  <c r="D18" i="7"/>
  <c r="D7" i="188"/>
  <c r="D8" i="188" l="1"/>
  <c r="D9" i="188"/>
  <c r="H13" i="7"/>
  <c r="H22" i="7"/>
  <c r="K18" i="7"/>
  <c r="K5" i="7"/>
  <c r="E15" i="7"/>
  <c r="E23" i="7"/>
  <c r="H23" i="7"/>
  <c r="H15" i="7"/>
  <c r="B15" i="7"/>
  <c r="B23" i="7"/>
  <c r="N15" i="7"/>
  <c r="L9" i="171"/>
  <c r="L26" i="171" s="1"/>
  <c r="L10" i="146"/>
  <c r="L28" i="146" s="1"/>
  <c r="L9" i="173"/>
  <c r="L26" i="173" s="1"/>
  <c r="L9" i="177"/>
  <c r="L26" i="177" s="1"/>
  <c r="L9" i="176"/>
  <c r="L27" i="176" s="1"/>
  <c r="L9" i="170"/>
  <c r="L26" i="170" s="1"/>
  <c r="L9" i="174"/>
  <c r="L26" i="174" s="1"/>
  <c r="L9" i="168"/>
  <c r="L26" i="168" s="1"/>
  <c r="L9" i="172"/>
  <c r="L27" i="172" s="1"/>
  <c r="L9" i="175"/>
  <c r="L26" i="175" s="1"/>
  <c r="L9" i="179"/>
  <c r="L26" i="179" s="1"/>
  <c r="L9" i="169"/>
  <c r="L26" i="169" s="1"/>
  <c r="L9" i="178"/>
  <c r="L27" i="178" s="1"/>
  <c r="L9" i="180"/>
  <c r="L26" i="180" s="1"/>
  <c r="D14" i="188"/>
  <c r="D15" i="188"/>
  <c r="C9" i="188"/>
  <c r="C8" i="188"/>
  <c r="N5" i="7"/>
  <c r="B18" i="7"/>
  <c r="B7" i="188"/>
  <c r="B5" i="7"/>
  <c r="B8" i="189" s="1"/>
  <c r="E18" i="7"/>
  <c r="E5" i="7"/>
  <c r="E13" i="7"/>
  <c r="E22" i="7"/>
  <c r="B13" i="7"/>
  <c r="B14" i="189" s="1"/>
  <c r="B13" i="188"/>
  <c r="B22" i="7"/>
  <c r="N13" i="7"/>
  <c r="K15" i="7"/>
  <c r="K23" i="7"/>
  <c r="N9" i="175"/>
  <c r="N26" i="175" s="1"/>
  <c r="N9" i="171"/>
  <c r="N26" i="171" s="1"/>
  <c r="N9" i="172"/>
  <c r="N27" i="172" s="1"/>
  <c r="N9" i="170"/>
  <c r="N26" i="170" s="1"/>
  <c r="N9" i="174"/>
  <c r="N26" i="174" s="1"/>
  <c r="N9" i="177"/>
  <c r="N26" i="177" s="1"/>
  <c r="N10" i="146"/>
  <c r="N28" i="146" s="1"/>
  <c r="N9" i="178"/>
  <c r="N27" i="178" s="1"/>
  <c r="N9" i="168"/>
  <c r="N26" i="168" s="1"/>
  <c r="N9" i="179"/>
  <c r="N26" i="179" s="1"/>
  <c r="N9" i="169"/>
  <c r="N26" i="169" s="1"/>
  <c r="N9" i="180"/>
  <c r="N26" i="180" s="1"/>
  <c r="N9" i="176"/>
  <c r="N27" i="176" s="1"/>
  <c r="N9" i="173"/>
  <c r="N26" i="173" s="1"/>
  <c r="M9" i="179"/>
  <c r="M26" i="179" s="1"/>
  <c r="M9" i="169"/>
  <c r="M26" i="169" s="1"/>
  <c r="M9" i="178"/>
  <c r="M27" i="178" s="1"/>
  <c r="M9" i="177"/>
  <c r="M26" i="177" s="1"/>
  <c r="M9" i="170"/>
  <c r="M26" i="170" s="1"/>
  <c r="M9" i="180"/>
  <c r="M26" i="180" s="1"/>
  <c r="M9" i="172"/>
  <c r="M27" i="172" s="1"/>
  <c r="M9" i="176"/>
  <c r="M27" i="176" s="1"/>
  <c r="M9" i="174"/>
  <c r="M26" i="174" s="1"/>
  <c r="M9" i="175"/>
  <c r="M26" i="175" s="1"/>
  <c r="M9" i="171"/>
  <c r="M26" i="171" s="1"/>
  <c r="M9" i="168"/>
  <c r="M26" i="168" s="1"/>
  <c r="M10" i="146"/>
  <c r="M28" i="146" s="1"/>
  <c r="M9" i="173"/>
  <c r="M26" i="173" s="1"/>
  <c r="C15" i="188"/>
  <c r="C14" i="188"/>
  <c r="K22" i="7"/>
  <c r="K13" i="7"/>
  <c r="H18" i="7"/>
  <c r="H5" i="7"/>
  <c r="Q3" i="161"/>
  <c r="S3" i="161"/>
  <c r="O3" i="161"/>
  <c r="B14" i="188" l="1"/>
  <c r="B15" i="188"/>
  <c r="N13" i="188"/>
  <c r="B9" i="188"/>
  <c r="B8" i="188"/>
  <c r="N7" i="188"/>
  <c r="B15" i="189"/>
  <c r="B16" i="189"/>
  <c r="F14" i="189"/>
  <c r="F8" i="189"/>
  <c r="F9" i="189" s="1"/>
  <c r="B10" i="189"/>
  <c r="B9" i="189"/>
  <c r="F16" i="189" l="1"/>
  <c r="F15" i="189"/>
</calcChain>
</file>

<file path=xl/sharedStrings.xml><?xml version="1.0" encoding="utf-8"?>
<sst xmlns="http://schemas.openxmlformats.org/spreadsheetml/2006/main" count="1417" uniqueCount="299">
  <si>
    <t>Energetika</t>
  </si>
  <si>
    <t>Doprava</t>
  </si>
  <si>
    <t>Stavebnictví</t>
  </si>
  <si>
    <t>Ostatní</t>
  </si>
  <si>
    <t>Celkem kraj</t>
  </si>
  <si>
    <t>Obchod, služby, školství, zdravotnictví</t>
  </si>
  <si>
    <t>Zemědělství a lesnictví</t>
  </si>
  <si>
    <t>Celkem</t>
  </si>
  <si>
    <t>Leden</t>
  </si>
  <si>
    <t>Únor</t>
  </si>
  <si>
    <t>Březen</t>
  </si>
  <si>
    <t>Duben</t>
  </si>
  <si>
    <t>Květen</t>
  </si>
  <si>
    <t>Červen</t>
  </si>
  <si>
    <t>Červenec</t>
  </si>
  <si>
    <t>Srpen</t>
  </si>
  <si>
    <t>Září</t>
  </si>
  <si>
    <t>Říjen</t>
  </si>
  <si>
    <t>Listopad</t>
  </si>
  <si>
    <t>Prosinec</t>
  </si>
  <si>
    <t>Brikety a pelety</t>
  </si>
  <si>
    <t>Kapalná biopaliva</t>
  </si>
  <si>
    <t>Ostatní biomasa</t>
  </si>
  <si>
    <t>Palivové dříví</t>
  </si>
  <si>
    <t>Piliny, kůra, štěpky, dřevní odpad</t>
  </si>
  <si>
    <t>Domácnosti</t>
  </si>
  <si>
    <t>Průmysl</t>
  </si>
  <si>
    <t>Skládkový plyn</t>
  </si>
  <si>
    <t>Kalový plyn (ČOV)</t>
  </si>
  <si>
    <t>Ostatní bioplyn</t>
  </si>
  <si>
    <t>Zkratky, pojmy a základní vztahy</t>
  </si>
  <si>
    <t>Zemní plyn</t>
  </si>
  <si>
    <t>Topné oleje</t>
  </si>
  <si>
    <t>Ostatní plyny</t>
  </si>
  <si>
    <t>Ostatní pevná paliva</t>
  </si>
  <si>
    <t>Ostatní kapalná paliva</t>
  </si>
  <si>
    <t>Odpadní teplo</t>
  </si>
  <si>
    <t>Koks</t>
  </si>
  <si>
    <t>Hnědé uhlí</t>
  </si>
  <si>
    <t>Černé uhlí</t>
  </si>
  <si>
    <t>Bioplyn</t>
  </si>
  <si>
    <t>Biomasa</t>
  </si>
  <si>
    <t>1. Zkratky, pojmy a základní vztahy</t>
  </si>
  <si>
    <t>Obsah</t>
  </si>
  <si>
    <t>Celulózové výluhy</t>
  </si>
  <si>
    <t>I. čtvrtletí</t>
  </si>
  <si>
    <t>II. čtvrtletí</t>
  </si>
  <si>
    <t>III. čtvrtletí</t>
  </si>
  <si>
    <t>IV. čtvrtletí</t>
  </si>
  <si>
    <t>Podíl v ČR</t>
  </si>
  <si>
    <t>14.2 Výroba a spotřeba: Jihomoravský kraj</t>
  </si>
  <si>
    <t>14.3 Výroba a spotřeba: Karlovarský kraj</t>
  </si>
  <si>
    <t>14.4 Výroba a spotřeba: Královéhradecký kraj</t>
  </si>
  <si>
    <t>14.5 Výroba a spotřeba: Liberecký kraj</t>
  </si>
  <si>
    <t>14.6 Výroba a spotřeba: Moravskoslezský kraj</t>
  </si>
  <si>
    <t>14.7 Výroba a spotřeba: Olomoucký kraj</t>
  </si>
  <si>
    <t>14.8 Výroba a spotřeba: Pardubický kraj</t>
  </si>
  <si>
    <t>14.9 Výroba a spotřeba: Plzeňský kraj</t>
  </si>
  <si>
    <t>14.10 Výroba a spotřeba: Praha</t>
  </si>
  <si>
    <t>14.11 Výroba a spotřeba: Středočeský kraj</t>
  </si>
  <si>
    <t>14.12 Výroba a spotřeba: Ústecký kraj</t>
  </si>
  <si>
    <t>14.13 Výroba a spotřeba: Vysočina</t>
  </si>
  <si>
    <t>14.14 Výroba a spotřeba: Zlínský kraj</t>
  </si>
  <si>
    <t>Výroba tepla brutto</t>
  </si>
  <si>
    <t>Elektrická energie</t>
  </si>
  <si>
    <t>Energie prostředí (tepelné čerpadlo)</t>
  </si>
  <si>
    <t>Energie Slunce (solární kolektor)</t>
  </si>
  <si>
    <t>Černé uhlí tříděné</t>
  </si>
  <si>
    <t>Černé uhlí průmyslové</t>
  </si>
  <si>
    <t>Černouhelné kaly a granulát</t>
  </si>
  <si>
    <t>Hnědé uhlí tříděné</t>
  </si>
  <si>
    <t>Hnědé uhlí průmyslové</t>
  </si>
  <si>
    <t>Hnědé uhlí - Brikety</t>
  </si>
  <si>
    <t>Hnědé uhlí - Lignit</t>
  </si>
  <si>
    <t>Hnědé uhlí - Mourové kaly</t>
  </si>
  <si>
    <t xml:space="preserve">Technologická vlastní spotřeba tepla </t>
  </si>
  <si>
    <t>Jaderné palivo</t>
  </si>
  <si>
    <t>3. Bilance tepla [TJ]</t>
  </si>
  <si>
    <t>zdroj dat: výkaz ERÚ-T1, ERÚ-E1</t>
  </si>
  <si>
    <t>Dodávky tepla z uhlí</t>
  </si>
  <si>
    <t>Dodávky tepla z bioplynu</t>
  </si>
  <si>
    <t>Dodávky tepla z biomasy</t>
  </si>
  <si>
    <t>JHČ</t>
  </si>
  <si>
    <t>JHM</t>
  </si>
  <si>
    <t>KVK</t>
  </si>
  <si>
    <t>HKK</t>
  </si>
  <si>
    <t>LBK</t>
  </si>
  <si>
    <t>MSK</t>
  </si>
  <si>
    <t>OLK</t>
  </si>
  <si>
    <t>PAK</t>
  </si>
  <si>
    <t>PLK</t>
  </si>
  <si>
    <t>PHA</t>
  </si>
  <si>
    <t>STČ</t>
  </si>
  <si>
    <t>ULK</t>
  </si>
  <si>
    <t>VYS</t>
  </si>
  <si>
    <t>ZLK</t>
  </si>
  <si>
    <t>Bilanční rozdíl</t>
  </si>
  <si>
    <t>Ztráty</t>
  </si>
  <si>
    <t>SZT</t>
  </si>
  <si>
    <t>Soustava zásobování teplem</t>
  </si>
  <si>
    <t>Výroba tepla brutto =</t>
  </si>
  <si>
    <t>Ztráty =</t>
  </si>
  <si>
    <t>Bilanční rozdíl =</t>
  </si>
  <si>
    <t>Ztráty při výrobě tepla a distribuční ztráty (v rozvodech).</t>
  </si>
  <si>
    <t>Jihočeský kraj</t>
  </si>
  <si>
    <t>Jihomoravský kraj</t>
  </si>
  <si>
    <t>Karlovarský kraj</t>
  </si>
  <si>
    <t>Královéhradecký kraj</t>
  </si>
  <si>
    <t>Liberecký kraj</t>
  </si>
  <si>
    <t>Moravskoslezský kraj</t>
  </si>
  <si>
    <t>Olomoucký kraj</t>
  </si>
  <si>
    <t>Pardubický kraj</t>
  </si>
  <si>
    <t>Plzeňský kraj</t>
  </si>
  <si>
    <t>Středočeský kraj</t>
  </si>
  <si>
    <t>Ústecký kraj</t>
  </si>
  <si>
    <t>Zlínský kraj</t>
  </si>
  <si>
    <t>4.3 Výroba tepla brutto podle paliv v krajích ČR [TJ]</t>
  </si>
  <si>
    <t>4.1 Výroba tepla brutto podle paliv [TJ]</t>
  </si>
  <si>
    <t>4.2 Výroba tepla brutto v krajích ČR [TJ]</t>
  </si>
  <si>
    <t>CZ-NACE</t>
  </si>
  <si>
    <t>Klasifikace ekonomických činností CZ-NACE dle Českého statistického úřadu</t>
  </si>
  <si>
    <t>Rostlinné materiály neaglomerované</t>
  </si>
  <si>
    <t>5.1 Dodávky tepla podle paliv [TJ]</t>
  </si>
  <si>
    <t>5.2 Dodávky tepla v krajích ČR [TJ]</t>
  </si>
  <si>
    <t>5.3 Dodávky tepla v krajích ČR [TJ]</t>
  </si>
  <si>
    <t>Dodávky tepla</t>
  </si>
  <si>
    <t>7.1 Spotřeba tepla podle sektorů národního hospodářství [TJ]</t>
  </si>
  <si>
    <t>7.2 Spotřeba tepla podle sektorů národního hospodářství v krajích ČR [TJ]</t>
  </si>
  <si>
    <t>Spotřeba tepla =</t>
  </si>
  <si>
    <t>Konečná spotřeba tepla v jednotlivých sektorech národního hospodářství.</t>
  </si>
  <si>
    <t>KVET</t>
  </si>
  <si>
    <t>Kombinovaná výroba elektřiny a tepla</t>
  </si>
  <si>
    <t>Hlavní město Praha (PHA)</t>
  </si>
  <si>
    <t>Kraj Vysočina (VYS)</t>
  </si>
  <si>
    <t>Kraj Vysočina</t>
  </si>
  <si>
    <t>Hlavní město Praha</t>
  </si>
  <si>
    <t>8.14 Výroba, dodávky a spotřeba tepla: Zlínský kraj</t>
  </si>
  <si>
    <t>8.5 Výroba, dodávky a spotřeba tepla: Kraj Vysočina</t>
  </si>
  <si>
    <t>8.6 Výroba, dodávky a spotřeba tepla: Královéhradecký kraj</t>
  </si>
  <si>
    <t>8.7 Výroba, dodávky a spotřeba tepla: Liberecký kraj</t>
  </si>
  <si>
    <t>8.1 Výroba, dodávky a spotřeba tepla: Hlavní město Praha</t>
  </si>
  <si>
    <t>8.2 Výroba, dodávky a spotřeba tepla: Jihočeský kraj</t>
  </si>
  <si>
    <t>8.3 Výroba, dodávky a spotřeba tepla: Jihomoravský kraj</t>
  </si>
  <si>
    <t>8.4 Výroba, dodávky a spotřeba tepla: Karlovarský kraj</t>
  </si>
  <si>
    <t>8.8 Výroba, dodávky a spotřeba tepla: Moravskoslezský kraj</t>
  </si>
  <si>
    <t>8.9 Výroba, dodávky a spotřeba tepla: Olomoucký kraj</t>
  </si>
  <si>
    <t>8.10 Výroba, dodávky a spotřeba tepla: Pardubický kraj</t>
  </si>
  <si>
    <t>8.11 Výroba, dodávky a spotřeba tepla: Plzeňský kraj</t>
  </si>
  <si>
    <t>8.12 Výroba, dodávky a spotřeba tepla: Středočeský kraj</t>
  </si>
  <si>
    <t>8.13 Výroba, dodávky a spotřeba tepla: Ústecký kraj</t>
  </si>
  <si>
    <t>Královéhradecký kraj (HKK)</t>
  </si>
  <si>
    <t>Liberecký kraj (LBK)</t>
  </si>
  <si>
    <t>Moravskoslezský kraj (MSK)</t>
  </si>
  <si>
    <t>Olomoucký kraj (OLK)</t>
  </si>
  <si>
    <t>Pardubický kraj (PAK)</t>
  </si>
  <si>
    <t>Plzeňský kraj (PLK)</t>
  </si>
  <si>
    <t>Středočeský kraj (STČ)</t>
  </si>
  <si>
    <t>Ústecký kraj (ULK)</t>
  </si>
  <si>
    <t>Zlínský kraj (ZLK)</t>
  </si>
  <si>
    <t>Jihočeský kraj (JHČ)</t>
  </si>
  <si>
    <t>Jihomoravský kraj (JHM)</t>
  </si>
  <si>
    <t>Karlovarský kraj (KVK)</t>
  </si>
  <si>
    <t>Spotřeba tepla podle sektorů národního hospodářství *</t>
  </si>
  <si>
    <t>Instalovaný výkon v ČR</t>
  </si>
  <si>
    <t>Celkem ČR *</t>
  </si>
  <si>
    <t>Brutto výroba tepla na zdrojích bez tepla použitého na výrobu elektřiny.</t>
  </si>
  <si>
    <t>Celkový instalovaný výkon [MWt]</t>
  </si>
  <si>
    <t>Výroba tepla netto</t>
  </si>
  <si>
    <r>
      <t>Q</t>
    </r>
    <r>
      <rPr>
        <b/>
        <vertAlign val="subscript"/>
        <sz val="9"/>
        <rFont val="Calibri"/>
        <family val="2"/>
        <charset val="238"/>
        <scheme val="minor"/>
      </rPr>
      <t>netto</t>
    </r>
  </si>
  <si>
    <t>Dodávka užitečného tepla z KVET</t>
  </si>
  <si>
    <t>Instalovaný výkon</t>
  </si>
  <si>
    <r>
      <t>Q</t>
    </r>
    <r>
      <rPr>
        <b/>
        <vertAlign val="subscript"/>
        <sz val="9"/>
        <rFont val="Calibri"/>
        <family val="2"/>
        <charset val="238"/>
        <scheme val="minor"/>
      </rPr>
      <t>KVET</t>
    </r>
  </si>
  <si>
    <t>* Nezahrnuje část nezjištěného rozvodu tepla</t>
  </si>
  <si>
    <t>* Rozdíl mezi dodávkou a spotřebou jsou ztráty z nakoupeného tepla a část nezjištěného rozvodu tepla.</t>
  </si>
  <si>
    <r>
      <t>Q</t>
    </r>
    <r>
      <rPr>
        <b/>
        <vertAlign val="subscript"/>
        <sz val="9"/>
        <rFont val="Calibri"/>
        <family val="2"/>
        <charset val="238"/>
        <scheme val="minor"/>
      </rPr>
      <t xml:space="preserve">KVET/ </t>
    </r>
    <r>
      <rPr>
        <b/>
        <sz val="9"/>
        <rFont val="Calibri"/>
        <family val="2"/>
        <charset val="238"/>
        <scheme val="minor"/>
      </rPr>
      <t>Q</t>
    </r>
    <r>
      <rPr>
        <b/>
        <vertAlign val="subscript"/>
        <sz val="9"/>
        <rFont val="Calibri"/>
        <family val="2"/>
        <charset val="238"/>
        <scheme val="minor"/>
      </rPr>
      <t>netto</t>
    </r>
  </si>
  <si>
    <t>Výroba tepla netto =</t>
  </si>
  <si>
    <t>Meziroční změna</t>
  </si>
  <si>
    <t>Množství tepelné energie dodané do soustav zásobování teplem.</t>
  </si>
  <si>
    <t>Dodávky tepla =</t>
  </si>
  <si>
    <t>Vlastní spotřeba tepla =</t>
  </si>
  <si>
    <t>Vlastní spotřeba tepla</t>
  </si>
  <si>
    <t>I. čtvrtletí 2019</t>
  </si>
  <si>
    <t>Kraj</t>
  </si>
  <si>
    <t>Výroba tepla brutto [GJ]</t>
  </si>
  <si>
    <t>Dodávky tepla podle paliv [GJ]</t>
  </si>
  <si>
    <t>Spotřeba tepla podle sektorů národního hospodářství [GJ] *</t>
  </si>
  <si>
    <t>5.4 Dodávky tepla z uhlí, biomasy a bioplynu [GJ]</t>
  </si>
  <si>
    <t>Dodávka tepla ze Středočeského kraje [GJ]</t>
  </si>
  <si>
    <t>Dodávka tepla z Pardubického kraje [GJ]</t>
  </si>
  <si>
    <t>Dodávka tepla do Hlavního města Prahy [GJ]</t>
  </si>
  <si>
    <t>Dodávka tepla do Královehradeckého kraje [GJ]</t>
  </si>
  <si>
    <t>1.</t>
  </si>
  <si>
    <t>2.</t>
  </si>
  <si>
    <t>Komentář</t>
  </si>
  <si>
    <t>3.</t>
  </si>
  <si>
    <t>4.</t>
  </si>
  <si>
    <t>4.1.</t>
  </si>
  <si>
    <t>4.2.</t>
  </si>
  <si>
    <t>4.3.</t>
  </si>
  <si>
    <t>5.</t>
  </si>
  <si>
    <t>6.</t>
  </si>
  <si>
    <t>7.</t>
  </si>
  <si>
    <t>7.1.</t>
  </si>
  <si>
    <t>7.2.</t>
  </si>
  <si>
    <t>8.</t>
  </si>
  <si>
    <t>9.</t>
  </si>
  <si>
    <t>10.</t>
  </si>
  <si>
    <t>Úvod</t>
  </si>
  <si>
    <r>
      <t>Q</t>
    </r>
    <r>
      <rPr>
        <b/>
        <vertAlign val="subscript"/>
        <sz val="11"/>
        <rFont val="Calibri"/>
        <family val="2"/>
        <charset val="238"/>
        <scheme val="minor"/>
      </rPr>
      <t>netto</t>
    </r>
  </si>
  <si>
    <r>
      <t>Q</t>
    </r>
    <r>
      <rPr>
        <b/>
        <vertAlign val="subscript"/>
        <sz val="11"/>
        <rFont val="Calibri"/>
        <family val="2"/>
        <charset val="238"/>
        <scheme val="minor"/>
      </rPr>
      <t>KVET</t>
    </r>
  </si>
  <si>
    <t>2. Komentář</t>
  </si>
  <si>
    <t>4. Výroba tepla</t>
  </si>
  <si>
    <t>5. Dodávky tepla</t>
  </si>
  <si>
    <r>
      <t>6. Instalovaný výkon výroben tepla v krajích ČR [MW</t>
    </r>
    <r>
      <rPr>
        <b/>
        <vertAlign val="subscript"/>
        <sz val="14"/>
        <rFont val="Calibri"/>
        <family val="2"/>
        <charset val="238"/>
        <scheme val="minor"/>
      </rPr>
      <t>t</t>
    </r>
    <r>
      <rPr>
        <b/>
        <sz val="14"/>
        <rFont val="Calibri"/>
        <family val="2"/>
        <charset val="238"/>
        <scheme val="minor"/>
      </rPr>
      <t>]</t>
    </r>
  </si>
  <si>
    <t>7. Spotřeba tepla</t>
  </si>
  <si>
    <t>10.3. Vývoj výroby tepla brutto a dodávek tepla podle paliv a krajů ČR [TJ]</t>
  </si>
  <si>
    <t>Výroba tepla brutto 2017</t>
  </si>
  <si>
    <t>Výroba tepla brutto 2018</t>
  </si>
  <si>
    <t>Výroba tepla brutto 2019</t>
  </si>
  <si>
    <t>Meziroční změna-výroba tepla brutto</t>
  </si>
  <si>
    <t>Dodávky tepla 2017</t>
  </si>
  <si>
    <t>Dodávky tepla 2018</t>
  </si>
  <si>
    <t>Dodávky tepla 2019</t>
  </si>
  <si>
    <t>Meziroční změna-dodávky tepla</t>
  </si>
  <si>
    <t>10. Vývoj bilance tepla, dodávek tepla a KVET</t>
  </si>
  <si>
    <t>Rozdíl
(2020-2019)</t>
  </si>
  <si>
    <t>Výroba tepla brutto 2020</t>
  </si>
  <si>
    <t>Dodávky tepla 2020</t>
  </si>
  <si>
    <t>Bilance tepla</t>
  </si>
  <si>
    <t>Výroba tepla</t>
  </si>
  <si>
    <t>Výroba tepla brutto podle paliv</t>
  </si>
  <si>
    <t>Výroba tepla brutto v krajích ČR</t>
  </si>
  <si>
    <t>Výroba tepla brutto podle paliv v krajích ČR</t>
  </si>
  <si>
    <t>5.1.</t>
  </si>
  <si>
    <t>Dodávky tepla podle paliv</t>
  </si>
  <si>
    <t>5.2.</t>
  </si>
  <si>
    <t>Dodávky tepla v krajích ČR</t>
  </si>
  <si>
    <t>5.3.</t>
  </si>
  <si>
    <t>Dodávky tepla podle paliv v krajích ČR</t>
  </si>
  <si>
    <t>5.4.</t>
  </si>
  <si>
    <t>Dodávky tepla z uhlí, biomasy a bioplynu</t>
  </si>
  <si>
    <t>Instalovaný výkon výroben tepelné energie v krajích ČR</t>
  </si>
  <si>
    <t>Spotřeba tepla</t>
  </si>
  <si>
    <t>Spotřeba tepla podle sektorů národního hospodářství</t>
  </si>
  <si>
    <t>Spotřeba tepla podle sektorů národního hospodářství v krajích ČR</t>
  </si>
  <si>
    <t>8.1.</t>
  </si>
  <si>
    <t>Výroba, dodávky a spotřeba tepla: Hlavní město Praha</t>
  </si>
  <si>
    <t>8.2.</t>
  </si>
  <si>
    <t>Výroba, dodávky a spotřeba tepla: Jihočeský kraj</t>
  </si>
  <si>
    <t>8.3.</t>
  </si>
  <si>
    <t>Výroba, dodávky a spotřeba tepla: Jihomoravský kraj</t>
  </si>
  <si>
    <t>8.4.</t>
  </si>
  <si>
    <t>Výroba, dodávky a spotřeba tepla: Karlovarský kraj</t>
  </si>
  <si>
    <t>8.5.</t>
  </si>
  <si>
    <t>Výroba, dodávky a spotřeba tepla: Kraj Vysočina</t>
  </si>
  <si>
    <t>8.6.</t>
  </si>
  <si>
    <t>Výroba, dodávky a spotřeba tepla: Královéhradecký kraj</t>
  </si>
  <si>
    <t>8.7.</t>
  </si>
  <si>
    <t>Výroba, dodávky a spotřeba tepla: Liberecký kraj</t>
  </si>
  <si>
    <t>8.8.</t>
  </si>
  <si>
    <t>Výroba, dodávky a spotřeba tepla: Moravskoslezský kraj</t>
  </si>
  <si>
    <t>8.9.</t>
  </si>
  <si>
    <t>Výroba, dodávky a spotřeba tepla: Olomoucký kraj</t>
  </si>
  <si>
    <t>8.10.</t>
  </si>
  <si>
    <t>Výroba, dodávky a spotřeba tepla: Pardubický kraj</t>
  </si>
  <si>
    <t>8.11.</t>
  </si>
  <si>
    <t>Výroba, dodávky a spotřeba tepla: Plzeňský kraj</t>
  </si>
  <si>
    <t>8.12.</t>
  </si>
  <si>
    <t>Výroba, dodávky a spotřeba tepla: Středočeský kraj</t>
  </si>
  <si>
    <t>8.13.</t>
  </si>
  <si>
    <t>Výroba, dodávky a spotřeba tepla: Ústecký kraj</t>
  </si>
  <si>
    <t>8.14.</t>
  </si>
  <si>
    <t>Výroba, dodávky a spotřeba tepla: Zlínský kraj</t>
  </si>
  <si>
    <t>Výroba tepla netto a výroba tepla z KVET</t>
  </si>
  <si>
    <t xml:space="preserve">Vývoj bilance tepla, dodávek tepla a KVET </t>
  </si>
  <si>
    <t>10.1.</t>
  </si>
  <si>
    <t>10.2.</t>
  </si>
  <si>
    <t>10.3.</t>
  </si>
  <si>
    <t>Vývoj výroby tepla brutto a dodávek tepla podle paliv a krajů ČR</t>
  </si>
  <si>
    <t>10.4.</t>
  </si>
  <si>
    <t xml:space="preserve">Vývoj výroby tepla z KVET </t>
  </si>
  <si>
    <t>I. čtvrtletí 2020</t>
  </si>
  <si>
    <t>Technologická vlastní spotřeba tepla (TVS) =</t>
  </si>
  <si>
    <t>Výroba tepla brutto - TVS.</t>
  </si>
  <si>
    <t>Spotřeba tepla pro vlastní potřebu výrobce (bez TVS).</t>
  </si>
  <si>
    <t>Výroba tepla brutto - TVS - ztráty - dodávky do vlastního podniku - dodávky tepla.</t>
  </si>
  <si>
    <t>Spotřeba tepla na výrobu tepla a elektrické energie, která je nezbytná pro zajištění procesu výroby tepla a elektrické energie.</t>
  </si>
  <si>
    <t>Výroba, dodávky a spotřeba tepla v jednotlivých krajích ČR</t>
  </si>
  <si>
    <t>8. Výroba, dodávky a spotřeba tepla v jednotlivých krajích ČR</t>
  </si>
  <si>
    <t>9. Výroba tepla netto a výroba tepla z KVET [TJ]</t>
  </si>
  <si>
    <t>Energetický regulační úřad (ERÚ) zveřejňuje Čtvrtletní zprávu o provozu teplárenských soustav ČR za I. čtvrtletí roku 2020 v souladu s § 17 odst. 7 písm. m) zákona č. 458/2000 Sb., o podmínkách podnikání a o výkonu státní správy v energetických odvětvích a o změně některých zákonů (energetický zákon), ve znění pozdějších předpisů. Údaje obsažené v této zprávě jsou určeny především pro státní orgány či instituce v rámci ČR nebo Evropské unie a odbornou veřejnost.
Údaje pro čtvrtletní zprávu jsou získávány na základě vyhlášky č. 404/2016 Sb., o náležitostech a členění výkazů nezbytných pro zpracování zpráv o provozu soustav v energetických odvětvích, včetně termínů, rozsahu a pravidel pro sestavování výkazů (statistická vyhláška), ve znění pozdějších předpisů, která nabyla účinnost dnem 1. ledna 2017.
Detaily týkající se metodiky vykazování údajů pro statistiku ERÚ jsou uvedeny ve výkladovém stanovisku ERÚ k metodice vyplňování výkazů podle statistické vyhlášky pro oblast elektroenergetiky a teplárenství č. 8/2018 ze dne 14. září 2018. Výkladové stanovisko a aktuální výkazy jsou zveřejněny na internetových stránkách ERÚ.
Veškerá data vycházejí z podkladů od licencovaných subjektů: výrobců elektřiny a tepla a provozovatelů rozvodných tepelných zařízení. Zdroje dat jsou uvedeny u jednotlivých tabulek ve zprávě.
Čtvrtletní zpráva přináší informace o základních ukazatelích v teplárenství a doplňuje tak čtvrtletní zprávu o provozu elektrizační soustavy ČR, která se věnuje mimo jiné i kombinované výrobě elektřiny a tepla (KVET). Tato zpráva zahrnuje údaje o veškerém vyrobeném teple z licencované činnosti včetně KVET. Jednotlivé kapitoly obsahují statistická data o bilanci, výrobě, dodávce a spotřebě tepla podle příslušných kategorií. Zpráva dále obsahuje vyhodnocení instalovaného výkonu výroben tepla v ČR a některá krajská vyhodnocení. Zjištěné a opravené chyby v obdržených datech a zpětné korekce výkazů jsou průběžně promítány do statistiky a projeví se vždy v dalších zveřejněných zprávách, případně v roční zprávě o provozu teplárenských soustav ČR za rok 2020, kterou ERÚ předpokládá zveřejnit do konce května roku 2021.
Případné dotazy či připomínky zasílejte na emailovou adresu teplo.statistika@eru.cz.</t>
  </si>
  <si>
    <t>Vývoj bilance tepla: čtvrtletní porovnání</t>
  </si>
  <si>
    <t>Vývoj bilance tepla: měsíční porovnání</t>
  </si>
  <si>
    <t>10.1. Vývoj bilance tepla: čtvrtletní porovnání [TJ]</t>
  </si>
  <si>
    <t>10.2. Vývoj bilance tepla: měsíční porovnání [TJ]</t>
  </si>
  <si>
    <t>Výroba tepla z KVET</t>
  </si>
  <si>
    <t>10.4. Vývoj výroby tepla z KVET [TJ]</t>
  </si>
  <si>
    <r>
      <rPr>
        <b/>
        <sz val="12"/>
        <rFont val="Calibri"/>
        <family val="2"/>
        <charset val="238"/>
        <scheme val="minor"/>
      </rPr>
      <t>Výroba tepla brutto</t>
    </r>
    <r>
      <rPr>
        <sz val="12"/>
        <rFont val="Calibri"/>
        <family val="2"/>
        <charset val="238"/>
        <scheme val="minor"/>
      </rPr>
      <t xml:space="preserve"> za I. čtvrtletí roku 2020 dosáhla celkem </t>
    </r>
    <r>
      <rPr>
        <b/>
        <sz val="12"/>
        <rFont val="Calibri"/>
        <family val="2"/>
        <charset val="238"/>
        <scheme val="minor"/>
      </rPr>
      <t>53 232,2 TJ</t>
    </r>
    <r>
      <rPr>
        <sz val="12"/>
        <rFont val="Calibri"/>
        <family val="2"/>
        <charset val="238"/>
        <scheme val="minor"/>
      </rPr>
      <t xml:space="preserve"> a oproti I. čtvrtletí roku 2019, kdy bylo vyrobeno 55 738,3 TJ, došlo k poklesu o 4,5 %. Zhruba 27 % z brutto výroby bylo spotřebováno ve vlastním podniku nebo zařízení (převážně jde o závodní teplárny, které nejsou zařazeny v klasifikaci ekonomických činností (CZ-NACE) ve skupině 35 - Výroba a rozvod elektřiny, plynu, tepla a klimatizovaného vzduchu). Nejvíce tepla bylo vyrobeno z hnědého uhlí (44 %), následuje zemní plyn (20 %) a biomasa (12 %). Nejvíce tepla bylo vyrobeno v Moravskoslezském kraji (18,5 %), následuje Ústecký kraj (18,0 %) a Středočeský kraj (16,7 %). Struktura výroby tepla z jednotlivých paliv se v jednotlivých krajích liší podle dostupnosti paliv. Nejvíce tepla z černého uhlí se vyrobilo v Moravskoslezském kraji (89 %), z hnědého uhlí v Ústeckém kraji (27 %), ze zemního plynu v Jihomoravském kraji (19 %), z biomasy v Ústeckém kraji (35 %) a z bioplynu v kraji Vysočina (16 %).
</t>
    </r>
    <r>
      <rPr>
        <b/>
        <sz val="12"/>
        <rFont val="Calibri"/>
        <family val="2"/>
        <charset val="238"/>
        <scheme val="minor"/>
      </rPr>
      <t>Dodávky tepla</t>
    </r>
    <r>
      <rPr>
        <sz val="12"/>
        <rFont val="Calibri"/>
        <family val="2"/>
        <charset val="238"/>
        <scheme val="minor"/>
      </rPr>
      <t xml:space="preserve"> za I. čtvrtletí roku 2020 představovaly celkem </t>
    </r>
    <r>
      <rPr>
        <b/>
        <sz val="12"/>
        <rFont val="Calibri"/>
        <family val="2"/>
        <charset val="238"/>
        <scheme val="minor"/>
      </rPr>
      <t>32 635,3 TJ</t>
    </r>
    <r>
      <rPr>
        <sz val="12"/>
        <rFont val="Calibri"/>
        <family val="2"/>
        <charset val="238"/>
        <scheme val="minor"/>
      </rPr>
      <t>, což je pokles o 5 % oproti I. čtvrtletí roku 2019, kdy bylo dodáno 34 335,5 TJ. Dodávky tepla tvořily zhruba 61 %, technologická vlastní spotřeba 5 % a ztráty 7 % z brutto výroby tepla. Struktura dodávek tepla podle paliv vypadá obdobně jako struktura výroby tepla brutto (47 % z hnědého uhlí, 25 % ze zemního plynu, 12 % z černého uhlí), zatímco u struktury dodávek tepla podle krajů je na prvním místě Středočeský kraj, následovaný Moravskoslezským a Ústeckým krajem.
Celkový instalovaný tepelný výkon výroben tepla ke konci I. čtvrtletí roku 2020 byl 40 329,0 MW.  
Spotřeba tepla v domácnostech v I. čtvrtletí roku 2020 byla 13 239,9 TJ, což je pokles o 5,2 % oproti I. čtvrtletí roku 2019 (13 969,3 TJ). Spotřeba tepla v domácnostech tvořila 44 % z celkové spotřeby. V průmyslu bylo spotřebováno 7 087,4 TJ (23 % ze spotřeby), což je pokles o 7,4 % oproti I. čtvrtletí roku 2019 (7 657,5 TJ) a v sektoru obchodu a služeb 7 655,5 TJ (25 % ze spotřeby), což je pokles o 4,0 % oproti I. čtvrtletí roku 2019 (7 973,2 TJ).
Celkově bylo vyrobeno z kombinované výroby elektřiny a tepla (KVET) 35 306,8 TJ užitečného tepla, což činí 70 % z výroby tepla netto. Nejvíce se užitečného tepla z KVET vyrobilo z hnědého uhlí (54 %), následuje biomasa (14 %) a černé uhlí (13 %). Nízký podíl užitečného tepla ze zemního plynu na teplu netto (36 %) je způsoben vyšším počtem výtopen na zemní plyn než kogeneračních jednotek. V I. čtvrtletí roku 2020 bylo vyrobeno o 1,4 % více tepla z kombinované výroby elektřiny a tepla než v I. čtvrtletí roku 2019.</t>
    </r>
  </si>
  <si>
    <t xml:space="preserve">I. čtvrtletí </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</si>
</sst>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0.0"/>
    <numFmt numFmtId="165" formatCode="0.0_ "/>
    <numFmt numFmtId="166" formatCode="0.0"/>
    <numFmt numFmtId="167" formatCode="0.0%"/>
    <numFmt numFmtId="168" formatCode="\$#,##0\ ;\(\$#,##0\)"/>
    <numFmt numFmtId="169" formatCode="#,##0.000000"/>
    <numFmt numFmtId="170" formatCode="#,##0.00000"/>
  </numFmts>
  <fonts count="65" x14ac:knownFonts="1">
    <font>
      <sz val="10"/>
      <name val="Arial"/>
      <charset val="238"/>
    </font>
    <font>
      <sz val="11"/>
      <color theme="1"/>
      <name val="Calibri"/>
      <family val="2"/>
      <charset val="238"/>
      <scheme val="minor"/>
    </font>
    <font>
      <sz val="11"/>
      <color theme="1"/>
      <name val="Calibri"/>
      <family val="2"/>
      <charset val="238"/>
      <scheme val="minor"/>
    </font>
    <font>
      <sz val="10"/>
      <name val="Arial"/>
      <family val="2"/>
      <charset val="238"/>
    </font>
    <font>
      <sz val="10"/>
      <name val="Arial CE"/>
      <family val="2"/>
      <charset val="238"/>
    </font>
    <font>
      <sz val="11"/>
      <color indexed="8"/>
      <name val="Calibri"/>
      <family val="2"/>
      <charset val="238"/>
    </font>
    <font>
      <sz val="11"/>
      <color indexed="9"/>
      <name val="Calibri"/>
      <family val="2"/>
      <charset val="238"/>
    </font>
    <font>
      <sz val="11"/>
      <color indexed="20"/>
      <name val="Calibri"/>
      <family val="2"/>
      <charset val="238"/>
    </font>
    <font>
      <b/>
      <sz val="11"/>
      <color indexed="9"/>
      <name val="Calibri"/>
      <family val="2"/>
      <charset val="238"/>
    </font>
    <font>
      <b/>
      <sz val="15"/>
      <color indexed="62"/>
      <name val="Calibri"/>
      <family val="2"/>
      <charset val="238"/>
    </font>
    <font>
      <b/>
      <sz val="13"/>
      <color indexed="62"/>
      <name val="Calibri"/>
      <family val="2"/>
      <charset val="238"/>
    </font>
    <font>
      <b/>
      <sz val="11"/>
      <color indexed="62"/>
      <name val="Calibri"/>
      <family val="2"/>
      <charset val="238"/>
    </font>
    <font>
      <b/>
      <sz val="18"/>
      <color indexed="62"/>
      <name val="Cambria"/>
      <family val="2"/>
      <charset val="238"/>
    </font>
    <font>
      <sz val="11"/>
      <color indexed="19"/>
      <name val="Calibri"/>
      <family val="2"/>
      <charset val="238"/>
    </font>
    <font>
      <sz val="11"/>
      <color indexed="10"/>
      <name val="Calibri"/>
      <family val="2"/>
      <charset val="238"/>
    </font>
    <font>
      <sz val="11"/>
      <color indexed="17"/>
      <name val="Calibri"/>
      <family val="2"/>
      <charset val="238"/>
    </font>
    <font>
      <sz val="11"/>
      <color indexed="62"/>
      <name val="Calibri"/>
      <family val="2"/>
      <charset val="238"/>
    </font>
    <font>
      <b/>
      <sz val="11"/>
      <color indexed="10"/>
      <name val="Calibri"/>
      <family val="2"/>
      <charset val="238"/>
    </font>
    <font>
      <b/>
      <sz val="11"/>
      <color indexed="63"/>
      <name val="Calibri"/>
      <family val="2"/>
      <charset val="238"/>
    </font>
    <font>
      <i/>
      <sz val="11"/>
      <color indexed="23"/>
      <name val="Calibri"/>
      <family val="2"/>
      <charset val="238"/>
    </font>
    <font>
      <sz val="10"/>
      <name val="Calibri"/>
      <family val="2"/>
      <charset val="238"/>
      <scheme val="minor"/>
    </font>
    <font>
      <sz val="10"/>
      <name val="Arial"/>
      <family val="2"/>
      <charset val="238"/>
    </font>
    <font>
      <sz val="9"/>
      <name val="Calibri"/>
      <family val="2"/>
      <charset val="238"/>
      <scheme val="minor"/>
    </font>
    <font>
      <sz val="8"/>
      <name val="Calibri"/>
      <family val="2"/>
      <charset val="238"/>
      <scheme val="minor"/>
    </font>
    <font>
      <b/>
      <sz val="9"/>
      <name val="Calibri"/>
      <family val="2"/>
      <charset val="238"/>
      <scheme val="minor"/>
    </font>
    <font>
      <b/>
      <sz val="9"/>
      <color theme="0"/>
      <name val="Calibri"/>
      <family val="2"/>
      <charset val="238"/>
      <scheme val="minor"/>
    </font>
    <font>
      <sz val="9"/>
      <color theme="0"/>
      <name val="Calibri"/>
      <family val="2"/>
      <charset val="238"/>
      <scheme val="minor"/>
    </font>
    <font>
      <i/>
      <sz val="8"/>
      <name val="Calibri"/>
      <family val="2"/>
      <charset val="238"/>
      <scheme val="minor"/>
    </font>
    <font>
      <sz val="9"/>
      <color theme="1"/>
      <name val="Calibri"/>
      <family val="2"/>
      <charset val="238"/>
      <scheme val="minor"/>
    </font>
    <font>
      <i/>
      <sz val="8"/>
      <color theme="0"/>
      <name val="Calibri"/>
      <family val="2"/>
      <charset val="238"/>
      <scheme val="minor"/>
    </font>
    <font>
      <sz val="10"/>
      <color theme="3"/>
      <name val="Calibri"/>
      <family val="2"/>
      <charset val="238"/>
      <scheme val="minor"/>
    </font>
    <font>
      <sz val="10"/>
      <color rgb="FF005DA2"/>
      <name val="Calibri"/>
      <family val="2"/>
      <charset val="238"/>
      <scheme val="minor"/>
    </font>
    <font>
      <sz val="10"/>
      <color theme="0"/>
      <name val="Calibri"/>
      <family val="2"/>
      <charset val="238"/>
      <scheme val="minor"/>
    </font>
    <font>
      <b/>
      <sz val="10"/>
      <name val="Calibri"/>
      <family val="2"/>
      <charset val="238"/>
      <scheme val="minor"/>
    </font>
    <font>
      <b/>
      <sz val="10"/>
      <color theme="3"/>
      <name val="Calibri"/>
      <family val="2"/>
      <charset val="238"/>
      <scheme val="minor"/>
    </font>
    <font>
      <sz val="10"/>
      <color theme="4"/>
      <name val="Calibri"/>
      <family val="2"/>
      <charset val="238"/>
      <scheme val="minor"/>
    </font>
    <font>
      <b/>
      <sz val="14"/>
      <color theme="2" tint="-0.499984740745262"/>
      <name val="Calibri"/>
      <family val="2"/>
      <charset val="238"/>
      <scheme val="minor"/>
    </font>
    <font>
      <b/>
      <sz val="10"/>
      <color theme="2" tint="-0.499984740745262"/>
      <name val="Calibri"/>
      <family val="2"/>
      <charset val="238"/>
      <scheme val="minor"/>
    </font>
    <font>
      <b/>
      <sz val="11"/>
      <name val="Calibri"/>
      <family val="2"/>
      <charset val="238"/>
      <scheme val="minor"/>
    </font>
    <font>
      <sz val="11"/>
      <name val="Calibri"/>
      <family val="2"/>
      <charset val="238"/>
      <scheme val="minor"/>
    </font>
    <font>
      <b/>
      <sz val="14"/>
      <name val="Calibri"/>
      <family val="2"/>
      <charset val="238"/>
      <scheme val="minor"/>
    </font>
    <font>
      <sz val="14"/>
      <name val="Calibri"/>
      <family val="2"/>
      <charset val="238"/>
      <scheme val="minor"/>
    </font>
    <font>
      <b/>
      <sz val="9"/>
      <color theme="2" tint="-0.499984740745262"/>
      <name val="Calibri"/>
      <family val="2"/>
      <charset val="238"/>
      <scheme val="minor"/>
    </font>
    <font>
      <sz val="10"/>
      <name val="Arial CE"/>
      <family val="2"/>
      <charset val="238"/>
    </font>
    <font>
      <b/>
      <vertAlign val="subscript"/>
      <sz val="9"/>
      <name val="Calibri"/>
      <family val="2"/>
      <charset val="238"/>
      <scheme val="minor"/>
    </font>
    <font>
      <sz val="11"/>
      <name val="Arial"/>
      <family val="2"/>
      <charset val="238"/>
    </font>
    <font>
      <u/>
      <sz val="10"/>
      <color indexed="12"/>
      <name val="Arial"/>
      <family val="2"/>
      <charset val="238"/>
    </font>
    <font>
      <sz val="12"/>
      <name val="Arial"/>
      <family val="2"/>
      <charset val="238"/>
    </font>
    <font>
      <sz val="12"/>
      <name val="Arial CE"/>
      <family val="2"/>
      <charset val="238"/>
    </font>
    <font>
      <b/>
      <sz val="18"/>
      <name val="Arial CE"/>
      <family val="2"/>
      <charset val="238"/>
    </font>
    <font>
      <b/>
      <sz val="12"/>
      <name val="Arial CE"/>
      <family val="2"/>
      <charset val="238"/>
    </font>
    <font>
      <sz val="10"/>
      <name val="Times New Roman CE"/>
      <family val="1"/>
      <charset val="238"/>
    </font>
    <font>
      <b/>
      <sz val="9"/>
      <name val="Times New Roman CE"/>
      <family val="1"/>
      <charset val="238"/>
    </font>
    <font>
      <b/>
      <i/>
      <sz val="9"/>
      <name val="Calibri"/>
      <family val="2"/>
      <charset val="238"/>
      <scheme val="minor"/>
    </font>
    <font>
      <b/>
      <sz val="10"/>
      <color rgb="FF005DA2"/>
      <name val="Calibri"/>
      <family val="2"/>
      <charset val="238"/>
      <scheme val="minor"/>
    </font>
    <font>
      <b/>
      <sz val="20"/>
      <name val="Calibri"/>
      <family val="2"/>
      <charset val="238"/>
      <scheme val="minor"/>
    </font>
    <font>
      <strike/>
      <sz val="11"/>
      <name val="Calibri"/>
      <family val="2"/>
      <charset val="238"/>
      <scheme val="minor"/>
    </font>
    <font>
      <sz val="12"/>
      <name val="Calibri"/>
      <family val="2"/>
      <charset val="238"/>
      <scheme val="minor"/>
    </font>
    <font>
      <b/>
      <vertAlign val="subscript"/>
      <sz val="14"/>
      <name val="Calibri"/>
      <family val="2"/>
      <charset val="238"/>
      <scheme val="minor"/>
    </font>
    <font>
      <b/>
      <vertAlign val="subscript"/>
      <sz val="11"/>
      <name val="Calibri"/>
      <family val="2"/>
      <charset val="238"/>
      <scheme val="minor"/>
    </font>
    <font>
      <b/>
      <sz val="9"/>
      <color theme="2"/>
      <name val="Calibri"/>
      <family val="2"/>
      <charset val="238"/>
      <scheme val="minor"/>
    </font>
    <font>
      <b/>
      <sz val="12"/>
      <name val="Calibri"/>
      <family val="2"/>
      <charset val="238"/>
      <scheme val="minor"/>
    </font>
    <font>
      <sz val="9"/>
      <color rgb="FFD2CDAE"/>
      <name val="Calibri"/>
      <family val="2"/>
      <charset val="238"/>
      <scheme val="minor"/>
    </font>
    <font>
      <sz val="9"/>
      <color theme="2" tint="-0.499984740745262"/>
      <name val="Calibri"/>
      <family val="2"/>
      <charset val="238"/>
      <scheme val="minor"/>
    </font>
    <font>
      <sz val="9"/>
      <color rgb="FFFF0000"/>
      <name val="Calibri"/>
      <family val="2"/>
      <charset val="238"/>
      <scheme val="minor"/>
    </font>
  </fonts>
  <fills count="24">
    <fill>
      <patternFill patternType="none"/>
    </fill>
    <fill>
      <patternFill patternType="gray125"/>
    </fill>
    <fill>
      <patternFill patternType="solid">
        <fgColor indexed="44"/>
      </patternFill>
    </fill>
    <fill>
      <patternFill patternType="solid">
        <fgColor indexed="29"/>
      </patternFill>
    </fill>
    <fill>
      <patternFill patternType="solid">
        <fgColor indexed="26"/>
      </patternFill>
    </fill>
    <fill>
      <patternFill patternType="solid">
        <fgColor indexed="47"/>
      </patternFill>
    </fill>
    <fill>
      <patternFill patternType="solid">
        <fgColor indexed="27"/>
      </patternFill>
    </fill>
    <fill>
      <patternFill patternType="solid">
        <fgColor indexed="43"/>
      </patternFill>
    </fill>
    <fill>
      <patternFill patternType="solid">
        <fgColor indexed="45"/>
      </patternFill>
    </fill>
    <fill>
      <patternFill patternType="solid">
        <fgColor indexed="53"/>
      </patternFill>
    </fill>
    <fill>
      <patternFill patternType="solid">
        <fgColor indexed="51"/>
      </patternFill>
    </fill>
    <fill>
      <patternFill patternType="solid">
        <fgColor indexed="46"/>
      </patternFill>
    </fill>
    <fill>
      <patternFill patternType="solid">
        <fgColor indexed="55"/>
      </patternFill>
    </fill>
    <fill>
      <patternFill patternType="solid">
        <fgColor indexed="9"/>
      </patternFill>
    </fill>
    <fill>
      <patternFill patternType="solid">
        <fgColor indexed="56"/>
      </patternFill>
    </fill>
    <fill>
      <patternFill patternType="solid">
        <fgColor indexed="54"/>
      </patternFill>
    </fill>
    <fill>
      <patternFill patternType="solid">
        <fgColor indexed="49"/>
      </patternFill>
    </fill>
    <fill>
      <patternFill patternType="solid">
        <fgColor indexed="10"/>
      </patternFill>
    </fill>
    <fill>
      <patternFill patternType="solid">
        <fgColor theme="2"/>
        <bgColor indexed="64"/>
      </patternFill>
    </fill>
    <fill>
      <patternFill patternType="solid">
        <fgColor theme="2" tint="-0.499984740745262"/>
        <bgColor indexed="64"/>
      </patternFill>
    </fill>
    <fill>
      <patternFill patternType="solid">
        <fgColor theme="2" tint="-9.9978637043366805E-2"/>
        <bgColor indexed="64"/>
      </patternFill>
    </fill>
    <fill>
      <patternFill patternType="solid">
        <fgColor indexed="9"/>
        <bgColor indexed="8"/>
      </patternFill>
    </fill>
    <fill>
      <patternFill patternType="solid">
        <fgColor theme="0"/>
        <bgColor indexed="64"/>
      </patternFill>
    </fill>
    <fill>
      <patternFill patternType="solid">
        <fgColor theme="2" tint="-0.249977111117893"/>
        <bgColor indexed="64"/>
      </patternFill>
    </fill>
  </fills>
  <borders count="57">
    <border>
      <left/>
      <right/>
      <top/>
      <bottom/>
      <diagonal/>
    </border>
    <border>
      <left style="double">
        <color indexed="63"/>
      </left>
      <right style="double">
        <color indexed="63"/>
      </right>
      <top style="double">
        <color indexed="63"/>
      </top>
      <bottom style="double">
        <color indexed="63"/>
      </bottom>
      <diagonal/>
    </border>
    <border>
      <left/>
      <right/>
      <top/>
      <bottom style="thick">
        <color indexed="56"/>
      </bottom>
      <diagonal/>
    </border>
    <border>
      <left/>
      <right/>
      <top/>
      <bottom style="thick">
        <color indexed="27"/>
      </bottom>
      <diagonal/>
    </border>
    <border>
      <left/>
      <right/>
      <top/>
      <bottom style="medium">
        <color indexed="27"/>
      </bottom>
      <diagonal/>
    </border>
    <border>
      <left style="thin">
        <color indexed="22"/>
      </left>
      <right style="thin">
        <color indexed="22"/>
      </right>
      <top style="thin">
        <color indexed="22"/>
      </top>
      <bottom style="thin">
        <color indexed="22"/>
      </bottom>
      <diagonal/>
    </border>
    <border>
      <left/>
      <right/>
      <top/>
      <bottom style="double">
        <color indexed="10"/>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n">
        <color theme="0" tint="-0.24994659260841701"/>
      </bottom>
      <diagonal/>
    </border>
    <border>
      <left/>
      <right/>
      <top style="thin">
        <color theme="0" tint="-0.24994659260841701"/>
      </top>
      <bottom/>
      <diagonal/>
    </border>
    <border>
      <left/>
      <right/>
      <top style="thin">
        <color theme="0" tint="-0.24994659260841701"/>
      </top>
      <bottom style="medium">
        <color theme="2" tint="-0.499984740745262"/>
      </bottom>
      <diagonal/>
    </border>
    <border>
      <left/>
      <right/>
      <top/>
      <bottom style="medium">
        <color theme="2" tint="-0.499984740745262"/>
      </bottom>
      <diagonal/>
    </border>
    <border>
      <left/>
      <right/>
      <top style="thin">
        <color theme="0" tint="-0.24994659260841701"/>
      </top>
      <bottom style="thin">
        <color theme="0" tint="-0.24994659260841701"/>
      </bottom>
      <diagonal/>
    </border>
    <border>
      <left/>
      <right style="thin">
        <color theme="0" tint="-0.24994659260841701"/>
      </right>
      <top/>
      <bottom/>
      <diagonal/>
    </border>
    <border>
      <left/>
      <right style="thin">
        <color theme="0" tint="-0.24994659260841701"/>
      </right>
      <top/>
      <bottom style="thin">
        <color theme="0" tint="-0.24994659260841701"/>
      </bottom>
      <diagonal/>
    </border>
    <border>
      <left style="thin">
        <color theme="0" tint="-0.24994659260841701"/>
      </left>
      <right/>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top/>
      <bottom/>
      <diagonal/>
    </border>
    <border>
      <left/>
      <right style="medium">
        <color theme="2" tint="-0.499984740745262"/>
      </right>
      <top style="thin">
        <color theme="0" tint="-0.24994659260841701"/>
      </top>
      <bottom style="thin">
        <color theme="0" tint="-0.24994659260841701"/>
      </bottom>
      <diagonal/>
    </border>
    <border>
      <left style="medium">
        <color theme="2" tint="-0.499984740745262"/>
      </left>
      <right/>
      <top/>
      <bottom style="medium">
        <color theme="2" tint="-0.499984740745262"/>
      </bottom>
      <diagonal/>
    </border>
    <border>
      <left style="medium">
        <color theme="2" tint="-0.499984740745262"/>
      </left>
      <right/>
      <top style="thin">
        <color theme="0" tint="-0.24994659260841701"/>
      </top>
      <bottom style="thin">
        <color theme="0" tint="-0.24994659260841701"/>
      </bottom>
      <diagonal/>
    </border>
    <border>
      <left style="medium">
        <color theme="2" tint="-0.499984740745262"/>
      </left>
      <right/>
      <top/>
      <bottom style="thin">
        <color theme="0" tint="-0.24994659260841701"/>
      </bottom>
      <diagonal/>
    </border>
    <border>
      <left style="medium">
        <color theme="2" tint="-0.499984740745262"/>
      </left>
      <right/>
      <top style="thin">
        <color theme="0" tint="-0.24994659260841701"/>
      </top>
      <bottom style="medium">
        <color theme="2" tint="-0.499984740745262"/>
      </bottom>
      <diagonal/>
    </border>
    <border>
      <left style="medium">
        <color theme="2" tint="-0.499984740745262"/>
      </left>
      <right/>
      <top style="thin">
        <color theme="0" tint="-0.24994659260841701"/>
      </top>
      <bottom style="thin">
        <color theme="2" tint="-0.499984740745262"/>
      </bottom>
      <diagonal/>
    </border>
    <border>
      <left/>
      <right/>
      <top style="thin">
        <color theme="0" tint="-0.24994659260841701"/>
      </top>
      <bottom style="thin">
        <color theme="2" tint="-0.499984740745262"/>
      </bottom>
      <diagonal/>
    </border>
    <border>
      <left/>
      <right style="medium">
        <color theme="2" tint="-0.499984740745262"/>
      </right>
      <top style="thin">
        <color theme="0" tint="-0.24994659260841701"/>
      </top>
      <bottom style="thin">
        <color theme="2" tint="-0.499984740745262"/>
      </bottom>
      <diagonal/>
    </border>
    <border>
      <left/>
      <right/>
      <top style="double">
        <color indexed="8"/>
      </top>
      <bottom/>
      <diagonal/>
    </border>
    <border>
      <left/>
      <right/>
      <top style="hair">
        <color auto="1"/>
      </top>
      <bottom style="hair">
        <color auto="1"/>
      </bottom>
      <diagonal/>
    </border>
    <border>
      <left/>
      <right/>
      <top style="hair">
        <color auto="1"/>
      </top>
      <bottom/>
      <diagonal/>
    </border>
    <border>
      <left/>
      <right/>
      <top/>
      <bottom style="hair">
        <color auto="1"/>
      </bottom>
      <diagonal/>
    </border>
    <border>
      <left/>
      <right/>
      <top style="hair">
        <color auto="1"/>
      </top>
      <bottom style="thin">
        <color theme="0" tint="-0.24994659260841701"/>
      </bottom>
      <diagonal/>
    </border>
    <border>
      <left/>
      <right/>
      <top style="thin">
        <color theme="0" tint="-0.24994659260841701"/>
      </top>
      <bottom style="hair">
        <color auto="1"/>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hair">
        <color auto="1"/>
      </left>
      <right/>
      <top style="hair">
        <color auto="1"/>
      </top>
      <bottom/>
      <diagonal/>
    </border>
    <border>
      <left style="hair">
        <color auto="1"/>
      </left>
      <right/>
      <top/>
      <bottom style="hair">
        <color auto="1"/>
      </bottom>
      <diagonal/>
    </border>
    <border>
      <left/>
      <right style="hair">
        <color auto="1"/>
      </right>
      <top style="hair">
        <color auto="1"/>
      </top>
      <bottom/>
      <diagonal/>
    </border>
    <border>
      <left/>
      <right style="hair">
        <color auto="1"/>
      </right>
      <top/>
      <bottom style="hair">
        <color auto="1"/>
      </bottom>
      <diagonal/>
    </border>
    <border>
      <left style="thin">
        <color theme="0" tint="-0.24994659260841701"/>
      </left>
      <right style="thin">
        <color theme="0" tint="-0.24994659260841701"/>
      </right>
      <top style="hair">
        <color auto="1"/>
      </top>
      <bottom style="hair">
        <color auto="1"/>
      </bottom>
      <diagonal/>
    </border>
    <border>
      <left style="hair">
        <color auto="1"/>
      </left>
      <right style="thick">
        <color theme="0"/>
      </right>
      <top style="hair">
        <color auto="1"/>
      </top>
      <bottom style="hair">
        <color auto="1"/>
      </bottom>
      <diagonal/>
    </border>
    <border>
      <left style="thick">
        <color theme="0"/>
      </left>
      <right style="thick">
        <color theme="0"/>
      </right>
      <top style="hair">
        <color auto="1"/>
      </top>
      <bottom style="hair">
        <color auto="1"/>
      </bottom>
      <diagonal/>
    </border>
    <border>
      <left style="thick">
        <color theme="0"/>
      </left>
      <right style="hair">
        <color auto="1"/>
      </right>
      <top style="hair">
        <color auto="1"/>
      </top>
      <bottom style="hair">
        <color auto="1"/>
      </bottom>
      <diagonal/>
    </border>
    <border>
      <left style="hair">
        <color auto="1"/>
      </left>
      <right style="thin">
        <color theme="0" tint="-0.24994659260841701"/>
      </right>
      <top style="hair">
        <color auto="1"/>
      </top>
      <bottom style="hair">
        <color auto="1"/>
      </bottom>
      <diagonal/>
    </border>
    <border>
      <left style="thin">
        <color theme="0" tint="-0.24994659260841701"/>
      </left>
      <right style="hair">
        <color auto="1"/>
      </right>
      <top style="hair">
        <color auto="1"/>
      </top>
      <bottom style="hair">
        <color auto="1"/>
      </bottom>
      <diagonal/>
    </border>
    <border>
      <left/>
      <right style="medium">
        <color theme="2" tint="-0.499984740745262"/>
      </right>
      <top style="hair">
        <color auto="1"/>
      </top>
      <bottom style="hair">
        <color auto="1"/>
      </bottom>
      <diagonal/>
    </border>
    <border>
      <left style="thick">
        <color theme="0"/>
      </left>
      <right/>
      <top style="hair">
        <color auto="1"/>
      </top>
      <bottom style="hair">
        <color auto="1"/>
      </bottom>
      <diagonal/>
    </border>
    <border>
      <left/>
      <right style="thick">
        <color theme="0"/>
      </right>
      <top style="hair">
        <color auto="1"/>
      </top>
      <bottom style="hair">
        <color auto="1"/>
      </bottom>
      <diagonal/>
    </border>
    <border>
      <left style="thin">
        <color theme="0" tint="-0.24994659260841701"/>
      </left>
      <right/>
      <top style="hair">
        <color auto="1"/>
      </top>
      <bottom style="hair">
        <color auto="1"/>
      </bottom>
      <diagonal/>
    </border>
    <border>
      <left style="hair">
        <color auto="1"/>
      </left>
      <right style="medium">
        <color theme="0"/>
      </right>
      <top style="hair">
        <color auto="1"/>
      </top>
      <bottom style="hair">
        <color auto="1"/>
      </bottom>
      <diagonal/>
    </border>
    <border>
      <left/>
      <right style="medium">
        <color theme="0"/>
      </right>
      <top style="hair">
        <color auto="1"/>
      </top>
      <bottom style="hair">
        <color auto="1"/>
      </bottom>
      <diagonal/>
    </border>
    <border>
      <left style="medium">
        <color theme="0"/>
      </left>
      <right style="medium">
        <color theme="0"/>
      </right>
      <top style="hair">
        <color auto="1"/>
      </top>
      <bottom style="hair">
        <color auto="1"/>
      </bottom>
      <diagonal/>
    </border>
    <border>
      <left style="hair">
        <color auto="1"/>
      </left>
      <right style="medium">
        <color theme="2"/>
      </right>
      <top style="hair">
        <color auto="1"/>
      </top>
      <bottom style="hair">
        <color auto="1"/>
      </bottom>
      <diagonal/>
    </border>
    <border>
      <left style="medium">
        <color theme="2"/>
      </left>
      <right style="medium">
        <color theme="2"/>
      </right>
      <top style="hair">
        <color auto="1"/>
      </top>
      <bottom style="hair">
        <color auto="1"/>
      </bottom>
      <diagonal/>
    </border>
    <border>
      <left style="medium">
        <color theme="2"/>
      </left>
      <right/>
      <top style="hair">
        <color auto="1"/>
      </top>
      <bottom style="hair">
        <color auto="1"/>
      </bottom>
      <diagonal/>
    </border>
  </borders>
  <cellStyleXfs count="130">
    <xf numFmtId="0" fontId="0" fillId="0" borderId="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4" borderId="0" applyNumberFormat="0" applyBorder="0" applyAlignment="0" applyProtection="0"/>
    <xf numFmtId="0" fontId="5" fillId="6" borderId="0" applyNumberFormat="0" applyBorder="0" applyAlignment="0" applyProtection="0"/>
    <xf numFmtId="0" fontId="5" fillId="3"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6" borderId="0" applyNumberFormat="0" applyBorder="0" applyAlignment="0" applyProtection="0"/>
    <xf numFmtId="0" fontId="5" fillId="4" borderId="0" applyNumberFormat="0" applyBorder="0" applyAlignment="0" applyProtection="0"/>
    <xf numFmtId="0" fontId="6" fillId="6"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8" borderId="0" applyNumberFormat="0" applyBorder="0" applyAlignment="0" applyProtection="0"/>
    <xf numFmtId="0" fontId="6" fillId="6" borderId="0" applyNumberFormat="0" applyBorder="0" applyAlignment="0" applyProtection="0"/>
    <xf numFmtId="0" fontId="6" fillId="3" borderId="0" applyNumberFormat="0" applyBorder="0" applyAlignment="0" applyProtection="0"/>
    <xf numFmtId="0" fontId="7" fillId="11" borderId="0" applyNumberFormat="0" applyBorder="0" applyAlignment="0" applyProtection="0"/>
    <xf numFmtId="0" fontId="8" fillId="12" borderId="1" applyNumberFormat="0" applyAlignment="0" applyProtection="0"/>
    <xf numFmtId="0" fontId="9" fillId="0" borderId="2" applyNumberFormat="0" applyFill="0" applyAlignment="0" applyProtection="0"/>
    <xf numFmtId="0" fontId="10" fillId="0" borderId="3" applyNumberFormat="0" applyFill="0" applyAlignment="0" applyProtection="0"/>
    <xf numFmtId="0" fontId="11" fillId="0" borderId="4" applyNumberFormat="0" applyFill="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3" fillId="7" borderId="0" applyNumberFormat="0" applyBorder="0" applyAlignment="0" applyProtection="0"/>
    <xf numFmtId="0" fontId="4" fillId="4" borderId="5" applyNumberFormat="0" applyFont="0" applyAlignment="0" applyProtection="0"/>
    <xf numFmtId="0" fontId="14" fillId="0" borderId="6" applyNumberFormat="0" applyFill="0" applyAlignment="0" applyProtection="0"/>
    <xf numFmtId="0" fontId="15" fillId="6" borderId="0" applyNumberFormat="0" applyBorder="0" applyAlignment="0" applyProtection="0"/>
    <xf numFmtId="0" fontId="14" fillId="0" borderId="0" applyNumberFormat="0" applyFill="0" applyBorder="0" applyAlignment="0" applyProtection="0"/>
    <xf numFmtId="0" fontId="16" fillId="7" borderId="7" applyNumberFormat="0" applyAlignment="0" applyProtection="0"/>
    <xf numFmtId="0" fontId="17" fillId="13" borderId="7" applyNumberFormat="0" applyAlignment="0" applyProtection="0"/>
    <xf numFmtId="0" fontId="18" fillId="13" borderId="8" applyNumberFormat="0" applyAlignment="0" applyProtection="0"/>
    <xf numFmtId="0" fontId="19" fillId="0" borderId="0" applyNumberFormat="0" applyFill="0" applyBorder="0" applyAlignment="0" applyProtection="0"/>
    <xf numFmtId="0" fontId="6" fillId="14"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9" fontId="21" fillId="0" borderId="0" applyFont="0" applyFill="0" applyBorder="0" applyAlignment="0" applyProtection="0"/>
    <xf numFmtId="0" fontId="43" fillId="0" borderId="0"/>
    <xf numFmtId="0" fontId="3" fillId="0" borderId="0"/>
    <xf numFmtId="9" fontId="3" fillId="0" borderId="0" applyFont="0" applyFill="0" applyBorder="0" applyAlignment="0" applyProtection="0"/>
    <xf numFmtId="0" fontId="45" fillId="0" borderId="0"/>
    <xf numFmtId="0" fontId="46" fillId="0" borderId="0" applyNumberFormat="0" applyFill="0" applyBorder="0" applyAlignment="0" applyProtection="0">
      <alignment vertical="top"/>
      <protection locked="0"/>
    </xf>
    <xf numFmtId="0" fontId="3" fillId="0" borderId="0"/>
    <xf numFmtId="0" fontId="2" fillId="0" borderId="0"/>
    <xf numFmtId="9" fontId="3" fillId="0" borderId="0" applyFont="0" applyFill="0" applyBorder="0" applyAlignment="0" applyProtection="0"/>
    <xf numFmtId="0" fontId="3" fillId="0" borderId="0"/>
    <xf numFmtId="0" fontId="2" fillId="0" borderId="0"/>
    <xf numFmtId="0" fontId="3" fillId="0" borderId="0"/>
    <xf numFmtId="2" fontId="3" fillId="0" borderId="0" applyFont="0" applyFill="0" applyBorder="0" applyAlignment="0" applyProtection="0"/>
    <xf numFmtId="0" fontId="2" fillId="0" borderId="0"/>
    <xf numFmtId="0" fontId="3" fillId="0" borderId="0"/>
    <xf numFmtId="0" fontId="3" fillId="0" borderId="0"/>
    <xf numFmtId="0" fontId="3" fillId="0" borderId="0"/>
    <xf numFmtId="0" fontId="2" fillId="0" borderId="0"/>
    <xf numFmtId="0" fontId="2" fillId="0" borderId="0"/>
    <xf numFmtId="0" fontId="2" fillId="0" borderId="0"/>
    <xf numFmtId="0" fontId="3" fillId="0" borderId="0"/>
    <xf numFmtId="0" fontId="2" fillId="0" borderId="0"/>
    <xf numFmtId="0" fontId="2" fillId="0" borderId="0"/>
    <xf numFmtId="9" fontId="3"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3" fillId="0" borderId="0"/>
    <xf numFmtId="0" fontId="2" fillId="0" borderId="0"/>
    <xf numFmtId="0" fontId="2" fillId="0" borderId="0"/>
    <xf numFmtId="0" fontId="2" fillId="0" borderId="0"/>
    <xf numFmtId="0" fontId="43" fillId="0" borderId="0"/>
    <xf numFmtId="0" fontId="43" fillId="21" borderId="29" applyNumberFormat="0" applyFont="0" applyFill="0" applyAlignment="0" applyProtection="0"/>
    <xf numFmtId="0" fontId="43" fillId="21" borderId="0" applyFont="0" applyFill="0" applyBorder="0" applyAlignment="0" applyProtection="0"/>
    <xf numFmtId="0" fontId="48" fillId="21" borderId="0" applyNumberFormat="0" applyFont="0" applyFill="0" applyBorder="0" applyAlignment="0" applyProtection="0"/>
    <xf numFmtId="0" fontId="48" fillId="21" borderId="0" applyNumberFormat="0" applyFont="0" applyFill="0" applyBorder="0" applyAlignment="0" applyProtection="0"/>
    <xf numFmtId="0" fontId="48" fillId="21" borderId="0" applyNumberFormat="0" applyFont="0" applyFill="0" applyBorder="0" applyAlignment="0" applyProtection="0"/>
    <xf numFmtId="0" fontId="48" fillId="21" borderId="0" applyNumberFormat="0" applyFont="0" applyFill="0" applyBorder="0" applyAlignment="0" applyProtection="0"/>
    <xf numFmtId="0" fontId="48" fillId="21" borderId="0" applyNumberFormat="0" applyFont="0" applyFill="0" applyBorder="0" applyAlignment="0" applyProtection="0"/>
    <xf numFmtId="0" fontId="48" fillId="21" borderId="0" applyNumberFormat="0" applyFont="0" applyFill="0" applyBorder="0" applyAlignment="0" applyProtection="0"/>
    <xf numFmtId="0" fontId="48" fillId="21" borderId="0" applyNumberFormat="0" applyFont="0" applyFill="0" applyBorder="0" applyAlignment="0" applyProtection="0"/>
    <xf numFmtId="3" fontId="43" fillId="21" borderId="0" applyFont="0" applyFill="0" applyBorder="0" applyAlignment="0" applyProtection="0"/>
    <xf numFmtId="0" fontId="48" fillId="21" borderId="0" applyNumberFormat="0" applyFont="0" applyFill="0" applyBorder="0" applyAlignment="0" applyProtection="0"/>
    <xf numFmtId="0" fontId="48" fillId="21" borderId="0" applyNumberFormat="0" applyFont="0" applyFill="0" applyBorder="0" applyAlignment="0" applyProtection="0"/>
    <xf numFmtId="168" fontId="43" fillId="21" borderId="0" applyFont="0" applyFill="0" applyBorder="0" applyAlignment="0" applyProtection="0"/>
    <xf numFmtId="0" fontId="47" fillId="0" borderId="0" applyNumberFormat="0" applyFill="0" applyBorder="0" applyAlignment="0" applyProtection="0"/>
    <xf numFmtId="2" fontId="43" fillId="21" borderId="0" applyFont="0" applyFill="0" applyBorder="0" applyAlignment="0" applyProtection="0"/>
    <xf numFmtId="0" fontId="49" fillId="21" borderId="0" applyNumberFormat="0" applyFill="0" applyBorder="0" applyAlignment="0" applyProtection="0"/>
    <xf numFmtId="0" fontId="50" fillId="21" borderId="0" applyNumberFormat="0" applyFill="0" applyBorder="0" applyAlignment="0" applyProtection="0"/>
    <xf numFmtId="0" fontId="2" fillId="0" borderId="0"/>
    <xf numFmtId="9" fontId="2" fillId="0" borderId="0" applyFont="0" applyFill="0" applyBorder="0" applyAlignment="0" applyProtection="0"/>
    <xf numFmtId="1" fontId="51" fillId="0" borderId="0">
      <alignment horizontal="left"/>
      <protection hidden="1"/>
    </xf>
    <xf numFmtId="1" fontId="52" fillId="0" borderId="0">
      <protection hidden="1"/>
    </xf>
    <xf numFmtId="0" fontId="2"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cellStyleXfs>
  <cellXfs count="427">
    <xf numFmtId="0" fontId="0" fillId="0" borderId="0" xfId="0"/>
    <xf numFmtId="0" fontId="26" fillId="0" borderId="0" xfId="42" applyFont="1" applyFill="1" applyBorder="1" applyAlignment="1"/>
    <xf numFmtId="164" fontId="24" fillId="0" borderId="0" xfId="0" applyNumberFormat="1" applyFont="1" applyFill="1" applyBorder="1"/>
    <xf numFmtId="0" fontId="20" fillId="0" borderId="0" xfId="0" applyFont="1" applyFill="1" applyBorder="1"/>
    <xf numFmtId="0" fontId="27" fillId="0" borderId="0" xfId="0" applyFont="1" applyFill="1" applyBorder="1" applyAlignment="1">
      <alignment horizontal="right" vertical="top"/>
    </xf>
    <xf numFmtId="0" fontId="23" fillId="0" borderId="0" xfId="0" applyFont="1" applyFill="1" applyBorder="1"/>
    <xf numFmtId="164" fontId="22" fillId="0" borderId="12" xfId="0" applyNumberFormat="1" applyFont="1" applyFill="1" applyBorder="1"/>
    <xf numFmtId="0" fontId="22" fillId="0" borderId="0" xfId="0" applyFont="1" applyFill="1" applyBorder="1"/>
    <xf numFmtId="164" fontId="22" fillId="0" borderId="0" xfId="0" applyNumberFormat="1" applyFont="1" applyFill="1" applyBorder="1"/>
    <xf numFmtId="0" fontId="24" fillId="0" borderId="0" xfId="0" applyFont="1" applyFill="1" applyBorder="1" applyAlignment="1">
      <alignment horizontal="right"/>
    </xf>
    <xf numFmtId="0" fontId="26" fillId="0" borderId="0" xfId="0" applyFont="1" applyFill="1" applyBorder="1"/>
    <xf numFmtId="9" fontId="26" fillId="0" borderId="0" xfId="41" applyFont="1" applyFill="1" applyBorder="1"/>
    <xf numFmtId="164" fontId="22" fillId="0" borderId="9" xfId="0" applyNumberFormat="1" applyFont="1" applyFill="1" applyBorder="1"/>
    <xf numFmtId="0" fontId="22" fillId="19" borderId="9" xfId="0" applyFont="1" applyFill="1" applyBorder="1"/>
    <xf numFmtId="0" fontId="22" fillId="0" borderId="12" xfId="0" applyFont="1" applyFill="1" applyBorder="1" applyAlignment="1">
      <alignment horizontal="left" vertical="center" indent="1"/>
    </xf>
    <xf numFmtId="0" fontId="22" fillId="19" borderId="0" xfId="0" applyFont="1" applyFill="1" applyBorder="1"/>
    <xf numFmtId="0" fontId="22" fillId="0" borderId="0" xfId="0" applyFont="1" applyFill="1" applyBorder="1" applyAlignment="1">
      <alignment horizontal="left" indent="1"/>
    </xf>
    <xf numFmtId="0" fontId="22" fillId="0" borderId="0" xfId="0" applyFont="1" applyFill="1" applyBorder="1" applyAlignment="1">
      <alignment horizontal="left" vertical="center" indent="1"/>
    </xf>
    <xf numFmtId="164" fontId="22" fillId="0" borderId="13" xfId="0" applyNumberFormat="1" applyFont="1" applyFill="1" applyBorder="1"/>
    <xf numFmtId="164" fontId="22" fillId="0" borderId="13" xfId="0" applyNumberFormat="1" applyFont="1" applyFill="1" applyBorder="1" applyAlignment="1"/>
    <xf numFmtId="0" fontId="22" fillId="0" borderId="0" xfId="0" applyNumberFormat="1" applyFont="1" applyFill="1" applyBorder="1" applyAlignment="1"/>
    <xf numFmtId="164" fontId="22" fillId="0" borderId="11" xfId="0" applyNumberFormat="1" applyFont="1" applyFill="1" applyBorder="1" applyAlignment="1"/>
    <xf numFmtId="164" fontId="22" fillId="0" borderId="22" xfId="0" applyNumberFormat="1" applyFont="1" applyFill="1" applyBorder="1"/>
    <xf numFmtId="164" fontId="22" fillId="0" borderId="24" xfId="0" applyNumberFormat="1" applyFont="1" applyFill="1" applyBorder="1"/>
    <xf numFmtId="164" fontId="26" fillId="0" borderId="0" xfId="0" applyNumberFormat="1" applyFont="1" applyFill="1" applyBorder="1"/>
    <xf numFmtId="0" fontId="27" fillId="0" borderId="0" xfId="0" applyFont="1" applyFill="1" applyBorder="1" applyAlignment="1"/>
    <xf numFmtId="0" fontId="22" fillId="0" borderId="21" xfId="0" applyFont="1" applyFill="1" applyBorder="1" applyAlignment="1">
      <alignment horizontal="left" vertical="center" indent="1"/>
    </xf>
    <xf numFmtId="0" fontId="22" fillId="19" borderId="0" xfId="0" applyFont="1" applyFill="1"/>
    <xf numFmtId="0" fontId="24" fillId="19" borderId="0" xfId="0" applyFont="1" applyFill="1" applyBorder="1" applyAlignment="1">
      <alignment horizontal="right"/>
    </xf>
    <xf numFmtId="0" fontId="22" fillId="0" borderId="13" xfId="0" applyFont="1" applyFill="1" applyBorder="1" applyAlignment="1">
      <alignment horizontal="left" vertical="center" indent="1"/>
    </xf>
    <xf numFmtId="0" fontId="22" fillId="0" borderId="11" xfId="0" applyFont="1" applyFill="1" applyBorder="1" applyAlignment="1">
      <alignment horizontal="left" vertical="center" indent="1"/>
    </xf>
    <xf numFmtId="0" fontId="24" fillId="19" borderId="17" xfId="0" applyFont="1" applyFill="1" applyBorder="1" applyAlignment="1">
      <alignment horizontal="center"/>
    </xf>
    <xf numFmtId="0" fontId="24" fillId="19" borderId="18" xfId="0" applyFont="1" applyFill="1" applyBorder="1" applyAlignment="1">
      <alignment horizontal="center"/>
    </xf>
    <xf numFmtId="164" fontId="24" fillId="18" borderId="24" xfId="0" applyNumberFormat="1" applyFont="1" applyFill="1" applyBorder="1"/>
    <xf numFmtId="164" fontId="24" fillId="18" borderId="9" xfId="0" applyNumberFormat="1" applyFont="1" applyFill="1" applyBorder="1"/>
    <xf numFmtId="0" fontId="22" fillId="0" borderId="10" xfId="0" applyFont="1" applyFill="1" applyBorder="1" applyAlignment="1">
      <alignment horizontal="left" vertical="center" indent="1"/>
    </xf>
    <xf numFmtId="0" fontId="22" fillId="19" borderId="0" xfId="0" applyFont="1" applyFill="1" applyBorder="1" applyAlignment="1">
      <alignment horizontal="right" vertical="center"/>
    </xf>
    <xf numFmtId="0" fontId="24" fillId="19" borderId="14" xfId="0" applyFont="1" applyFill="1" applyBorder="1" applyAlignment="1">
      <alignment horizontal="center"/>
    </xf>
    <xf numFmtId="0" fontId="22" fillId="0" borderId="0" xfId="0" applyFont="1" applyFill="1" applyBorder="1" applyAlignment="1">
      <alignment horizontal="left" vertical="center"/>
    </xf>
    <xf numFmtId="0" fontId="22" fillId="0" borderId="0" xfId="0" applyFont="1" applyFill="1" applyBorder="1" applyAlignment="1">
      <alignment horizontal="right"/>
    </xf>
    <xf numFmtId="164" fontId="24" fillId="0" borderId="0" xfId="0" applyNumberFormat="1" applyFont="1" applyFill="1" applyBorder="1" applyAlignment="1">
      <alignment horizontal="center"/>
    </xf>
    <xf numFmtId="167" fontId="22" fillId="0" borderId="0" xfId="41" applyNumberFormat="1" applyFont="1" applyFill="1" applyBorder="1"/>
    <xf numFmtId="167" fontId="22" fillId="0" borderId="13" xfId="0" applyNumberFormat="1" applyFont="1" applyFill="1" applyBorder="1" applyAlignment="1">
      <alignment vertical="center"/>
    </xf>
    <xf numFmtId="167" fontId="22" fillId="0" borderId="11" xfId="0" applyNumberFormat="1" applyFont="1" applyFill="1" applyBorder="1" applyAlignment="1">
      <alignment vertical="center"/>
    </xf>
    <xf numFmtId="167" fontId="22" fillId="0" borderId="0" xfId="0" applyNumberFormat="1" applyFont="1" applyFill="1" applyBorder="1"/>
    <xf numFmtId="167" fontId="22" fillId="18" borderId="13" xfId="41" applyNumberFormat="1" applyFont="1" applyFill="1" applyBorder="1" applyAlignment="1"/>
    <xf numFmtId="167" fontId="22" fillId="18" borderId="13" xfId="0" applyNumberFormat="1" applyFont="1" applyFill="1" applyBorder="1" applyAlignment="1">
      <alignment vertical="center"/>
    </xf>
    <xf numFmtId="0" fontId="22" fillId="19" borderId="15" xfId="0" applyFont="1" applyFill="1" applyBorder="1"/>
    <xf numFmtId="0" fontId="24" fillId="19" borderId="18" xfId="0" applyFont="1" applyFill="1" applyBorder="1" applyAlignment="1">
      <alignment horizontal="center"/>
    </xf>
    <xf numFmtId="0" fontId="24" fillId="19" borderId="0" xfId="0" applyFont="1" applyFill="1" applyBorder="1" applyAlignment="1">
      <alignment horizontal="right"/>
    </xf>
    <xf numFmtId="0" fontId="26" fillId="0" borderId="0" xfId="41" applyNumberFormat="1" applyFont="1" applyFill="1" applyBorder="1"/>
    <xf numFmtId="0" fontId="25" fillId="0" borderId="0" xfId="0" applyFont="1" applyFill="1" applyBorder="1" applyAlignment="1">
      <alignment horizontal="right"/>
    </xf>
    <xf numFmtId="0" fontId="26" fillId="0" borderId="0" xfId="0" applyFont="1" applyFill="1" applyBorder="1" applyAlignment="1">
      <alignment horizontal="right"/>
    </xf>
    <xf numFmtId="0" fontId="25" fillId="0" borderId="0" xfId="0" applyFont="1" applyFill="1" applyBorder="1" applyAlignment="1">
      <alignment horizontal="center"/>
    </xf>
    <xf numFmtId="164" fontId="25" fillId="0" borderId="0" xfId="0" applyNumberFormat="1" applyFont="1" applyFill="1" applyBorder="1" applyAlignment="1">
      <alignment horizontal="center"/>
    </xf>
    <xf numFmtId="164" fontId="25" fillId="0" borderId="0" xfId="0" applyNumberFormat="1" applyFont="1" applyFill="1" applyBorder="1"/>
    <xf numFmtId="164" fontId="22" fillId="0" borderId="23" xfId="0" applyNumberFormat="1" applyFont="1" applyFill="1" applyBorder="1" applyAlignment="1">
      <alignment vertical="center"/>
    </xf>
    <xf numFmtId="164" fontId="22" fillId="0" borderId="25" xfId="0" applyNumberFormat="1" applyFont="1" applyFill="1" applyBorder="1" applyAlignment="1">
      <alignment vertical="center"/>
    </xf>
    <xf numFmtId="0" fontId="24" fillId="0" borderId="0" xfId="0" applyFont="1" applyFill="1" applyBorder="1" applyAlignment="1">
      <alignment horizontal="center"/>
    </xf>
    <xf numFmtId="0" fontId="22" fillId="0" borderId="0" xfId="0" applyFont="1" applyFill="1" applyBorder="1" applyAlignment="1">
      <alignment vertical="center" wrapText="1"/>
    </xf>
    <xf numFmtId="0" fontId="26" fillId="0" borderId="0" xfId="41" applyNumberFormat="1" applyFont="1" applyFill="1" applyBorder="1" applyAlignment="1"/>
    <xf numFmtId="0" fontId="22" fillId="0" borderId="0" xfId="0" applyNumberFormat="1" applyFont="1" applyFill="1" applyBorder="1" applyAlignment="1">
      <alignment wrapText="1"/>
    </xf>
    <xf numFmtId="0" fontId="24" fillId="19" borderId="9" xfId="0" applyFont="1" applyFill="1" applyBorder="1" applyAlignment="1">
      <alignment horizontal="center"/>
    </xf>
    <xf numFmtId="0" fontId="24" fillId="19" borderId="19" xfId="0" applyFont="1" applyFill="1" applyBorder="1" applyAlignment="1">
      <alignment horizontal="center"/>
    </xf>
    <xf numFmtId="0" fontId="32" fillId="0" borderId="0" xfId="0" applyFont="1" applyFill="1" applyBorder="1"/>
    <xf numFmtId="164" fontId="32" fillId="0" borderId="0" xfId="0" applyNumberFormat="1" applyFont="1" applyFill="1" applyBorder="1"/>
    <xf numFmtId="165" fontId="22" fillId="0" borderId="0" xfId="0" applyNumberFormat="1" applyFont="1" applyFill="1" applyBorder="1" applyAlignment="1">
      <alignment horizontal="right"/>
    </xf>
    <xf numFmtId="0" fontId="20" fillId="0" borderId="0" xfId="0" applyNumberFormat="1" applyFont="1" applyFill="1" applyBorder="1"/>
    <xf numFmtId="0" fontId="27" fillId="0" borderId="0" xfId="0" applyFont="1" applyFill="1" applyBorder="1" applyAlignment="1">
      <alignment vertical="top"/>
    </xf>
    <xf numFmtId="0" fontId="42" fillId="0" borderId="0" xfId="0" applyFont="1" applyFill="1" applyBorder="1"/>
    <xf numFmtId="0" fontId="22" fillId="0" borderId="0" xfId="0" applyFont="1" applyFill="1"/>
    <xf numFmtId="0" fontId="23" fillId="0" borderId="0" xfId="0" applyFont="1" applyFill="1"/>
    <xf numFmtId="164" fontId="22" fillId="0" borderId="0" xfId="0" applyNumberFormat="1" applyFont="1" applyFill="1"/>
    <xf numFmtId="0" fontId="36" fillId="0" borderId="0" xfId="0" applyFont="1" applyFill="1"/>
    <xf numFmtId="0" fontId="37" fillId="0" borderId="0" xfId="0" applyFont="1" applyFill="1" applyAlignment="1">
      <alignment horizontal="right"/>
    </xf>
    <xf numFmtId="164" fontId="22" fillId="0" borderId="23" xfId="0" applyNumberFormat="1" applyFont="1" applyFill="1" applyBorder="1"/>
    <xf numFmtId="167" fontId="22" fillId="0" borderId="13" xfId="41" applyNumberFormat="1" applyFont="1" applyFill="1" applyBorder="1" applyAlignment="1"/>
    <xf numFmtId="164" fontId="26" fillId="0" borderId="0" xfId="0" applyNumberFormat="1" applyFont="1" applyFill="1"/>
    <xf numFmtId="167" fontId="22" fillId="0" borderId="13" xfId="41" applyNumberFormat="1" applyFont="1" applyFill="1" applyBorder="1"/>
    <xf numFmtId="167" fontId="22" fillId="0" borderId="11" xfId="41" applyNumberFormat="1" applyFont="1" applyFill="1" applyBorder="1" applyAlignment="1"/>
    <xf numFmtId="167" fontId="22" fillId="0" borderId="11" xfId="41" applyNumberFormat="1" applyFont="1" applyFill="1" applyBorder="1"/>
    <xf numFmtId="167" fontId="22" fillId="0" borderId="12" xfId="41" applyNumberFormat="1" applyFont="1" applyFill="1" applyBorder="1"/>
    <xf numFmtId="166" fontId="22" fillId="0" borderId="0" xfId="0" applyNumberFormat="1" applyFont="1" applyFill="1" applyBorder="1"/>
    <xf numFmtId="0" fontId="27" fillId="0" borderId="0" xfId="0" applyFont="1" applyFill="1" applyAlignment="1">
      <alignment horizontal="right"/>
    </xf>
    <xf numFmtId="0" fontId="29" fillId="0" borderId="0" xfId="0" applyFont="1" applyFill="1" applyAlignment="1">
      <alignment horizontal="right"/>
    </xf>
    <xf numFmtId="166" fontId="26" fillId="0" borderId="0" xfId="0" applyNumberFormat="1" applyFont="1" applyFill="1" applyBorder="1"/>
    <xf numFmtId="167" fontId="26" fillId="0" borderId="0" xfId="41" applyNumberFormat="1" applyFont="1" applyFill="1" applyBorder="1"/>
    <xf numFmtId="0" fontId="26" fillId="0" borderId="0" xfId="0" applyFont="1" applyFill="1"/>
    <xf numFmtId="167" fontId="26" fillId="0" borderId="0" xfId="41" applyNumberFormat="1" applyFont="1" applyFill="1"/>
    <xf numFmtId="167" fontId="26" fillId="0" borderId="0" xfId="0" applyNumberFormat="1" applyFont="1" applyFill="1"/>
    <xf numFmtId="0" fontId="22" fillId="0" borderId="0" xfId="0" applyNumberFormat="1" applyFont="1" applyFill="1" applyAlignment="1"/>
    <xf numFmtId="0" fontId="26" fillId="0" borderId="0" xfId="41" applyNumberFormat="1" applyFont="1" applyFill="1" applyAlignment="1"/>
    <xf numFmtId="0" fontId="26" fillId="0" borderId="0" xfId="0" applyNumberFormat="1" applyFont="1" applyFill="1" applyAlignment="1"/>
    <xf numFmtId="0" fontId="26" fillId="0" borderId="0" xfId="0" applyNumberFormat="1" applyFont="1" applyFill="1" applyBorder="1" applyAlignment="1"/>
    <xf numFmtId="0" fontId="22" fillId="0" borderId="0" xfId="0" applyFont="1" applyFill="1" applyBorder="1" applyAlignment="1"/>
    <xf numFmtId="0" fontId="26" fillId="0" borderId="0" xfId="0" applyNumberFormat="1" applyFont="1" applyFill="1" applyBorder="1"/>
    <xf numFmtId="9" fontId="26" fillId="0" borderId="0" xfId="41" applyFont="1" applyFill="1"/>
    <xf numFmtId="167" fontId="26" fillId="0" borderId="0" xfId="0" applyNumberFormat="1" applyFont="1" applyFill="1" applyBorder="1"/>
    <xf numFmtId="0" fontId="26" fillId="0" borderId="0" xfId="0" applyFont="1" applyFill="1" applyBorder="1" applyAlignment="1">
      <alignment horizontal="left" indent="1"/>
    </xf>
    <xf numFmtId="164" fontId="24" fillId="0" borderId="0" xfId="0" applyNumberFormat="1" applyFont="1" applyFill="1"/>
    <xf numFmtId="0" fontId="27" fillId="0" borderId="0" xfId="0" applyFont="1" applyFill="1" applyBorder="1"/>
    <xf numFmtId="9" fontId="22" fillId="0" borderId="0" xfId="41" applyFont="1" applyFill="1" applyBorder="1"/>
    <xf numFmtId="0" fontId="24" fillId="0" borderId="0" xfId="0" applyFont="1" applyFill="1" applyBorder="1" applyAlignment="1">
      <alignment horizontal="right"/>
    </xf>
    <xf numFmtId="0" fontId="24" fillId="0" borderId="0" xfId="0" applyFont="1" applyFill="1" applyBorder="1" applyAlignment="1">
      <alignment horizontal="right"/>
    </xf>
    <xf numFmtId="0" fontId="24" fillId="0" borderId="0" xfId="0" applyFont="1" applyFill="1" applyBorder="1" applyAlignment="1"/>
    <xf numFmtId="167" fontId="22" fillId="0" borderId="0" xfId="41" applyNumberFormat="1" applyFont="1" applyFill="1"/>
    <xf numFmtId="167" fontId="22" fillId="0" borderId="0" xfId="41" applyNumberFormat="1" applyFont="1" applyFill="1" applyBorder="1" applyAlignment="1"/>
    <xf numFmtId="0" fontId="22" fillId="0" borderId="0" xfId="0" applyFont="1" applyFill="1" applyBorder="1"/>
    <xf numFmtId="0" fontId="40" fillId="0" borderId="0" xfId="0" applyFont="1" applyFill="1" applyBorder="1"/>
    <xf numFmtId="0" fontId="24" fillId="0" borderId="0" xfId="0" applyFont="1" applyFill="1" applyBorder="1" applyAlignment="1">
      <alignment horizontal="center" vertical="center" wrapText="1"/>
    </xf>
    <xf numFmtId="0" fontId="27" fillId="0" borderId="0" xfId="43" applyFont="1" applyFill="1" applyBorder="1" applyAlignment="1">
      <alignment vertical="top"/>
    </xf>
    <xf numFmtId="3" fontId="22" fillId="0" borderId="0" xfId="0" applyNumberFormat="1" applyFont="1" applyFill="1"/>
    <xf numFmtId="3" fontId="24" fillId="0" borderId="0" xfId="0" applyNumberFormat="1" applyFont="1" applyFill="1"/>
    <xf numFmtId="3" fontId="53" fillId="0" borderId="0" xfId="0" applyNumberFormat="1" applyFont="1" applyFill="1"/>
    <xf numFmtId="164" fontId="53" fillId="0" borderId="0" xfId="0" applyNumberFormat="1" applyFont="1" applyFill="1"/>
    <xf numFmtId="164" fontId="20" fillId="0" borderId="0" xfId="0" applyNumberFormat="1" applyFont="1" applyFill="1" applyBorder="1"/>
    <xf numFmtId="0" fontId="20" fillId="0" borderId="0" xfId="43" applyFont="1" applyFill="1" applyBorder="1"/>
    <xf numFmtId="0" fontId="20" fillId="0" borderId="0" xfId="43" applyFont="1" applyFill="1"/>
    <xf numFmtId="0" fontId="20" fillId="0" borderId="0" xfId="43" applyFont="1" applyFill="1" applyBorder="1" applyAlignment="1"/>
    <xf numFmtId="0" fontId="34" fillId="0" borderId="0" xfId="43" applyFont="1" applyFill="1" applyBorder="1" applyAlignment="1">
      <alignment horizontal="center" vertical="center"/>
    </xf>
    <xf numFmtId="49" fontId="35" fillId="0" borderId="0" xfId="43" applyNumberFormat="1" applyFont="1" applyFill="1" applyBorder="1" applyAlignment="1">
      <alignment vertical="center"/>
    </xf>
    <xf numFmtId="0" fontId="30" fillId="0" borderId="0" xfId="43" applyFont="1" applyFill="1" applyBorder="1"/>
    <xf numFmtId="0" fontId="33" fillId="0" borderId="0" xfId="43" applyFont="1" applyFill="1" applyBorder="1" applyAlignment="1"/>
    <xf numFmtId="0" fontId="20" fillId="0" borderId="0" xfId="43" applyFont="1" applyFill="1" applyBorder="1" applyAlignment="1">
      <alignment horizontal="left" vertical="center"/>
    </xf>
    <xf numFmtId="0" fontId="33" fillId="0" borderId="0" xfId="43" applyFont="1" applyFill="1" applyBorder="1" applyAlignment="1">
      <alignment horizontal="center"/>
    </xf>
    <xf numFmtId="0" fontId="20" fillId="0" borderId="0" xfId="43" applyFont="1" applyFill="1" applyBorder="1" applyAlignment="1">
      <alignment horizontal="right" vertical="center"/>
    </xf>
    <xf numFmtId="0" fontId="20" fillId="0" borderId="0" xfId="43" applyFont="1" applyFill="1" applyBorder="1" applyAlignment="1">
      <alignment horizontal="left" vertical="center" indent="1"/>
    </xf>
    <xf numFmtId="0" fontId="31" fillId="0" borderId="0" xfId="43" applyFont="1" applyFill="1" applyBorder="1"/>
    <xf numFmtId="0" fontId="31" fillId="0" borderId="0" xfId="43" applyFont="1" applyFill="1" applyBorder="1" applyAlignment="1">
      <alignment horizontal="right" vertical="center"/>
    </xf>
    <xf numFmtId="0" fontId="31" fillId="0" borderId="0" xfId="43" applyFont="1" applyFill="1" applyBorder="1" applyAlignment="1">
      <alignment horizontal="left" vertical="center" indent="1"/>
    </xf>
    <xf numFmtId="49" fontId="34" fillId="0" borderId="0" xfId="43" applyNumberFormat="1" applyFont="1" applyFill="1" applyAlignment="1">
      <alignment vertical="center"/>
    </xf>
    <xf numFmtId="0" fontId="20" fillId="0" borderId="0" xfId="43" applyFont="1"/>
    <xf numFmtId="0" fontId="38" fillId="0" borderId="0" xfId="43" applyFont="1" applyFill="1" applyBorder="1" applyAlignment="1">
      <alignment horizontal="right" vertical="center"/>
    </xf>
    <xf numFmtId="0" fontId="39" fillId="0" borderId="0" xfId="43" applyFont="1" applyFill="1" applyBorder="1" applyAlignment="1">
      <alignment horizontal="right" vertical="center"/>
    </xf>
    <xf numFmtId="0" fontId="20" fillId="0" borderId="0" xfId="95" applyFont="1" applyFill="1"/>
    <xf numFmtId="49" fontId="20" fillId="0" borderId="0" xfId="95" applyNumberFormat="1" applyFont="1" applyFill="1" applyAlignment="1">
      <alignment horizontal="right" vertical="center"/>
    </xf>
    <xf numFmtId="0" fontId="57" fillId="0" borderId="0" xfId="95" applyFont="1" applyFill="1"/>
    <xf numFmtId="164" fontId="26" fillId="0" borderId="35" xfId="0" applyNumberFormat="1" applyFont="1" applyFill="1" applyBorder="1" applyAlignment="1">
      <alignment horizontal="right"/>
    </xf>
    <xf numFmtId="164" fontId="26" fillId="0" borderId="44" xfId="0" applyNumberFormat="1" applyFont="1" applyFill="1" applyBorder="1"/>
    <xf numFmtId="164" fontId="26" fillId="0" borderId="43" xfId="0" applyNumberFormat="1" applyFont="1" applyFill="1" applyBorder="1"/>
    <xf numFmtId="164" fontId="26" fillId="0" borderId="42" xfId="0" applyNumberFormat="1" applyFont="1" applyFill="1" applyBorder="1"/>
    <xf numFmtId="164" fontId="26" fillId="0" borderId="44" xfId="0" applyNumberFormat="1" applyFont="1" applyFill="1" applyBorder="1" applyAlignment="1"/>
    <xf numFmtId="164" fontId="26" fillId="0" borderId="43" xfId="0" applyNumberFormat="1" applyFont="1" applyFill="1" applyBorder="1" applyAlignment="1"/>
    <xf numFmtId="164" fontId="26" fillId="0" borderId="42" xfId="0" applyNumberFormat="1" applyFont="1" applyFill="1" applyBorder="1" applyAlignment="1"/>
    <xf numFmtId="164" fontId="26" fillId="0" borderId="36" xfId="0" applyNumberFormat="1" applyFont="1" applyFill="1" applyBorder="1"/>
    <xf numFmtId="164" fontId="26" fillId="0" borderId="30" xfId="0" applyNumberFormat="1" applyFont="1" applyFill="1" applyBorder="1"/>
    <xf numFmtId="164" fontId="26" fillId="0" borderId="35" xfId="0" applyNumberFormat="1" applyFont="1" applyFill="1" applyBorder="1"/>
    <xf numFmtId="164" fontId="26" fillId="0" borderId="44" xfId="0" applyNumberFormat="1" applyFont="1" applyFill="1" applyBorder="1" applyAlignment="1">
      <alignment horizontal="right"/>
    </xf>
    <xf numFmtId="164" fontId="26" fillId="0" borderId="43" xfId="0" applyNumberFormat="1" applyFont="1" applyFill="1" applyBorder="1" applyAlignment="1">
      <alignment horizontal="right"/>
    </xf>
    <xf numFmtId="164" fontId="26" fillId="0" borderId="42" xfId="0" applyNumberFormat="1" applyFont="1" applyFill="1" applyBorder="1" applyAlignment="1">
      <alignment horizontal="right"/>
    </xf>
    <xf numFmtId="164" fontId="22" fillId="0" borderId="43" xfId="0" applyNumberFormat="1" applyFont="1" applyFill="1" applyBorder="1" applyAlignment="1"/>
    <xf numFmtId="49" fontId="20" fillId="0" borderId="0" xfId="0" applyNumberFormat="1" applyFont="1" applyFill="1" applyBorder="1" applyAlignment="1">
      <alignment horizontal="right"/>
    </xf>
    <xf numFmtId="164" fontId="22" fillId="0" borderId="42" xfId="0" applyNumberFormat="1" applyFont="1" applyFill="1" applyBorder="1" applyAlignment="1"/>
    <xf numFmtId="164" fontId="22" fillId="0" borderId="42" xfId="0" applyNumberFormat="1" applyFont="1" applyFill="1" applyBorder="1"/>
    <xf numFmtId="164" fontId="22" fillId="0" borderId="36" xfId="0" applyNumberFormat="1" applyFont="1" applyFill="1" applyBorder="1"/>
    <xf numFmtId="0" fontId="22" fillId="0" borderId="47" xfId="0" applyFont="1" applyFill="1" applyBorder="1" applyAlignment="1">
      <alignment horizontal="left" indent="1"/>
    </xf>
    <xf numFmtId="164" fontId="22" fillId="0" borderId="30" xfId="0" applyNumberFormat="1" applyFont="1" applyFill="1" applyBorder="1" applyAlignment="1">
      <alignment horizontal="right"/>
    </xf>
    <xf numFmtId="164" fontId="22" fillId="0" borderId="30" xfId="0" applyNumberFormat="1" applyFont="1" applyFill="1" applyBorder="1"/>
    <xf numFmtId="164" fontId="22" fillId="0" borderId="48" xfId="0" applyNumberFormat="1" applyFont="1" applyFill="1" applyBorder="1"/>
    <xf numFmtId="164" fontId="22" fillId="0" borderId="44" xfId="0" applyNumberFormat="1" applyFont="1" applyFill="1" applyBorder="1" applyAlignment="1">
      <alignment horizontal="right"/>
    </xf>
    <xf numFmtId="164" fontId="22" fillId="0" borderId="43" xfId="0" applyNumberFormat="1" applyFont="1" applyFill="1" applyBorder="1" applyAlignment="1">
      <alignment horizontal="right"/>
    </xf>
    <xf numFmtId="164" fontId="22" fillId="0" borderId="42" xfId="0" applyNumberFormat="1" applyFont="1" applyFill="1" applyBorder="1" applyAlignment="1">
      <alignment horizontal="right"/>
    </xf>
    <xf numFmtId="0" fontId="22" fillId="0" borderId="36" xfId="0" applyFont="1" applyFill="1" applyBorder="1" applyAlignment="1">
      <alignment horizontal="left" indent="1"/>
    </xf>
    <xf numFmtId="0" fontId="24" fillId="23" borderId="36" xfId="0" applyFont="1" applyFill="1" applyBorder="1" applyAlignment="1">
      <alignment horizontal="center" vertical="center"/>
    </xf>
    <xf numFmtId="0" fontId="24" fillId="23" borderId="30" xfId="0" applyFont="1" applyFill="1" applyBorder="1" applyAlignment="1">
      <alignment horizontal="center" vertical="center"/>
    </xf>
    <xf numFmtId="0" fontId="24" fillId="23" borderId="35" xfId="0" applyFont="1" applyFill="1" applyBorder="1" applyAlignment="1">
      <alignment horizontal="center" vertical="center"/>
    </xf>
    <xf numFmtId="0" fontId="57" fillId="0" borderId="0" xfId="0" applyFont="1" applyFill="1" applyBorder="1"/>
    <xf numFmtId="164" fontId="22" fillId="0" borderId="36" xfId="0" applyNumberFormat="1" applyFont="1" applyFill="1" applyBorder="1" applyAlignment="1">
      <alignment horizontal="right"/>
    </xf>
    <xf numFmtId="164" fontId="22" fillId="0" borderId="35" xfId="0" applyNumberFormat="1" applyFont="1" applyFill="1" applyBorder="1" applyAlignment="1">
      <alignment horizontal="right"/>
    </xf>
    <xf numFmtId="0" fontId="22" fillId="0" borderId="30" xfId="0" applyFont="1" applyFill="1" applyBorder="1" applyAlignment="1">
      <alignment horizontal="left" indent="1"/>
    </xf>
    <xf numFmtId="164" fontId="22" fillId="0" borderId="43" xfId="0" applyNumberFormat="1" applyFont="1" applyFill="1" applyBorder="1"/>
    <xf numFmtId="164" fontId="22" fillId="0" borderId="35" xfId="0" applyNumberFormat="1" applyFont="1" applyFill="1" applyBorder="1"/>
    <xf numFmtId="164" fontId="22" fillId="0" borderId="44" xfId="0" applyNumberFormat="1" applyFont="1" applyFill="1" applyBorder="1"/>
    <xf numFmtId="164" fontId="26" fillId="0" borderId="30" xfId="0" applyNumberFormat="1" applyFont="1" applyFill="1" applyBorder="1" applyAlignment="1">
      <alignment horizontal="right"/>
    </xf>
    <xf numFmtId="164" fontId="26" fillId="0" borderId="36" xfId="0" applyNumberFormat="1" applyFont="1" applyFill="1" applyBorder="1" applyAlignment="1">
      <alignment horizontal="right"/>
    </xf>
    <xf numFmtId="164" fontId="22" fillId="0" borderId="44" xfId="0" applyNumberFormat="1" applyFont="1" applyFill="1" applyBorder="1" applyAlignment="1"/>
    <xf numFmtId="0" fontId="24" fillId="23" borderId="38" xfId="0" applyFont="1" applyFill="1" applyBorder="1" applyAlignment="1">
      <alignment horizontal="center" vertical="center"/>
    </xf>
    <xf numFmtId="0" fontId="22" fillId="0" borderId="0" xfId="95" applyFont="1" applyFill="1"/>
    <xf numFmtId="0" fontId="41" fillId="0" borderId="0" xfId="95" applyFont="1" applyFill="1"/>
    <xf numFmtId="0" fontId="39" fillId="0" borderId="0" xfId="95" applyFont="1" applyFill="1"/>
    <xf numFmtId="0" fontId="38" fillId="0" borderId="0" xfId="95" applyFont="1" applyFill="1" applyAlignment="1"/>
    <xf numFmtId="0" fontId="39" fillId="0" borderId="0" xfId="95" applyFont="1" applyFill="1" applyBorder="1"/>
    <xf numFmtId="0" fontId="39" fillId="0" borderId="0" xfId="95" applyFont="1" applyFill="1" applyAlignment="1">
      <alignment vertical="top"/>
    </xf>
    <xf numFmtId="0" fontId="39" fillId="0" borderId="0" xfId="95" applyFont="1" applyFill="1" applyAlignment="1"/>
    <xf numFmtId="0" fontId="24" fillId="23" borderId="30" xfId="42" applyFont="1" applyFill="1" applyBorder="1" applyAlignment="1">
      <alignment horizontal="right"/>
    </xf>
    <xf numFmtId="0" fontId="40" fillId="0" borderId="0" xfId="43" applyFont="1" applyFill="1" applyBorder="1"/>
    <xf numFmtId="0" fontId="38" fillId="0" borderId="0" xfId="95" applyFont="1" applyFill="1"/>
    <xf numFmtId="0" fontId="39" fillId="0" borderId="0" xfId="95" applyFont="1" applyAlignment="1">
      <alignment vertical="top" wrapText="1"/>
    </xf>
    <xf numFmtId="0" fontId="38" fillId="0" borderId="0" xfId="95" applyFont="1" applyFill="1" applyAlignment="1">
      <alignment vertical="top"/>
    </xf>
    <xf numFmtId="164" fontId="22" fillId="0" borderId="49" xfId="0" applyNumberFormat="1" applyFont="1" applyFill="1" applyBorder="1"/>
    <xf numFmtId="0" fontId="22" fillId="0" borderId="36" xfId="0" applyFont="1" applyFill="1" applyBorder="1" applyAlignment="1">
      <alignment horizontal="left" wrapText="1" indent="1"/>
    </xf>
    <xf numFmtId="0" fontId="24" fillId="23" borderId="37" xfId="0" applyFont="1" applyFill="1" applyBorder="1" applyAlignment="1">
      <alignment horizontal="center" vertical="center"/>
    </xf>
    <xf numFmtId="0" fontId="24" fillId="23" borderId="31" xfId="0" applyFont="1" applyFill="1" applyBorder="1" applyAlignment="1">
      <alignment horizontal="center" vertical="center"/>
    </xf>
    <xf numFmtId="0" fontId="24" fillId="23" borderId="39" xfId="0" applyFont="1" applyFill="1" applyBorder="1" applyAlignment="1">
      <alignment horizontal="center" vertical="center"/>
    </xf>
    <xf numFmtId="164" fontId="22" fillId="0" borderId="49" xfId="0" applyNumberFormat="1" applyFont="1" applyFill="1" applyBorder="1" applyAlignment="1"/>
    <xf numFmtId="164" fontId="22" fillId="0" borderId="48" xfId="0" applyNumberFormat="1" applyFont="1" applyFill="1" applyBorder="1" applyAlignment="1"/>
    <xf numFmtId="164" fontId="26" fillId="0" borderId="49" xfId="0" applyNumberFormat="1" applyFont="1" applyFill="1" applyBorder="1" applyAlignment="1"/>
    <xf numFmtId="164" fontId="26" fillId="0" borderId="48" xfId="0" applyNumberFormat="1" applyFont="1" applyFill="1" applyBorder="1" applyAlignment="1"/>
    <xf numFmtId="164" fontId="26" fillId="0" borderId="49" xfId="0" applyNumberFormat="1" applyFont="1" applyFill="1" applyBorder="1"/>
    <xf numFmtId="164" fontId="26" fillId="0" borderId="48" xfId="0" applyNumberFormat="1" applyFont="1" applyFill="1" applyBorder="1"/>
    <xf numFmtId="164" fontId="22" fillId="0" borderId="35" xfId="0" applyNumberFormat="1" applyFont="1" applyFill="1" applyBorder="1" applyAlignment="1"/>
    <xf numFmtId="164" fontId="22" fillId="0" borderId="30" xfId="0" applyNumberFormat="1" applyFont="1" applyFill="1" applyBorder="1" applyAlignment="1"/>
    <xf numFmtId="164" fontId="22" fillId="0" borderId="36" xfId="0" applyNumberFormat="1" applyFont="1" applyFill="1" applyBorder="1" applyAlignment="1"/>
    <xf numFmtId="0" fontId="40" fillId="0" borderId="0" xfId="43" applyFont="1" applyFill="1"/>
    <xf numFmtId="0" fontId="57" fillId="0" borderId="0" xfId="0" applyFont="1" applyFill="1"/>
    <xf numFmtId="49" fontId="20" fillId="0" borderId="0" xfId="0" applyNumberFormat="1" applyFont="1" applyFill="1" applyAlignment="1">
      <alignment horizontal="right"/>
    </xf>
    <xf numFmtId="0" fontId="22" fillId="23" borderId="39" xfId="0" applyFont="1" applyFill="1" applyBorder="1"/>
    <xf numFmtId="0" fontId="22" fillId="23" borderId="40" xfId="0" applyFont="1" applyFill="1" applyBorder="1"/>
    <xf numFmtId="0" fontId="22" fillId="0" borderId="36" xfId="0" applyFont="1" applyFill="1" applyBorder="1" applyAlignment="1">
      <alignment horizontal="left" vertical="center" indent="1"/>
    </xf>
    <xf numFmtId="0" fontId="24" fillId="18" borderId="36" xfId="0" applyFont="1" applyFill="1" applyBorder="1" applyAlignment="1">
      <alignment vertical="center" wrapText="1"/>
    </xf>
    <xf numFmtId="0" fontId="24" fillId="18" borderId="36" xfId="0" applyFont="1" applyFill="1" applyBorder="1" applyAlignment="1">
      <alignment vertical="center"/>
    </xf>
    <xf numFmtId="164" fontId="24" fillId="18" borderId="35" xfId="0" applyNumberFormat="1" applyFont="1" applyFill="1" applyBorder="1" applyAlignment="1">
      <alignment horizontal="right"/>
    </xf>
    <xf numFmtId="164" fontId="24" fillId="18" borderId="30" xfId="0" applyNumberFormat="1" applyFont="1" applyFill="1" applyBorder="1" applyAlignment="1">
      <alignment horizontal="right"/>
    </xf>
    <xf numFmtId="164" fontId="24" fillId="18" borderId="36" xfId="0" applyNumberFormat="1" applyFont="1" applyFill="1" applyBorder="1" applyAlignment="1">
      <alignment horizontal="right"/>
    </xf>
    <xf numFmtId="164" fontId="60" fillId="18" borderId="35" xfId="0" applyNumberFormat="1" applyFont="1" applyFill="1" applyBorder="1" applyAlignment="1">
      <alignment horizontal="right"/>
    </xf>
    <xf numFmtId="164" fontId="60" fillId="18" borderId="30" xfId="0" applyNumberFormat="1" applyFont="1" applyFill="1" applyBorder="1" applyAlignment="1">
      <alignment horizontal="right"/>
    </xf>
    <xf numFmtId="164" fontId="60" fillId="18" borderId="36" xfId="0" applyNumberFormat="1" applyFont="1" applyFill="1" applyBorder="1" applyAlignment="1">
      <alignment horizontal="right"/>
    </xf>
    <xf numFmtId="164" fontId="22" fillId="18" borderId="35" xfId="0" applyNumberFormat="1" applyFont="1" applyFill="1" applyBorder="1" applyAlignment="1">
      <alignment horizontal="right"/>
    </xf>
    <xf numFmtId="164" fontId="24" fillId="18" borderId="35" xfId="0" applyNumberFormat="1" applyFont="1" applyFill="1" applyBorder="1"/>
    <xf numFmtId="164" fontId="24" fillId="18" borderId="30" xfId="0" applyNumberFormat="1" applyFont="1" applyFill="1" applyBorder="1"/>
    <xf numFmtId="164" fontId="24" fillId="18" borderId="36" xfId="0" applyNumberFormat="1" applyFont="1" applyFill="1" applyBorder="1"/>
    <xf numFmtId="164" fontId="60" fillId="18" borderId="35" xfId="0" applyNumberFormat="1" applyFont="1" applyFill="1" applyBorder="1"/>
    <xf numFmtId="164" fontId="60" fillId="18" borderId="30" xfId="0" applyNumberFormat="1" applyFont="1" applyFill="1" applyBorder="1"/>
    <xf numFmtId="164" fontId="60" fillId="18" borderId="36" xfId="0" applyNumberFormat="1" applyFont="1" applyFill="1" applyBorder="1"/>
    <xf numFmtId="0" fontId="24" fillId="18" borderId="30" xfId="0" applyFont="1" applyFill="1" applyBorder="1" applyAlignment="1">
      <alignment vertical="center" wrapText="1"/>
    </xf>
    <xf numFmtId="164" fontId="22" fillId="18" borderId="30" xfId="0" applyNumberFormat="1" applyFont="1" applyFill="1" applyBorder="1" applyAlignment="1">
      <alignment horizontal="right"/>
    </xf>
    <xf numFmtId="164" fontId="26" fillId="0" borderId="35" xfId="0" applyNumberFormat="1" applyFont="1" applyFill="1" applyBorder="1" applyAlignment="1"/>
    <xf numFmtId="164" fontId="26" fillId="0" borderId="30" xfId="0" applyNumberFormat="1" applyFont="1" applyFill="1" applyBorder="1" applyAlignment="1"/>
    <xf numFmtId="164" fontId="26" fillId="0" borderId="36" xfId="0" applyNumberFormat="1" applyFont="1" applyFill="1" applyBorder="1" applyAlignment="1"/>
    <xf numFmtId="0" fontId="24" fillId="23" borderId="30" xfId="0" applyFont="1" applyFill="1" applyBorder="1" applyAlignment="1">
      <alignment vertical="center" wrapText="1"/>
    </xf>
    <xf numFmtId="0" fontId="24" fillId="23" borderId="30" xfId="0" applyFont="1" applyFill="1" applyBorder="1" applyAlignment="1">
      <alignment horizontal="right" vertical="top" wrapText="1"/>
    </xf>
    <xf numFmtId="0" fontId="24" fillId="18" borderId="30" xfId="0" applyFont="1" applyFill="1" applyBorder="1" applyAlignment="1">
      <alignment horizontal="left"/>
    </xf>
    <xf numFmtId="164" fontId="28" fillId="0" borderId="30" xfId="0" applyNumberFormat="1" applyFont="1" applyFill="1" applyBorder="1" applyAlignment="1" applyProtection="1">
      <alignment horizontal="right" vertical="center"/>
    </xf>
    <xf numFmtId="0" fontId="22" fillId="0" borderId="49" xfId="0" applyFont="1" applyFill="1" applyBorder="1" applyAlignment="1">
      <alignment horizontal="left" indent="1"/>
    </xf>
    <xf numFmtId="164" fontId="28" fillId="0" borderId="43" xfId="0" applyNumberFormat="1" applyFont="1" applyFill="1" applyBorder="1" applyAlignment="1" applyProtection="1">
      <alignment horizontal="right" vertical="center"/>
    </xf>
    <xf numFmtId="0" fontId="24" fillId="23" borderId="35" xfId="43" applyFont="1" applyFill="1" applyBorder="1" applyAlignment="1">
      <alignment horizontal="center"/>
    </xf>
    <xf numFmtId="0" fontId="24" fillId="23" borderId="36" xfId="43" applyFont="1" applyFill="1" applyBorder="1" applyAlignment="1">
      <alignment horizontal="center"/>
    </xf>
    <xf numFmtId="0" fontId="24" fillId="23" borderId="30" xfId="43" applyFont="1" applyFill="1" applyBorder="1" applyAlignment="1">
      <alignment horizontal="center"/>
    </xf>
    <xf numFmtId="164" fontId="24" fillId="18" borderId="35" xfId="43" applyNumberFormat="1" applyFont="1" applyFill="1" applyBorder="1"/>
    <xf numFmtId="167" fontId="22" fillId="18" borderId="36" xfId="44" applyNumberFormat="1" applyFont="1" applyFill="1" applyBorder="1" applyAlignment="1"/>
    <xf numFmtId="167" fontId="22" fillId="18" borderId="36" xfId="43" applyNumberFormat="1" applyFont="1" applyFill="1" applyBorder="1" applyAlignment="1">
      <alignment vertical="center"/>
    </xf>
    <xf numFmtId="164" fontId="22" fillId="0" borderId="35" xfId="43" applyNumberFormat="1" applyFont="1" applyFill="1" applyBorder="1" applyAlignment="1">
      <alignment vertical="center"/>
    </xf>
    <xf numFmtId="167" fontId="22" fillId="0" borderId="36" xfId="0" applyNumberFormat="1" applyFont="1" applyFill="1" applyBorder="1" applyAlignment="1">
      <alignment vertical="center"/>
    </xf>
    <xf numFmtId="167" fontId="22" fillId="0" borderId="44" xfId="0" applyNumberFormat="1" applyFont="1" applyFill="1" applyBorder="1" applyAlignment="1">
      <alignment vertical="center"/>
    </xf>
    <xf numFmtId="167" fontId="22" fillId="0" borderId="36" xfId="43" applyNumberFormat="1" applyFont="1" applyFill="1" applyBorder="1" applyAlignment="1">
      <alignment vertical="center"/>
    </xf>
    <xf numFmtId="167" fontId="22" fillId="0" borderId="44" xfId="43" applyNumberFormat="1" applyFont="1" applyFill="1" applyBorder="1" applyAlignment="1">
      <alignment vertical="center"/>
    </xf>
    <xf numFmtId="164" fontId="22" fillId="0" borderId="35" xfId="43" applyNumberFormat="1" applyFont="1" applyFill="1" applyBorder="1" applyAlignment="1"/>
    <xf numFmtId="164" fontId="22" fillId="0" borderId="42" xfId="43" applyNumberFormat="1" applyFont="1" applyFill="1" applyBorder="1" applyAlignment="1"/>
    <xf numFmtId="167" fontId="22" fillId="18" borderId="30" xfId="44" applyNumberFormat="1" applyFont="1" applyFill="1" applyBorder="1" applyAlignment="1"/>
    <xf numFmtId="167" fontId="22" fillId="18" borderId="30" xfId="43" applyNumberFormat="1" applyFont="1" applyFill="1" applyBorder="1" applyAlignment="1">
      <alignment vertical="center"/>
    </xf>
    <xf numFmtId="167" fontId="22" fillId="0" borderId="30" xfId="43" applyNumberFormat="1" applyFont="1" applyFill="1" applyBorder="1" applyAlignment="1">
      <alignment vertical="center"/>
    </xf>
    <xf numFmtId="0" fontId="24" fillId="23" borderId="36" xfId="0" applyFont="1" applyFill="1" applyBorder="1" applyAlignment="1">
      <alignment horizontal="center" vertical="center" wrapText="1"/>
    </xf>
    <xf numFmtId="0" fontId="24" fillId="23" borderId="30" xfId="0" applyFont="1" applyFill="1" applyBorder="1" applyAlignment="1">
      <alignment horizontal="center" vertical="center" wrapText="1"/>
    </xf>
    <xf numFmtId="164" fontId="24" fillId="18" borderId="35" xfId="0" applyNumberFormat="1" applyFont="1" applyFill="1" applyBorder="1" applyAlignment="1">
      <alignment vertical="center"/>
    </xf>
    <xf numFmtId="164" fontId="24" fillId="18" borderId="30" xfId="0" applyNumberFormat="1" applyFont="1" applyFill="1" applyBorder="1" applyAlignment="1">
      <alignment vertical="center"/>
    </xf>
    <xf numFmtId="9" fontId="24" fillId="18" borderId="36" xfId="41" applyFont="1" applyFill="1" applyBorder="1" applyAlignment="1">
      <alignment vertical="center"/>
    </xf>
    <xf numFmtId="9" fontId="22" fillId="0" borderId="36" xfId="41" applyFont="1" applyFill="1" applyBorder="1" applyAlignment="1">
      <alignment horizontal="right"/>
    </xf>
    <xf numFmtId="164" fontId="22" fillId="0" borderId="51" xfId="0" applyNumberFormat="1" applyFont="1" applyFill="1" applyBorder="1" applyAlignment="1">
      <alignment horizontal="right"/>
    </xf>
    <xf numFmtId="164" fontId="22" fillId="0" borderId="52" xfId="0" applyNumberFormat="1" applyFont="1" applyFill="1" applyBorder="1" applyAlignment="1">
      <alignment horizontal="right"/>
    </xf>
    <xf numFmtId="9" fontId="22" fillId="18" borderId="30" xfId="41" applyFont="1" applyFill="1" applyBorder="1" applyAlignment="1">
      <alignment horizontal="right"/>
    </xf>
    <xf numFmtId="164" fontId="22" fillId="0" borderId="53" xfId="0" applyNumberFormat="1" applyFont="1" applyFill="1" applyBorder="1" applyAlignment="1">
      <alignment horizontal="right"/>
    </xf>
    <xf numFmtId="164" fontId="24" fillId="18" borderId="37" xfId="0" applyNumberFormat="1" applyFont="1" applyFill="1" applyBorder="1" applyAlignment="1">
      <alignment vertical="center"/>
    </xf>
    <xf numFmtId="164" fontId="24" fillId="18" borderId="31" xfId="0" applyNumberFormat="1" applyFont="1" applyFill="1" applyBorder="1" applyAlignment="1">
      <alignment vertical="center"/>
    </xf>
    <xf numFmtId="9" fontId="24" fillId="18" borderId="31" xfId="41" applyFont="1" applyFill="1" applyBorder="1" applyAlignment="1">
      <alignment vertical="center"/>
    </xf>
    <xf numFmtId="0" fontId="24" fillId="23" borderId="30" xfId="0" applyFont="1" applyFill="1" applyBorder="1" applyAlignment="1">
      <alignment vertical="center"/>
    </xf>
    <xf numFmtId="167" fontId="24" fillId="18" borderId="30" xfId="41" applyNumberFormat="1" applyFont="1" applyFill="1" applyBorder="1" applyAlignment="1">
      <alignment horizontal="right"/>
    </xf>
    <xf numFmtId="167" fontId="22" fillId="0" borderId="30" xfId="41" applyNumberFormat="1" applyFont="1" applyFill="1" applyBorder="1" applyAlignment="1">
      <alignment horizontal="right"/>
    </xf>
    <xf numFmtId="167" fontId="22" fillId="0" borderId="48" xfId="41" applyNumberFormat="1" applyFont="1" applyFill="1" applyBorder="1" applyAlignment="1">
      <alignment horizontal="right"/>
    </xf>
    <xf numFmtId="0" fontId="20" fillId="0" borderId="0" xfId="0" applyFont="1" applyFill="1" applyBorder="1" applyAlignment="1">
      <alignment horizontal="right"/>
    </xf>
    <xf numFmtId="0" fontId="20" fillId="0" borderId="0" xfId="0" applyFont="1" applyFill="1" applyAlignment="1">
      <alignment horizontal="right"/>
    </xf>
    <xf numFmtId="0" fontId="57" fillId="0" borderId="0" xfId="95" applyFont="1" applyFill="1" applyBorder="1"/>
    <xf numFmtId="0" fontId="20" fillId="0" borderId="0" xfId="95" applyFont="1"/>
    <xf numFmtId="0" fontId="22" fillId="23" borderId="30" xfId="95" applyFont="1" applyFill="1" applyBorder="1"/>
    <xf numFmtId="0" fontId="22" fillId="0" borderId="30" xfId="95" applyFont="1" applyFill="1" applyBorder="1"/>
    <xf numFmtId="164" fontId="22" fillId="0" borderId="30" xfId="44" applyNumberFormat="1" applyFont="1" applyFill="1" applyBorder="1"/>
    <xf numFmtId="164" fontId="22" fillId="0" borderId="30" xfId="95" applyNumberFormat="1" applyFont="1" applyFill="1" applyBorder="1"/>
    <xf numFmtId="0" fontId="22" fillId="0" borderId="49" xfId="95" applyFont="1" applyFill="1" applyBorder="1"/>
    <xf numFmtId="164" fontId="22" fillId="0" borderId="43" xfId="44" applyNumberFormat="1" applyFont="1" applyFill="1" applyBorder="1"/>
    <xf numFmtId="164" fontId="22" fillId="0" borderId="48" xfId="95" applyNumberFormat="1" applyFont="1" applyFill="1" applyBorder="1"/>
    <xf numFmtId="0" fontId="24" fillId="20" borderId="30" xfId="95" applyFont="1" applyFill="1" applyBorder="1"/>
    <xf numFmtId="167" fontId="24" fillId="20" borderId="30" xfId="44" applyNumberFormat="1" applyFont="1" applyFill="1" applyBorder="1"/>
    <xf numFmtId="0" fontId="40" fillId="0" borderId="0" xfId="95" applyFont="1" applyFill="1" applyBorder="1"/>
    <xf numFmtId="0" fontId="22" fillId="0" borderId="0" xfId="95" applyFont="1" applyFill="1" applyBorder="1"/>
    <xf numFmtId="0" fontId="26" fillId="22" borderId="0" xfId="95" applyFont="1" applyFill="1"/>
    <xf numFmtId="164" fontId="22" fillId="18" borderId="54" xfId="0" applyNumberFormat="1" applyFont="1" applyFill="1" applyBorder="1" applyAlignment="1">
      <alignment horizontal="right"/>
    </xf>
    <xf numFmtId="164" fontId="22" fillId="18" borderId="55" xfId="0" applyNumberFormat="1" applyFont="1" applyFill="1" applyBorder="1" applyAlignment="1">
      <alignment horizontal="right"/>
    </xf>
    <xf numFmtId="9" fontId="22" fillId="18" borderId="56" xfId="41" applyFont="1" applyFill="1" applyBorder="1" applyAlignment="1">
      <alignment horizontal="right"/>
    </xf>
    <xf numFmtId="164" fontId="26" fillId="0" borderId="30" xfId="95" applyNumberFormat="1" applyFont="1" applyFill="1" applyBorder="1"/>
    <xf numFmtId="0" fontId="24" fillId="18" borderId="30" xfId="95" applyFont="1" applyFill="1" applyBorder="1"/>
    <xf numFmtId="167" fontId="24" fillId="18" borderId="30" xfId="44" applyNumberFormat="1" applyFont="1" applyFill="1" applyBorder="1"/>
    <xf numFmtId="167" fontId="60" fillId="18" borderId="30" xfId="44" applyNumberFormat="1" applyFont="1" applyFill="1" applyBorder="1"/>
    <xf numFmtId="164" fontId="26" fillId="0" borderId="48" xfId="95" applyNumberFormat="1" applyFont="1" applyFill="1" applyBorder="1"/>
    <xf numFmtId="0" fontId="22" fillId="0" borderId="0" xfId="95" applyFont="1" applyFill="1" applyAlignment="1">
      <alignment horizontal="right"/>
    </xf>
    <xf numFmtId="0" fontId="24" fillId="0" borderId="0" xfId="95" applyFont="1" applyFill="1" applyAlignment="1"/>
    <xf numFmtId="0" fontId="37" fillId="0" borderId="0" xfId="95" applyFont="1" applyFill="1" applyAlignment="1">
      <alignment horizontal="left" vertical="center"/>
    </xf>
    <xf numFmtId="0" fontId="20" fillId="0" borderId="0" xfId="95" applyFont="1" applyFill="1" applyAlignment="1">
      <alignment horizontal="right"/>
    </xf>
    <xf numFmtId="0" fontId="33" fillId="0" borderId="0" xfId="95" applyFont="1" applyFill="1" applyAlignment="1"/>
    <xf numFmtId="49" fontId="38" fillId="0" borderId="0" xfId="95" applyNumberFormat="1" applyFont="1" applyFill="1" applyBorder="1" applyAlignment="1">
      <alignment horizontal="left" vertical="center"/>
    </xf>
    <xf numFmtId="0" fontId="38" fillId="0" borderId="0" xfId="95" applyFont="1" applyFill="1" applyBorder="1" applyAlignment="1">
      <alignment horizontal="left" vertical="center"/>
    </xf>
    <xf numFmtId="0" fontId="39" fillId="0" borderId="0" xfId="95" applyFont="1" applyFill="1" applyBorder="1" applyAlignment="1">
      <alignment horizontal="right"/>
    </xf>
    <xf numFmtId="0" fontId="39" fillId="0" borderId="0" xfId="95" applyFont="1" applyFill="1" applyBorder="1" applyAlignment="1">
      <alignment horizontal="left" vertical="center" indent="1"/>
    </xf>
    <xf numFmtId="0" fontId="38" fillId="0" borderId="0" xfId="95" applyFont="1" applyFill="1" applyBorder="1" applyAlignment="1"/>
    <xf numFmtId="0" fontId="38" fillId="0" borderId="0" xfId="95" applyFont="1" applyFill="1" applyBorder="1" applyAlignment="1">
      <alignment horizontal="right" vertical="center"/>
    </xf>
    <xf numFmtId="49" fontId="39" fillId="0" borderId="0" xfId="95" applyNumberFormat="1" applyFont="1" applyFill="1" applyBorder="1" applyAlignment="1">
      <alignment horizontal="left" vertical="center"/>
    </xf>
    <xf numFmtId="0" fontId="39" fillId="0" borderId="0" xfId="95" applyFont="1" applyFill="1" applyBorder="1" applyAlignment="1">
      <alignment horizontal="left" vertical="center"/>
    </xf>
    <xf numFmtId="0" fontId="39" fillId="0" borderId="0" xfId="95" applyFont="1" applyFill="1" applyBorder="1" applyAlignment="1">
      <alignment horizontal="right" vertical="center"/>
    </xf>
    <xf numFmtId="0" fontId="38" fillId="0" borderId="0" xfId="95" applyFont="1" applyFill="1" applyBorder="1"/>
    <xf numFmtId="0" fontId="38" fillId="0" borderId="0" xfId="95" applyFont="1" applyFill="1" applyBorder="1" applyAlignment="1">
      <alignment horizontal="left" vertical="center" indent="1"/>
    </xf>
    <xf numFmtId="0" fontId="56" fillId="0" borderId="0" xfId="95" applyFont="1" applyFill="1" applyBorder="1"/>
    <xf numFmtId="0" fontId="33" fillId="0" borderId="0" xfId="95" applyFont="1" applyFill="1"/>
    <xf numFmtId="0" fontId="24" fillId="0" borderId="0" xfId="95" applyFont="1" applyFill="1"/>
    <xf numFmtId="49" fontId="38" fillId="0" borderId="0" xfId="43" applyNumberFormat="1" applyFont="1" applyFill="1" applyBorder="1" applyAlignment="1">
      <alignment horizontal="left" vertical="center"/>
    </xf>
    <xf numFmtId="0" fontId="38" fillId="0" borderId="0" xfId="43" applyFont="1" applyFill="1" applyBorder="1" applyAlignment="1">
      <alignment horizontal="left" vertical="center"/>
    </xf>
    <xf numFmtId="0" fontId="38" fillId="0" borderId="0" xfId="43" applyFont="1" applyFill="1" applyBorder="1"/>
    <xf numFmtId="0" fontId="38" fillId="0" borderId="0" xfId="43" applyFont="1" applyFill="1" applyBorder="1" applyAlignment="1">
      <alignment horizontal="left" vertical="center" indent="1"/>
    </xf>
    <xf numFmtId="49" fontId="39" fillId="0" borderId="0" xfId="43" applyNumberFormat="1" applyFont="1" applyFill="1" applyBorder="1" applyAlignment="1">
      <alignment horizontal="left" vertical="center"/>
    </xf>
    <xf numFmtId="0" fontId="39" fillId="0" borderId="0" xfId="43" applyFont="1" applyFill="1" applyBorder="1" applyAlignment="1">
      <alignment horizontal="left" vertical="center"/>
    </xf>
    <xf numFmtId="0" fontId="39" fillId="0" borderId="0" xfId="43" applyFont="1" applyFill="1" applyBorder="1"/>
    <xf numFmtId="0" fontId="39" fillId="0" borderId="0" xfId="43" applyFont="1" applyFill="1" applyBorder="1" applyAlignment="1">
      <alignment horizontal="left" vertical="center" indent="1"/>
    </xf>
    <xf numFmtId="0" fontId="24" fillId="23" borderId="32" xfId="0" applyFont="1" applyFill="1" applyBorder="1" applyAlignment="1">
      <alignment horizontal="center" vertical="center"/>
    </xf>
    <xf numFmtId="0" fontId="24" fillId="23" borderId="35" xfId="0" applyFont="1" applyFill="1" applyBorder="1" applyAlignment="1">
      <alignment horizontal="center" vertical="center"/>
    </xf>
    <xf numFmtId="0" fontId="24" fillId="23" borderId="30" xfId="0" applyFont="1" applyFill="1" applyBorder="1" applyAlignment="1">
      <alignment horizontal="center" vertical="center"/>
    </xf>
    <xf numFmtId="0" fontId="24" fillId="23" borderId="36" xfId="0" applyFont="1" applyFill="1" applyBorder="1" applyAlignment="1">
      <alignment horizontal="center" vertical="center"/>
    </xf>
    <xf numFmtId="0" fontId="24" fillId="23" borderId="40" xfId="0" applyFont="1" applyFill="1" applyBorder="1" applyAlignment="1">
      <alignment horizontal="center" vertical="center"/>
    </xf>
    <xf numFmtId="0" fontId="24" fillId="23" borderId="35" xfId="0" applyFont="1" applyFill="1" applyBorder="1" applyAlignment="1">
      <alignment horizontal="center" vertical="center"/>
    </xf>
    <xf numFmtId="0" fontId="24" fillId="23" borderId="30" xfId="0" applyFont="1" applyFill="1" applyBorder="1" applyAlignment="1">
      <alignment horizontal="center" vertical="center"/>
    </xf>
    <xf numFmtId="0" fontId="24" fillId="23" borderId="36" xfId="0" applyFont="1" applyFill="1" applyBorder="1" applyAlignment="1">
      <alignment horizontal="center" vertical="center"/>
    </xf>
    <xf numFmtId="0" fontId="22" fillId="0" borderId="0" xfId="0" applyFont="1" applyFill="1" applyAlignment="1">
      <alignment horizontal="center"/>
    </xf>
    <xf numFmtId="0" fontId="22" fillId="0" borderId="0" xfId="0" applyFont="1" applyFill="1" applyAlignment="1"/>
    <xf numFmtId="9" fontId="22" fillId="0" borderId="0" xfId="41" applyFont="1" applyFill="1" applyAlignment="1"/>
    <xf numFmtId="169" fontId="22" fillId="0" borderId="0" xfId="0" applyNumberFormat="1" applyFont="1" applyFill="1"/>
    <xf numFmtId="0" fontId="24" fillId="0" borderId="0" xfId="0" applyFont="1" applyFill="1"/>
    <xf numFmtId="9" fontId="22" fillId="0" borderId="0" xfId="41" applyFont="1" applyFill="1"/>
    <xf numFmtId="0" fontId="62" fillId="0" borderId="0" xfId="0" applyFont="1" applyFill="1"/>
    <xf numFmtId="0" fontId="40" fillId="0" borderId="0" xfId="95" applyFont="1" applyFill="1" applyAlignment="1"/>
    <xf numFmtId="0" fontId="24" fillId="23" borderId="35" xfId="0" applyFont="1" applyFill="1" applyBorder="1" applyAlignment="1">
      <alignment horizontal="center" vertical="center"/>
    </xf>
    <xf numFmtId="0" fontId="24" fillId="23" borderId="30" xfId="0" applyFont="1" applyFill="1" applyBorder="1" applyAlignment="1">
      <alignment horizontal="center" vertical="center"/>
    </xf>
    <xf numFmtId="0" fontId="24" fillId="0" borderId="0" xfId="0" applyFont="1" applyFill="1" applyBorder="1"/>
    <xf numFmtId="0" fontId="63" fillId="0" borderId="0" xfId="0" applyNumberFormat="1" applyFont="1" applyFill="1" applyBorder="1" applyAlignment="1"/>
    <xf numFmtId="0" fontId="64" fillId="0" borderId="0" xfId="95" applyFont="1" applyFill="1"/>
    <xf numFmtId="0" fontId="22" fillId="0" borderId="0" xfId="95" applyFont="1" applyFill="1" applyAlignment="1"/>
    <xf numFmtId="164" fontId="22" fillId="0" borderId="0" xfId="95" applyNumberFormat="1" applyFont="1" applyFill="1"/>
    <xf numFmtId="0" fontId="22" fillId="0" borderId="0" xfId="95" applyFont="1"/>
    <xf numFmtId="4" fontId="22" fillId="0" borderId="0" xfId="0" applyNumberFormat="1" applyFont="1" applyFill="1"/>
    <xf numFmtId="170" fontId="22" fillId="0" borderId="0" xfId="0" applyNumberFormat="1" applyFont="1" applyFill="1"/>
    <xf numFmtId="0" fontId="63" fillId="0" borderId="0" xfId="0" applyFont="1" applyFill="1" applyBorder="1"/>
    <xf numFmtId="0" fontId="22" fillId="0" borderId="0" xfId="0" applyFont="1"/>
    <xf numFmtId="0" fontId="24" fillId="23" borderId="30" xfId="95" applyFont="1" applyFill="1" applyBorder="1" applyAlignment="1">
      <alignment horizontal="right" vertical="center"/>
    </xf>
    <xf numFmtId="0" fontId="24" fillId="23" borderId="30" xfId="0" applyFont="1" applyFill="1" applyBorder="1" applyAlignment="1">
      <alignment horizontal="right" vertical="center" wrapText="1"/>
    </xf>
    <xf numFmtId="0" fontId="54" fillId="0" borderId="0" xfId="43" applyFont="1" applyFill="1" applyBorder="1" applyAlignment="1">
      <alignment horizontal="center"/>
    </xf>
    <xf numFmtId="49" fontId="54" fillId="0" borderId="0" xfId="43" applyNumberFormat="1" applyFont="1" applyFill="1" applyBorder="1" applyAlignment="1">
      <alignment horizontal="center" vertical="center"/>
    </xf>
    <xf numFmtId="0" fontId="55" fillId="0" borderId="0" xfId="43" applyFont="1" applyFill="1" applyBorder="1" applyAlignment="1">
      <alignment horizontal="center"/>
    </xf>
    <xf numFmtId="49" fontId="32" fillId="0" borderId="0" xfId="43" applyNumberFormat="1" applyFont="1" applyFill="1" applyBorder="1" applyAlignment="1">
      <alignment horizontal="center" vertical="center"/>
    </xf>
    <xf numFmtId="0" fontId="57" fillId="0" borderId="0" xfId="95" applyFont="1" applyFill="1" applyBorder="1" applyAlignment="1">
      <alignment horizontal="justify" vertical="top" wrapText="1"/>
    </xf>
    <xf numFmtId="0" fontId="39" fillId="0" borderId="0" xfId="95" applyFont="1" applyFill="1" applyAlignment="1">
      <alignment horizontal="justify" vertical="top" wrapText="1"/>
    </xf>
    <xf numFmtId="0" fontId="39" fillId="0" borderId="0" xfId="95" applyFont="1" applyFill="1" applyAlignment="1">
      <alignment vertical="top" wrapText="1"/>
    </xf>
    <xf numFmtId="164" fontId="24" fillId="18" borderId="33" xfId="0" applyNumberFormat="1" applyFont="1" applyFill="1" applyBorder="1" applyAlignment="1">
      <alignment horizontal="right" vertical="center"/>
    </xf>
    <xf numFmtId="164" fontId="24" fillId="18" borderId="34" xfId="0" applyNumberFormat="1" applyFont="1" applyFill="1" applyBorder="1" applyAlignment="1">
      <alignment horizontal="right" vertical="center"/>
    </xf>
    <xf numFmtId="0" fontId="22" fillId="0" borderId="9" xfId="0" applyFont="1" applyFill="1" applyBorder="1" applyAlignment="1">
      <alignment horizontal="left" vertical="center" wrapText="1" indent="1"/>
    </xf>
    <xf numFmtId="0" fontId="22" fillId="0" borderId="10" xfId="0" applyFont="1" applyFill="1" applyBorder="1" applyAlignment="1">
      <alignment horizontal="left" vertical="center" wrapText="1" indent="1"/>
    </xf>
    <xf numFmtId="0" fontId="22" fillId="0" borderId="31" xfId="0" applyFont="1" applyFill="1" applyBorder="1" applyAlignment="1">
      <alignment horizontal="left" vertical="center" wrapText="1" indent="1"/>
    </xf>
    <xf numFmtId="0" fontId="22" fillId="0" borderId="32" xfId="0" applyFont="1" applyFill="1" applyBorder="1" applyAlignment="1">
      <alignment horizontal="left" vertical="center" wrapText="1" indent="1"/>
    </xf>
    <xf numFmtId="164" fontId="22" fillId="0" borderId="35" xfId="0" applyNumberFormat="1" applyFont="1" applyFill="1" applyBorder="1" applyAlignment="1">
      <alignment horizontal="center"/>
    </xf>
    <xf numFmtId="164" fontId="22" fillId="0" borderId="30" xfId="0" applyNumberFormat="1" applyFont="1" applyFill="1" applyBorder="1" applyAlignment="1">
      <alignment horizontal="center"/>
    </xf>
    <xf numFmtId="164" fontId="22" fillId="0" borderId="36" xfId="0" applyNumberFormat="1" applyFont="1" applyFill="1" applyBorder="1" applyAlignment="1">
      <alignment horizontal="center"/>
    </xf>
    <xf numFmtId="0" fontId="24" fillId="23" borderId="31" xfId="0" applyFont="1" applyFill="1" applyBorder="1" applyAlignment="1">
      <alignment horizontal="center" vertical="center"/>
    </xf>
    <xf numFmtId="0" fontId="24" fillId="23" borderId="32" xfId="0" applyFont="1" applyFill="1" applyBorder="1" applyAlignment="1">
      <alignment horizontal="center" vertical="center"/>
    </xf>
    <xf numFmtId="0" fontId="24" fillId="23" borderId="35" xfId="0" applyFont="1" applyFill="1" applyBorder="1" applyAlignment="1">
      <alignment horizontal="center" vertical="center"/>
    </xf>
    <xf numFmtId="0" fontId="24" fillId="23" borderId="30" xfId="0" applyFont="1" applyFill="1" applyBorder="1" applyAlignment="1">
      <alignment horizontal="center" vertical="center"/>
    </xf>
    <xf numFmtId="0" fontId="24" fillId="23" borderId="36" xfId="0" applyFont="1" applyFill="1" applyBorder="1" applyAlignment="1">
      <alignment horizontal="center" vertical="center"/>
    </xf>
    <xf numFmtId="164" fontId="26" fillId="0" borderId="35" xfId="0" applyNumberFormat="1" applyFont="1" applyFill="1" applyBorder="1" applyAlignment="1">
      <alignment horizontal="center"/>
    </xf>
    <xf numFmtId="164" fontId="26" fillId="0" borderId="30" xfId="0" applyNumberFormat="1" applyFont="1" applyFill="1" applyBorder="1" applyAlignment="1">
      <alignment horizontal="center"/>
    </xf>
    <xf numFmtId="164" fontId="26" fillId="0" borderId="36" xfId="0" applyNumberFormat="1" applyFont="1" applyFill="1" applyBorder="1" applyAlignment="1">
      <alignment horizontal="center"/>
    </xf>
    <xf numFmtId="164" fontId="24" fillId="18" borderId="31" xfId="0" applyNumberFormat="1" applyFont="1" applyFill="1" applyBorder="1" applyAlignment="1">
      <alignment horizontal="right" vertical="center"/>
    </xf>
    <xf numFmtId="164" fontId="24" fillId="18" borderId="32" xfId="0" applyNumberFormat="1" applyFont="1" applyFill="1" applyBorder="1" applyAlignment="1">
      <alignment horizontal="right" vertical="center"/>
    </xf>
    <xf numFmtId="0" fontId="22" fillId="0" borderId="33" xfId="0" applyFont="1" applyFill="1" applyBorder="1" applyAlignment="1">
      <alignment horizontal="left" vertical="center" wrapText="1" indent="1"/>
    </xf>
    <xf numFmtId="0" fontId="22" fillId="0" borderId="34" xfId="0" applyFont="1" applyFill="1" applyBorder="1" applyAlignment="1">
      <alignment horizontal="left" vertical="center" wrapText="1" indent="1"/>
    </xf>
    <xf numFmtId="0" fontId="24" fillId="23" borderId="45" xfId="0" applyFont="1" applyFill="1" applyBorder="1" applyAlignment="1">
      <alignment horizontal="center" vertical="center"/>
    </xf>
    <xf numFmtId="0" fontId="24" fillId="23" borderId="41" xfId="0" applyFont="1" applyFill="1" applyBorder="1" applyAlignment="1">
      <alignment horizontal="center" vertical="center"/>
    </xf>
    <xf numFmtId="0" fontId="24" fillId="23" borderId="46" xfId="0" applyFont="1" applyFill="1" applyBorder="1" applyAlignment="1">
      <alignment horizontal="center" vertical="center"/>
    </xf>
    <xf numFmtId="164" fontId="24" fillId="18" borderId="30" xfId="0" applyNumberFormat="1" applyFont="1" applyFill="1" applyBorder="1" applyAlignment="1">
      <alignment horizontal="right" vertical="center"/>
    </xf>
    <xf numFmtId="0" fontId="24" fillId="18" borderId="36" xfId="0" applyFont="1" applyFill="1" applyBorder="1" applyAlignment="1">
      <alignment horizontal="left" vertical="center" wrapText="1"/>
    </xf>
    <xf numFmtId="164" fontId="24" fillId="18" borderId="35" xfId="0" applyNumberFormat="1" applyFont="1" applyFill="1" applyBorder="1" applyAlignment="1">
      <alignment horizontal="center"/>
    </xf>
    <xf numFmtId="164" fontId="24" fillId="18" borderId="30" xfId="0" applyNumberFormat="1" applyFont="1" applyFill="1" applyBorder="1" applyAlignment="1">
      <alignment horizontal="center"/>
    </xf>
    <xf numFmtId="164" fontId="24" fillId="18" borderId="36" xfId="0" applyNumberFormat="1" applyFont="1" applyFill="1" applyBorder="1" applyAlignment="1">
      <alignment horizontal="center"/>
    </xf>
    <xf numFmtId="164" fontId="60" fillId="18" borderId="35" xfId="0" applyNumberFormat="1" applyFont="1" applyFill="1" applyBorder="1" applyAlignment="1">
      <alignment horizontal="center"/>
    </xf>
    <xf numFmtId="164" fontId="60" fillId="18" borderId="30" xfId="0" applyNumberFormat="1" applyFont="1" applyFill="1" applyBorder="1" applyAlignment="1">
      <alignment horizontal="center"/>
    </xf>
    <xf numFmtId="164" fontId="60" fillId="18" borderId="36" xfId="0" applyNumberFormat="1" applyFont="1" applyFill="1" applyBorder="1" applyAlignment="1">
      <alignment horizontal="center"/>
    </xf>
    <xf numFmtId="164" fontId="24" fillId="18" borderId="37" xfId="0" applyNumberFormat="1" applyFont="1" applyFill="1" applyBorder="1" applyAlignment="1">
      <alignment horizontal="right" vertical="center"/>
    </xf>
    <xf numFmtId="164" fontId="24" fillId="18" borderId="38" xfId="0" applyNumberFormat="1" applyFont="1" applyFill="1" applyBorder="1" applyAlignment="1">
      <alignment horizontal="right" vertical="center"/>
    </xf>
    <xf numFmtId="0" fontId="24" fillId="23" borderId="39" xfId="0" applyFont="1" applyFill="1" applyBorder="1" applyAlignment="1">
      <alignment horizontal="center" vertical="center"/>
    </xf>
    <xf numFmtId="0" fontId="24" fillId="18" borderId="39" xfId="0" applyFont="1" applyFill="1" applyBorder="1" applyAlignment="1">
      <alignment horizontal="left" vertical="center" wrapText="1"/>
    </xf>
    <xf numFmtId="0" fontId="24" fillId="18" borderId="40" xfId="0" applyFont="1" applyFill="1" applyBorder="1" applyAlignment="1">
      <alignment horizontal="left" vertical="center" wrapText="1"/>
    </xf>
    <xf numFmtId="0" fontId="24" fillId="18" borderId="36" xfId="0" applyFont="1" applyFill="1" applyBorder="1" applyAlignment="1">
      <alignment horizontal="left" vertical="center"/>
    </xf>
    <xf numFmtId="0" fontId="25" fillId="23" borderId="36" xfId="0" applyFont="1" applyFill="1" applyBorder="1" applyAlignment="1">
      <alignment horizontal="center" vertical="center" wrapText="1"/>
    </xf>
    <xf numFmtId="0" fontId="24" fillId="23" borderId="50" xfId="0" applyFont="1" applyFill="1" applyBorder="1" applyAlignment="1">
      <alignment horizontal="center" vertical="center"/>
    </xf>
    <xf numFmtId="0" fontId="24" fillId="18" borderId="39" xfId="0" applyFont="1" applyFill="1" applyBorder="1" applyAlignment="1">
      <alignment horizontal="left" vertical="center"/>
    </xf>
    <xf numFmtId="0" fontId="24" fillId="18" borderId="40" xfId="0" applyFont="1" applyFill="1" applyBorder="1" applyAlignment="1">
      <alignment horizontal="left" vertical="center"/>
    </xf>
    <xf numFmtId="164" fontId="24" fillId="18" borderId="37" xfId="0" applyNumberFormat="1" applyFont="1" applyFill="1" applyBorder="1" applyAlignment="1">
      <alignment horizontal="center"/>
    </xf>
    <xf numFmtId="164" fontId="24" fillId="18" borderId="31" xfId="0" applyNumberFormat="1" applyFont="1" applyFill="1" applyBorder="1" applyAlignment="1">
      <alignment horizontal="center"/>
    </xf>
    <xf numFmtId="164" fontId="24" fillId="18" borderId="39" xfId="0" applyNumberFormat="1" applyFont="1" applyFill="1" applyBorder="1" applyAlignment="1">
      <alignment horizontal="center"/>
    </xf>
    <xf numFmtId="164" fontId="60" fillId="18" borderId="37" xfId="0" applyNumberFormat="1" applyFont="1" applyFill="1" applyBorder="1" applyAlignment="1">
      <alignment horizontal="center"/>
    </xf>
    <xf numFmtId="164" fontId="60" fillId="18" borderId="31" xfId="0" applyNumberFormat="1" applyFont="1" applyFill="1" applyBorder="1" applyAlignment="1">
      <alignment horizontal="center"/>
    </xf>
    <xf numFmtId="164" fontId="60" fillId="18" borderId="39" xfId="0" applyNumberFormat="1" applyFont="1" applyFill="1" applyBorder="1" applyAlignment="1">
      <alignment horizontal="center"/>
    </xf>
    <xf numFmtId="0" fontId="24" fillId="23" borderId="35" xfId="43" applyFont="1" applyFill="1" applyBorder="1" applyAlignment="1">
      <alignment horizontal="center"/>
    </xf>
    <xf numFmtId="0" fontId="24" fillId="23" borderId="36" xfId="43" applyFont="1" applyFill="1" applyBorder="1" applyAlignment="1">
      <alignment horizontal="center"/>
    </xf>
    <xf numFmtId="0" fontId="24" fillId="23" borderId="30" xfId="43" applyFont="1" applyFill="1" applyBorder="1" applyAlignment="1">
      <alignment horizontal="center"/>
    </xf>
    <xf numFmtId="164" fontId="24" fillId="18" borderId="10" xfId="0" applyNumberFormat="1" applyFont="1" applyFill="1" applyBorder="1" applyAlignment="1">
      <alignment horizontal="left" vertical="center"/>
    </xf>
    <xf numFmtId="164" fontId="24" fillId="18" borderId="9" xfId="0" applyNumberFormat="1" applyFont="1" applyFill="1" applyBorder="1" applyAlignment="1">
      <alignment horizontal="left" vertical="center"/>
    </xf>
    <xf numFmtId="164" fontId="24" fillId="18" borderId="26" xfId="0" applyNumberFormat="1" applyFont="1" applyFill="1" applyBorder="1" applyAlignment="1">
      <alignment horizontal="center"/>
    </xf>
    <xf numFmtId="164" fontId="24" fillId="18" borderId="27" xfId="0" applyNumberFormat="1" applyFont="1" applyFill="1" applyBorder="1" applyAlignment="1">
      <alignment horizontal="center"/>
    </xf>
    <xf numFmtId="0" fontId="24" fillId="18" borderId="10" xfId="0" applyFont="1" applyFill="1" applyBorder="1" applyAlignment="1">
      <alignment horizontal="left" vertical="center"/>
    </xf>
    <xf numFmtId="0" fontId="24" fillId="18" borderId="0" xfId="0" applyFont="1" applyFill="1" applyBorder="1" applyAlignment="1">
      <alignment horizontal="left" vertical="center"/>
    </xf>
    <xf numFmtId="164" fontId="24" fillId="18" borderId="28" xfId="0" applyNumberFormat="1" applyFont="1" applyFill="1" applyBorder="1" applyAlignment="1">
      <alignment horizontal="center"/>
    </xf>
    <xf numFmtId="0" fontId="24" fillId="19" borderId="0" xfId="0" applyFont="1" applyFill="1" applyBorder="1" applyAlignment="1">
      <alignment horizontal="right"/>
    </xf>
    <xf numFmtId="0" fontId="24" fillId="19" borderId="14" xfId="0" applyFont="1" applyFill="1" applyBorder="1" applyAlignment="1">
      <alignment horizontal="right"/>
    </xf>
    <xf numFmtId="0" fontId="22" fillId="19" borderId="16" xfId="0" applyFont="1" applyFill="1" applyBorder="1" applyAlignment="1">
      <alignment horizontal="right" vertical="center"/>
    </xf>
    <xf numFmtId="0" fontId="22" fillId="19" borderId="9" xfId="0" applyFont="1" applyFill="1" applyBorder="1" applyAlignment="1">
      <alignment horizontal="right" vertical="center"/>
    </xf>
    <xf numFmtId="0" fontId="24" fillId="19" borderId="13" xfId="0" applyFont="1" applyFill="1" applyBorder="1" applyAlignment="1">
      <alignment horizontal="center"/>
    </xf>
    <xf numFmtId="0" fontId="24" fillId="19" borderId="19" xfId="0" applyFont="1" applyFill="1" applyBorder="1" applyAlignment="1">
      <alignment horizontal="center"/>
    </xf>
    <xf numFmtId="0" fontId="24" fillId="19" borderId="18" xfId="0" applyFont="1" applyFill="1" applyBorder="1" applyAlignment="1">
      <alignment horizontal="center"/>
    </xf>
    <xf numFmtId="0" fontId="24" fillId="19" borderId="20" xfId="0" applyFont="1" applyFill="1" applyBorder="1" applyAlignment="1">
      <alignment horizontal="right"/>
    </xf>
    <xf numFmtId="0" fontId="22" fillId="19" borderId="16" xfId="0" applyFont="1" applyFill="1" applyBorder="1" applyAlignment="1">
      <alignment horizontal="right"/>
    </xf>
    <xf numFmtId="0" fontId="22" fillId="19" borderId="9" xfId="0" applyFont="1" applyFill="1" applyBorder="1" applyAlignment="1">
      <alignment horizontal="right"/>
    </xf>
    <xf numFmtId="0" fontId="22" fillId="19" borderId="15" xfId="0" applyFont="1" applyFill="1" applyBorder="1" applyAlignment="1">
      <alignment horizontal="right"/>
    </xf>
    <xf numFmtId="0" fontId="26" fillId="0" borderId="0" xfId="0" applyFont="1" applyFill="1" applyAlignment="1">
      <alignment horizontal="center"/>
    </xf>
    <xf numFmtId="0" fontId="24" fillId="23" borderId="40" xfId="0" applyFont="1" applyFill="1" applyBorder="1" applyAlignment="1">
      <alignment horizontal="center" vertical="center"/>
    </xf>
  </cellXfs>
  <cellStyles count="130">
    <cellStyle name="$l0 Row" xfId="92"/>
    <cellStyle name="$l1 Row" xfId="93"/>
    <cellStyle name="20 % – Zvýraznění1" xfId="1" builtinId="30" customBuiltin="1"/>
    <cellStyle name="20 % – Zvýraznění2" xfId="2" builtinId="34" customBuiltin="1"/>
    <cellStyle name="20 % – Zvýraznění3" xfId="3" builtinId="38" customBuiltin="1"/>
    <cellStyle name="20 % – Zvýraznění4" xfId="4" builtinId="42" customBuiltin="1"/>
    <cellStyle name="20 % – Zvýraznění5" xfId="5" builtinId="46" customBuiltin="1"/>
    <cellStyle name="20 % – Zvýraznění6" xfId="6" builtinId="50" customBuiltin="1"/>
    <cellStyle name="40 % – Zvýraznění1" xfId="7" builtinId="31" customBuiltin="1"/>
    <cellStyle name="40 % – Zvýraznění2" xfId="8" builtinId="35" customBuiltin="1"/>
    <cellStyle name="40 % – Zvýraznění3" xfId="9" builtinId="39" customBuiltin="1"/>
    <cellStyle name="40 % – Zvýraznění4" xfId="10" builtinId="43" customBuiltin="1"/>
    <cellStyle name="40 % – Zvýraznění5" xfId="11" builtinId="47" customBuiltin="1"/>
    <cellStyle name="40 % – Zvýraznění6" xfId="12" builtinId="51" customBuiltin="1"/>
    <cellStyle name="60 % – Zvýraznění1" xfId="13" builtinId="32" customBuiltin="1"/>
    <cellStyle name="60 % – Zvýraznění2" xfId="14" builtinId="36" customBuiltin="1"/>
    <cellStyle name="60 % – Zvýraznění3" xfId="15" builtinId="40" customBuiltin="1"/>
    <cellStyle name="60 % – Zvýraznění4" xfId="16" builtinId="44" customBuiltin="1"/>
    <cellStyle name="60 % – Zvýraznění5" xfId="17" builtinId="48" customBuiltin="1"/>
    <cellStyle name="60 % – Zvýraznění6" xfId="18" builtinId="52" customBuiltin="1"/>
    <cellStyle name="Celkem 2" xfId="73"/>
    <cellStyle name="Datum" xfId="74"/>
    <cellStyle name="F2" xfId="75"/>
    <cellStyle name="F3" xfId="76"/>
    <cellStyle name="F4" xfId="77"/>
    <cellStyle name="F5" xfId="78"/>
    <cellStyle name="F6" xfId="79"/>
    <cellStyle name="F7" xfId="80"/>
    <cellStyle name="F8" xfId="81"/>
    <cellStyle name="Finanční0" xfId="82"/>
    <cellStyle name="Fixed" xfId="53"/>
    <cellStyle name="HEADING1" xfId="83"/>
    <cellStyle name="HEADING2" xfId="84"/>
    <cellStyle name="Hypertextový odkaz 2" xfId="46"/>
    <cellStyle name="Chybně" xfId="19" builtinId="27" customBuiltin="1"/>
    <cellStyle name="Kontrolní buňka" xfId="20" builtinId="23" customBuiltin="1"/>
    <cellStyle name="Měna0" xfId="85"/>
    <cellStyle name="Nadpis 1" xfId="21" builtinId="16" customBuiltin="1"/>
    <cellStyle name="Nadpis 2" xfId="22" builtinId="17" customBuiltin="1"/>
    <cellStyle name="Nadpis 3" xfId="23" builtinId="18" customBuiltin="1"/>
    <cellStyle name="Nadpis 4" xfId="24" builtinId="19" customBuiltin="1"/>
    <cellStyle name="Název" xfId="25" builtinId="15" customBuiltin="1"/>
    <cellStyle name="Neutrální" xfId="26" builtinId="28" customBuiltin="1"/>
    <cellStyle name="normal" xfId="86"/>
    <cellStyle name="Normální" xfId="0" builtinId="0"/>
    <cellStyle name="Normální 10" xfId="62"/>
    <cellStyle name="Normální 10 2" xfId="119"/>
    <cellStyle name="Normální 10 3" xfId="102"/>
    <cellStyle name="Normální 11" xfId="72"/>
    <cellStyle name="Normální 12" xfId="90"/>
    <cellStyle name="Normální 12 2" xfId="95"/>
    <cellStyle name="Normální 12 2 2" xfId="127"/>
    <cellStyle name="Normální 12 3" xfId="110"/>
    <cellStyle name="Normální 13" xfId="94"/>
    <cellStyle name="Normální 13 2" xfId="129"/>
    <cellStyle name="Normální 13 3" xfId="112"/>
    <cellStyle name="Normální 2" xfId="43"/>
    <cellStyle name="Normální 2 2" xfId="50"/>
    <cellStyle name="Normální 2 2 2" xfId="52"/>
    <cellStyle name="Normální 2 3" xfId="56"/>
    <cellStyle name="Normální 3" xfId="45"/>
    <cellStyle name="Normální 3 2" xfId="47"/>
    <cellStyle name="Normální 4" xfId="48"/>
    <cellStyle name="Normální 4 2" xfId="63"/>
    <cellStyle name="Normální 4 2 2" xfId="120"/>
    <cellStyle name="Normální 4 2 3" xfId="103"/>
    <cellStyle name="Normální 4 3" xfId="113"/>
    <cellStyle name="Normální 4 4" xfId="96"/>
    <cellStyle name="Normální 5" xfId="51"/>
    <cellStyle name="Normální 5 2" xfId="54"/>
    <cellStyle name="Normální 5 2 2" xfId="66"/>
    <cellStyle name="Normální 5 2 2 2" xfId="122"/>
    <cellStyle name="Normální 5 2 2 3" xfId="105"/>
    <cellStyle name="Normální 5 2 3" xfId="115"/>
    <cellStyle name="Normální 5 2 4" xfId="98"/>
    <cellStyle name="Normální 5 3" xfId="57"/>
    <cellStyle name="Normální 5 4" xfId="65"/>
    <cellStyle name="Normální 5 4 2" xfId="121"/>
    <cellStyle name="Normální 5 4 3" xfId="104"/>
    <cellStyle name="Normální 5 5" xfId="114"/>
    <cellStyle name="Normální 5 6" xfId="97"/>
    <cellStyle name="Normální 6" xfId="55"/>
    <cellStyle name="Normální 6 2" xfId="68"/>
    <cellStyle name="Normální 7" xfId="58"/>
    <cellStyle name="Normální 7 2" xfId="61"/>
    <cellStyle name="Normální 7 3" xfId="69"/>
    <cellStyle name="Normální 7 3 2" xfId="124"/>
    <cellStyle name="Normální 7 3 3" xfId="107"/>
    <cellStyle name="Normální 7 4" xfId="116"/>
    <cellStyle name="Normální 7 5" xfId="99"/>
    <cellStyle name="Normální 8" xfId="59"/>
    <cellStyle name="Normální 8 2" xfId="70"/>
    <cellStyle name="Normální 8 2 2" xfId="125"/>
    <cellStyle name="Normální 8 2 3" xfId="108"/>
    <cellStyle name="Normální 8 3" xfId="117"/>
    <cellStyle name="Normální 8 4" xfId="100"/>
    <cellStyle name="Normální 9" xfId="60"/>
    <cellStyle name="Normální 9 2" xfId="71"/>
    <cellStyle name="Normální 9 2 2" xfId="126"/>
    <cellStyle name="Normální 9 2 3" xfId="109"/>
    <cellStyle name="Normální 9 3" xfId="118"/>
    <cellStyle name="Normální 9 4" xfId="101"/>
    <cellStyle name="normální_meszpr 12_2011-draft pro úpravy" xfId="42"/>
    <cellStyle name="Pevný" xfId="87"/>
    <cellStyle name="Poznámka" xfId="27" builtinId="10" customBuiltin="1"/>
    <cellStyle name="Procenta" xfId="41" builtinId="5"/>
    <cellStyle name="Procenta 2" xfId="44"/>
    <cellStyle name="Procenta 2 2" xfId="49"/>
    <cellStyle name="Procenta 2 3" xfId="64"/>
    <cellStyle name="Procenta 3" xfId="67"/>
    <cellStyle name="Procenta 3 2" xfId="91"/>
    <cellStyle name="Procenta 3 2 2" xfId="128"/>
    <cellStyle name="Procenta 3 2 3" xfId="111"/>
    <cellStyle name="Procenta 3 3" xfId="123"/>
    <cellStyle name="Procenta 3 4" xfId="106"/>
    <cellStyle name="Propojená buňka" xfId="28" builtinId="24" customBuiltin="1"/>
    <cellStyle name="Správně" xfId="29" builtinId="26" customBuiltin="1"/>
    <cellStyle name="Text upozornění" xfId="30" builtinId="11" customBuiltin="1"/>
    <cellStyle name="Vstup" xfId="31" builtinId="20" customBuiltin="1"/>
    <cellStyle name="Výpočet" xfId="32" builtinId="22" customBuiltin="1"/>
    <cellStyle name="Výstup" xfId="33" builtinId="21" customBuiltin="1"/>
    <cellStyle name="Vysvětlující text" xfId="34" builtinId="53" customBuiltin="1"/>
    <cellStyle name="Záhlaví 1" xfId="88"/>
    <cellStyle name="Záhlaví 2" xfId="89"/>
    <cellStyle name="Zvýraznění 1" xfId="35" builtinId="29" customBuiltin="1"/>
    <cellStyle name="Zvýraznění 2" xfId="36" builtinId="33" customBuiltin="1"/>
    <cellStyle name="Zvýraznění 3" xfId="37" builtinId="37" customBuiltin="1"/>
    <cellStyle name="Zvýraznění 4" xfId="38" builtinId="41" customBuiltin="1"/>
    <cellStyle name="Zvýraznění 5" xfId="39" builtinId="45" customBuiltin="1"/>
    <cellStyle name="Zvýraznění 6" xfId="40" builtinId="49" customBuiltin="1"/>
  </cellStyles>
  <dxfs count="0"/>
  <tableStyles count="0" defaultTableStyle="TableStyleMedium2" defaultPivotStyle="PivotStyleLight16"/>
  <colors>
    <mruColors>
      <color rgb="FF00CC5C"/>
      <color rgb="FFD2CDAE"/>
      <color rgb="FFEBE600"/>
      <color rgb="FF6E4932"/>
      <color rgb="FFFF97FF"/>
      <color rgb="FFFFFF66"/>
      <color rgb="FFFFFF00"/>
      <color rgb="FFD9AAA9"/>
      <color rgb="FFC0504D"/>
      <color rgb="FF9E413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styles" Target="styles.xml"/><Relationship Id="rId55" Type="http://schemas.openxmlformats.org/officeDocument/2006/relationships/customXml" Target="../customXml/item3.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8" Type="http://schemas.openxmlformats.org/officeDocument/2006/relationships/worksheet" Target="worksheets/sheet8.xml"/><Relationship Id="rId51"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theme" Target="theme/theme1.xml"/></Relationships>
</file>

<file path=xl/charts/_rels/chart114.xml.rels><?xml version="1.0" encoding="UTF-8" standalone="yes"?>
<Relationships xmlns="http://schemas.openxmlformats.org/package/2006/relationships"><Relationship Id="rId1" Type="http://schemas.openxmlformats.org/officeDocument/2006/relationships/themeOverride" Target="../theme/themeOverride6.xml"/></Relationships>
</file>

<file path=xl/charts/_rels/chart119.xml.rels><?xml version="1.0" encoding="UTF-8" standalone="yes"?>
<Relationships xmlns="http://schemas.openxmlformats.org/package/2006/relationships"><Relationship Id="rId1" Type="http://schemas.openxmlformats.org/officeDocument/2006/relationships/themeOverride" Target="../theme/themeOverride7.xml"/></Relationships>
</file>

<file path=xl/charts/_rels/chart12.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124.xml.rels><?xml version="1.0" encoding="UTF-8" standalone="yes"?>
<Relationships xmlns="http://schemas.openxmlformats.org/package/2006/relationships"><Relationship Id="rId1" Type="http://schemas.openxmlformats.org/officeDocument/2006/relationships/themeOverride" Target="../theme/themeOverride8.xml"/></Relationships>
</file>

<file path=xl/charts/_rels/chart129.xml.rels><?xml version="1.0" encoding="UTF-8" standalone="yes"?>
<Relationships xmlns="http://schemas.openxmlformats.org/package/2006/relationships"><Relationship Id="rId1" Type="http://schemas.openxmlformats.org/officeDocument/2006/relationships/themeOverride" Target="../theme/themeOverride9.xml"/></Relationships>
</file>

<file path=xl/charts/_rels/chart13.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_rels/chart134.xml.rels><?xml version="1.0" encoding="UTF-8" standalone="yes"?>
<Relationships xmlns="http://schemas.openxmlformats.org/package/2006/relationships"><Relationship Id="rId1" Type="http://schemas.openxmlformats.org/officeDocument/2006/relationships/themeOverride" Target="../theme/themeOverride10.xml"/></Relationships>
</file>

<file path=xl/charts/_rels/chart139.xml.rels><?xml version="1.0" encoding="UTF-8" standalone="yes"?>
<Relationships xmlns="http://schemas.openxmlformats.org/package/2006/relationships"><Relationship Id="rId1" Type="http://schemas.openxmlformats.org/officeDocument/2006/relationships/themeOverride" Target="../theme/themeOverride11.xml"/></Relationships>
</file>

<file path=xl/charts/_rels/chart144.xml.rels><?xml version="1.0" encoding="UTF-8" standalone="yes"?>
<Relationships xmlns="http://schemas.openxmlformats.org/package/2006/relationships"><Relationship Id="rId1" Type="http://schemas.openxmlformats.org/officeDocument/2006/relationships/themeOverride" Target="../theme/themeOverride12.xml"/></Relationships>
</file>

<file path=xl/charts/_rels/chart150.xml.rels><?xml version="1.0" encoding="UTF-8" standalone="yes"?>
<Relationships xmlns="http://schemas.openxmlformats.org/package/2006/relationships"><Relationship Id="rId1" Type="http://schemas.openxmlformats.org/officeDocument/2006/relationships/themeOverride" Target="../theme/themeOverride13.xml"/></Relationships>
</file>

<file path=xl/charts/_rels/chart154.xml.rels><?xml version="1.0" encoding="UTF-8" standalone="yes"?>
<Relationships xmlns="http://schemas.openxmlformats.org/package/2006/relationships"><Relationship Id="rId1" Type="http://schemas.openxmlformats.org/officeDocument/2006/relationships/themeOverride" Target="../theme/themeOverride14.xml"/></Relationships>
</file>

<file path=xl/charts/_rels/chart160.xml.rels><?xml version="1.0" encoding="UTF-8" standalone="yes"?>
<Relationships xmlns="http://schemas.openxmlformats.org/package/2006/relationships"><Relationship Id="rId1" Type="http://schemas.openxmlformats.org/officeDocument/2006/relationships/themeOverride" Target="../theme/themeOverride15.xml"/></Relationships>
</file>

<file path=xl/charts/_rels/chart164.xml.rels><?xml version="1.0" encoding="UTF-8" standalone="yes"?>
<Relationships xmlns="http://schemas.openxmlformats.org/package/2006/relationships"><Relationship Id="rId1" Type="http://schemas.openxmlformats.org/officeDocument/2006/relationships/themeOverride" Target="../theme/themeOverride16.xml"/></Relationships>
</file>

<file path=xl/charts/_rels/chart169.xml.rels><?xml version="1.0" encoding="UTF-8" standalone="yes"?>
<Relationships xmlns="http://schemas.openxmlformats.org/package/2006/relationships"><Relationship Id="rId1" Type="http://schemas.openxmlformats.org/officeDocument/2006/relationships/themeOverride" Target="../theme/themeOverride17.xml"/></Relationships>
</file>

<file path=xl/charts/_rels/chart171.xml.rels><?xml version="1.0" encoding="UTF-8" standalone="yes"?>
<Relationships xmlns="http://schemas.openxmlformats.org/package/2006/relationships"><Relationship Id="rId1" Type="http://schemas.openxmlformats.org/officeDocument/2006/relationships/themeOverride" Target="../theme/themeOverride18.xml"/></Relationships>
</file>

<file path=xl/charts/_rels/chart18.xml.rels><?xml version="1.0" encoding="UTF-8" standalone="yes"?>
<Relationships xmlns="http://schemas.openxmlformats.org/package/2006/relationships"><Relationship Id="rId1" Type="http://schemas.openxmlformats.org/officeDocument/2006/relationships/themeOverride" Target="../theme/themeOverride3.xml"/></Relationships>
</file>

<file path=xl/charts/_rels/chart40.xml.rels><?xml version="1.0" encoding="UTF-8" standalone="yes"?>
<Relationships xmlns="http://schemas.openxmlformats.org/package/2006/relationships"><Relationship Id="rId1" Type="http://schemas.openxmlformats.org/officeDocument/2006/relationships/themeOverride" Target="../theme/themeOverride4.xml"/></Relationships>
</file>

<file path=xl/charts/_rels/chart44.xml.rels><?xml version="1.0" encoding="UTF-8" standalone="yes"?>
<Relationships xmlns="http://schemas.openxmlformats.org/package/2006/relationships"><Relationship Id="rId1" Type="http://schemas.openxmlformats.org/officeDocument/2006/relationships/themeOverride" Target="../theme/themeOverride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'3'!$O$5</c:f>
              <c:strCache>
                <c:ptCount val="1"/>
              </c:strCache>
            </c:strRef>
          </c:tx>
          <c:invertIfNegative val="0"/>
          <c:cat>
            <c:numRef>
              <c:f>'3'!$P$4</c:f>
              <c:numCache>
                <c:formatCode>General</c:formatCode>
                <c:ptCount val="1"/>
              </c:numCache>
            </c:numRef>
          </c:cat>
          <c:val>
            <c:numRef>
              <c:f>'3'!$P$5</c:f>
              <c:numCache>
                <c:formatCode>General</c:formatCode>
                <c:ptCount val="1"/>
              </c:numCache>
            </c:numRef>
          </c:val>
          <c:extLst xmlns:c16r2="http://schemas.microsoft.com/office/drawing/2015/06/chart">
            <c:ext xmlns:c16="http://schemas.microsoft.com/office/drawing/2014/chart" uri="{C3380CC4-5D6E-409C-BE32-E72D297353CC}">
              <c16:uniqueId val="{00000000-0779-4755-AB24-EE4D7533CF30}"/>
            </c:ext>
          </c:extLst>
        </c:ser>
        <c:ser>
          <c:idx val="1"/>
          <c:order val="1"/>
          <c:tx>
            <c:strRef>
              <c:f>'3'!$O$6</c:f>
              <c:strCache>
                <c:ptCount val="1"/>
              </c:strCache>
            </c:strRef>
          </c:tx>
          <c:invertIfNegative val="0"/>
          <c:cat>
            <c:numRef>
              <c:f>'3'!$P$4</c:f>
              <c:numCache>
                <c:formatCode>General</c:formatCode>
                <c:ptCount val="1"/>
              </c:numCache>
            </c:numRef>
          </c:cat>
          <c:val>
            <c:numRef>
              <c:f>'3'!$P$6</c:f>
              <c:numCache>
                <c:formatCode>General</c:formatCode>
                <c:ptCount val="1"/>
              </c:numCache>
            </c:numRef>
          </c:val>
          <c:extLst xmlns:c16r2="http://schemas.microsoft.com/office/drawing/2015/06/chart">
            <c:ext xmlns:c16="http://schemas.microsoft.com/office/drawing/2014/chart" uri="{C3380CC4-5D6E-409C-BE32-E72D297353CC}">
              <c16:uniqueId val="{00000001-0779-4755-AB24-EE4D7533CF30}"/>
            </c:ext>
          </c:extLst>
        </c:ser>
        <c:ser>
          <c:idx val="2"/>
          <c:order val="2"/>
          <c:tx>
            <c:strRef>
              <c:f>'3'!$O$7</c:f>
              <c:strCache>
                <c:ptCount val="1"/>
              </c:strCache>
            </c:strRef>
          </c:tx>
          <c:invertIfNegative val="0"/>
          <c:cat>
            <c:numRef>
              <c:f>'3'!$P$4</c:f>
              <c:numCache>
                <c:formatCode>General</c:formatCode>
                <c:ptCount val="1"/>
              </c:numCache>
            </c:numRef>
          </c:cat>
          <c:val>
            <c:numRef>
              <c:f>'3'!$P$7</c:f>
              <c:numCache>
                <c:formatCode>#,##0.000000</c:formatCode>
                <c:ptCount val="1"/>
              </c:numCache>
            </c:numRef>
          </c:val>
          <c:extLst xmlns:c16r2="http://schemas.microsoft.com/office/drawing/2015/06/chart">
            <c:ext xmlns:c16="http://schemas.microsoft.com/office/drawing/2014/chart" uri="{C3380CC4-5D6E-409C-BE32-E72D297353CC}">
              <c16:uniqueId val="{00000002-0779-4755-AB24-EE4D7533CF30}"/>
            </c:ext>
          </c:extLst>
        </c:ser>
        <c:ser>
          <c:idx val="3"/>
          <c:order val="3"/>
          <c:tx>
            <c:strRef>
              <c:f>'3'!$O$8</c:f>
              <c:strCache>
                <c:ptCount val="1"/>
              </c:strCache>
            </c:strRef>
          </c:tx>
          <c:invertIfNegative val="0"/>
          <c:cat>
            <c:numRef>
              <c:f>'3'!$P$4</c:f>
              <c:numCache>
                <c:formatCode>General</c:formatCode>
                <c:ptCount val="1"/>
              </c:numCache>
            </c:numRef>
          </c:cat>
          <c:val>
            <c:numRef>
              <c:f>'3'!$P$8</c:f>
              <c:numCache>
                <c:formatCode>0.0%</c:formatCode>
                <c:ptCount val="1"/>
              </c:numCache>
            </c:numRef>
          </c:val>
          <c:extLst xmlns:c16r2="http://schemas.microsoft.com/office/drawing/2015/06/chart">
            <c:ext xmlns:c16="http://schemas.microsoft.com/office/drawing/2014/chart" uri="{C3380CC4-5D6E-409C-BE32-E72D297353CC}">
              <c16:uniqueId val="{00000003-0779-4755-AB24-EE4D7533CF30}"/>
            </c:ext>
          </c:extLst>
        </c:ser>
        <c:ser>
          <c:idx val="4"/>
          <c:order val="4"/>
          <c:tx>
            <c:strRef>
              <c:f>'3'!$O$9</c:f>
              <c:strCache>
                <c:ptCount val="1"/>
              </c:strCache>
            </c:strRef>
          </c:tx>
          <c:invertIfNegative val="0"/>
          <c:cat>
            <c:numRef>
              <c:f>'3'!$P$4</c:f>
              <c:numCache>
                <c:formatCode>General</c:formatCode>
                <c:ptCount val="1"/>
              </c:numCache>
            </c:numRef>
          </c:cat>
          <c:val>
            <c:numRef>
              <c:f>'3'!$P$9</c:f>
              <c:numCache>
                <c:formatCode>General</c:formatCode>
                <c:ptCount val="1"/>
              </c:numCache>
            </c:numRef>
          </c:val>
          <c:extLst xmlns:c16r2="http://schemas.microsoft.com/office/drawing/2015/06/chart">
            <c:ext xmlns:c16="http://schemas.microsoft.com/office/drawing/2014/chart" uri="{C3380CC4-5D6E-409C-BE32-E72D297353CC}">
              <c16:uniqueId val="{00000004-0779-4755-AB24-EE4D7533CF30}"/>
            </c:ext>
          </c:extLst>
        </c:ser>
        <c:ser>
          <c:idx val="5"/>
          <c:order val="5"/>
          <c:tx>
            <c:strRef>
              <c:f>'3'!$O$10</c:f>
              <c:strCache>
                <c:ptCount val="1"/>
              </c:strCache>
            </c:strRef>
          </c:tx>
          <c:invertIfNegative val="0"/>
          <c:cat>
            <c:numRef>
              <c:f>'3'!$P$4</c:f>
              <c:numCache>
                <c:formatCode>General</c:formatCode>
                <c:ptCount val="1"/>
              </c:numCache>
            </c:numRef>
          </c:cat>
          <c:val>
            <c:numRef>
              <c:f>'3'!$P$10</c:f>
              <c:numCache>
                <c:formatCode>0.0%</c:formatCode>
                <c:ptCount val="1"/>
              </c:numCache>
            </c:numRef>
          </c:val>
          <c:extLst xmlns:c16r2="http://schemas.microsoft.com/office/drawing/2015/06/chart">
            <c:ext xmlns:c16="http://schemas.microsoft.com/office/drawing/2014/chart" uri="{C3380CC4-5D6E-409C-BE32-E72D297353CC}">
              <c16:uniqueId val="{00000005-0779-4755-AB24-EE4D7533CF30}"/>
            </c:ext>
          </c:extLst>
        </c:ser>
        <c:dLbls>
          <c:showLegendKey val="0"/>
          <c:showVal val="0"/>
          <c:showCatName val="0"/>
          <c:showSerName val="0"/>
          <c:showPercent val="0"/>
          <c:showBubbleSize val="0"/>
        </c:dLbls>
        <c:gapWidth val="150"/>
        <c:axId val="142102912"/>
        <c:axId val="142104448"/>
      </c:barChart>
      <c:catAx>
        <c:axId val="142102912"/>
        <c:scaling>
          <c:orientation val="minMax"/>
        </c:scaling>
        <c:delete val="1"/>
        <c:axPos val="b"/>
        <c:numFmt formatCode="General" sourceLinked="1"/>
        <c:majorTickMark val="out"/>
        <c:minorTickMark val="none"/>
        <c:tickLblPos val="nextTo"/>
        <c:crossAx val="142104448"/>
        <c:crosses val="autoZero"/>
        <c:auto val="1"/>
        <c:lblAlgn val="ctr"/>
        <c:lblOffset val="100"/>
        <c:noMultiLvlLbl val="0"/>
      </c:catAx>
      <c:valAx>
        <c:axId val="142104448"/>
        <c:scaling>
          <c:orientation val="minMax"/>
        </c:scaling>
        <c:delete val="1"/>
        <c:axPos val="l"/>
        <c:numFmt formatCode="General" sourceLinked="1"/>
        <c:majorTickMark val="out"/>
        <c:minorTickMark val="none"/>
        <c:tickLblPos val="nextTo"/>
        <c:crossAx val="142102912"/>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'4.1'!$O$8</c:f>
              <c:strCache>
                <c:ptCount val="1"/>
              </c:strCache>
            </c:strRef>
          </c:tx>
          <c:spPr>
            <a:solidFill>
              <a:schemeClr val="accent3">
                <a:lumMod val="75000"/>
              </a:schemeClr>
            </a:solidFill>
          </c:spPr>
          <c:invertIfNegative val="0"/>
          <c:cat>
            <c:numRef>
              <c:f>'4.1'!$P$7</c:f>
              <c:numCache>
                <c:formatCode>General</c:formatCode>
                <c:ptCount val="1"/>
              </c:numCache>
            </c:numRef>
          </c:cat>
          <c:val>
            <c:numRef>
              <c:f>'4.1'!$P$8</c:f>
              <c:numCache>
                <c:formatCode>0.0%</c:formatCode>
                <c:ptCount val="1"/>
              </c:numCache>
            </c:numRef>
          </c:val>
          <c:extLst xmlns:c16r2="http://schemas.microsoft.com/office/drawing/2015/06/chart">
            <c:ext xmlns:c16="http://schemas.microsoft.com/office/drawing/2014/chart" uri="{C3380CC4-5D6E-409C-BE32-E72D297353CC}">
              <c16:uniqueId val="{00000000-E1BD-4B1F-B424-250F2E255984}"/>
            </c:ext>
          </c:extLst>
        </c:ser>
        <c:ser>
          <c:idx val="1"/>
          <c:order val="1"/>
          <c:tx>
            <c:strRef>
              <c:f>'4.1'!$O$9</c:f>
              <c:strCache>
                <c:ptCount val="1"/>
              </c:strCache>
            </c:strRef>
          </c:tx>
          <c:spPr>
            <a:solidFill>
              <a:schemeClr val="bg2">
                <a:lumMod val="50000"/>
              </a:schemeClr>
            </a:solidFill>
          </c:spPr>
          <c:invertIfNegative val="0"/>
          <c:cat>
            <c:numRef>
              <c:f>'4.1'!$P$7</c:f>
              <c:numCache>
                <c:formatCode>General</c:formatCode>
                <c:ptCount val="1"/>
              </c:numCache>
            </c:numRef>
          </c:cat>
          <c:val>
            <c:numRef>
              <c:f>'4.1'!$P$9</c:f>
              <c:numCache>
                <c:formatCode>0.0%</c:formatCode>
                <c:ptCount val="1"/>
              </c:numCache>
            </c:numRef>
          </c:val>
          <c:extLst xmlns:c16r2="http://schemas.microsoft.com/office/drawing/2015/06/chart">
            <c:ext xmlns:c16="http://schemas.microsoft.com/office/drawing/2014/chart" uri="{C3380CC4-5D6E-409C-BE32-E72D297353CC}">
              <c16:uniqueId val="{00000001-E1BD-4B1F-B424-250F2E255984}"/>
            </c:ext>
          </c:extLst>
        </c:ser>
        <c:ser>
          <c:idx val="2"/>
          <c:order val="2"/>
          <c:tx>
            <c:strRef>
              <c:f>'4.1'!$O$10</c:f>
              <c:strCache>
                <c:ptCount val="1"/>
              </c:strCache>
            </c:strRef>
          </c:tx>
          <c:spPr>
            <a:solidFill>
              <a:schemeClr val="tx1"/>
            </a:solidFill>
          </c:spPr>
          <c:invertIfNegative val="0"/>
          <c:cat>
            <c:numRef>
              <c:f>'4.1'!$P$7</c:f>
              <c:numCache>
                <c:formatCode>General</c:formatCode>
                <c:ptCount val="1"/>
              </c:numCache>
            </c:numRef>
          </c:cat>
          <c:val>
            <c:numRef>
              <c:f>'4.1'!$P$10</c:f>
              <c:numCache>
                <c:formatCode>0.0%</c:formatCode>
                <c:ptCount val="1"/>
              </c:numCache>
            </c:numRef>
          </c:val>
          <c:extLst xmlns:c16r2="http://schemas.microsoft.com/office/drawing/2015/06/chart">
            <c:ext xmlns:c16="http://schemas.microsoft.com/office/drawing/2014/chart" uri="{C3380CC4-5D6E-409C-BE32-E72D297353CC}">
              <c16:uniqueId val="{00000002-E1BD-4B1F-B424-250F2E255984}"/>
            </c:ext>
          </c:extLst>
        </c:ser>
        <c:ser>
          <c:idx val="3"/>
          <c:order val="3"/>
          <c:tx>
            <c:strRef>
              <c:f>'4.1'!$O$11</c:f>
              <c:strCache>
                <c:ptCount val="1"/>
              </c:strCache>
            </c:strRef>
          </c:tx>
          <c:invertIfNegative val="0"/>
          <c:cat>
            <c:numRef>
              <c:f>'4.1'!$P$7</c:f>
              <c:numCache>
                <c:formatCode>General</c:formatCode>
                <c:ptCount val="1"/>
              </c:numCache>
            </c:numRef>
          </c:cat>
          <c:val>
            <c:numRef>
              <c:f>'4.1'!$P$11</c:f>
              <c:numCache>
                <c:formatCode>0.0%</c:formatCode>
                <c:ptCount val="1"/>
              </c:numCache>
            </c:numRef>
          </c:val>
          <c:extLst xmlns:c16r2="http://schemas.microsoft.com/office/drawing/2015/06/chart">
            <c:ext xmlns:c16="http://schemas.microsoft.com/office/drawing/2014/chart" uri="{C3380CC4-5D6E-409C-BE32-E72D297353CC}">
              <c16:uniqueId val="{00000003-E1BD-4B1F-B424-250F2E255984}"/>
            </c:ext>
          </c:extLst>
        </c:ser>
        <c:ser>
          <c:idx val="4"/>
          <c:order val="4"/>
          <c:tx>
            <c:strRef>
              <c:f>'4.1'!$O$12</c:f>
              <c:strCache>
                <c:ptCount val="1"/>
              </c:strCache>
            </c:strRef>
          </c:tx>
          <c:invertIfNegative val="0"/>
          <c:cat>
            <c:numRef>
              <c:f>'4.1'!$P$7</c:f>
              <c:numCache>
                <c:formatCode>General</c:formatCode>
                <c:ptCount val="1"/>
              </c:numCache>
            </c:numRef>
          </c:cat>
          <c:val>
            <c:numRef>
              <c:f>'4.1'!$P$12</c:f>
              <c:numCache>
                <c:formatCode>0.0%</c:formatCode>
                <c:ptCount val="1"/>
              </c:numCache>
            </c:numRef>
          </c:val>
          <c:extLst xmlns:c16r2="http://schemas.microsoft.com/office/drawing/2015/06/chart">
            <c:ext xmlns:c16="http://schemas.microsoft.com/office/drawing/2014/chart" uri="{C3380CC4-5D6E-409C-BE32-E72D297353CC}">
              <c16:uniqueId val="{00000004-E1BD-4B1F-B424-250F2E255984}"/>
            </c:ext>
          </c:extLst>
        </c:ser>
        <c:ser>
          <c:idx val="5"/>
          <c:order val="5"/>
          <c:tx>
            <c:strRef>
              <c:f>'4.1'!$O$13</c:f>
              <c:strCache>
                <c:ptCount val="1"/>
              </c:strCache>
            </c:strRef>
          </c:tx>
          <c:invertIfNegative val="0"/>
          <c:cat>
            <c:numRef>
              <c:f>'4.1'!$P$7</c:f>
              <c:numCache>
                <c:formatCode>General</c:formatCode>
                <c:ptCount val="1"/>
              </c:numCache>
            </c:numRef>
          </c:cat>
          <c:val>
            <c:numRef>
              <c:f>'4.1'!$P$13</c:f>
              <c:numCache>
                <c:formatCode>0.0%</c:formatCode>
                <c:ptCount val="1"/>
              </c:numCache>
            </c:numRef>
          </c:val>
          <c:extLst xmlns:c16r2="http://schemas.microsoft.com/office/drawing/2015/06/chart">
            <c:ext xmlns:c16="http://schemas.microsoft.com/office/drawing/2014/chart" uri="{C3380CC4-5D6E-409C-BE32-E72D297353CC}">
              <c16:uniqueId val="{00000005-E1BD-4B1F-B424-250F2E255984}"/>
            </c:ext>
          </c:extLst>
        </c:ser>
        <c:ser>
          <c:idx val="6"/>
          <c:order val="6"/>
          <c:tx>
            <c:strRef>
              <c:f>'4.1'!$O$14</c:f>
              <c:strCache>
                <c:ptCount val="1"/>
              </c:strCache>
            </c:strRef>
          </c:tx>
          <c:spPr>
            <a:solidFill>
              <a:srgbClr val="6E4932"/>
            </a:solidFill>
          </c:spPr>
          <c:invertIfNegative val="0"/>
          <c:cat>
            <c:numRef>
              <c:f>'4.1'!$P$7</c:f>
              <c:numCache>
                <c:formatCode>General</c:formatCode>
                <c:ptCount val="1"/>
              </c:numCache>
            </c:numRef>
          </c:cat>
          <c:val>
            <c:numRef>
              <c:f>'4.1'!$P$14</c:f>
              <c:numCache>
                <c:formatCode>0.0%</c:formatCode>
                <c:ptCount val="1"/>
              </c:numCache>
            </c:numRef>
          </c:val>
          <c:extLst xmlns:c16r2="http://schemas.microsoft.com/office/drawing/2015/06/chart">
            <c:ext xmlns:c16="http://schemas.microsoft.com/office/drawing/2014/chart" uri="{C3380CC4-5D6E-409C-BE32-E72D297353CC}">
              <c16:uniqueId val="{00000006-E1BD-4B1F-B424-250F2E255984}"/>
            </c:ext>
          </c:extLst>
        </c:ser>
        <c:ser>
          <c:idx val="7"/>
          <c:order val="7"/>
          <c:tx>
            <c:strRef>
              <c:f>'4.1'!$O$15</c:f>
              <c:strCache>
                <c:ptCount val="1"/>
              </c:strCache>
            </c:strRef>
          </c:tx>
          <c:invertIfNegative val="0"/>
          <c:cat>
            <c:numRef>
              <c:f>'4.1'!$P$7</c:f>
              <c:numCache>
                <c:formatCode>General</c:formatCode>
                <c:ptCount val="1"/>
              </c:numCache>
            </c:numRef>
          </c:cat>
          <c:val>
            <c:numRef>
              <c:f>'4.1'!$P$15</c:f>
              <c:numCache>
                <c:formatCode>0.0%</c:formatCode>
                <c:ptCount val="1"/>
              </c:numCache>
            </c:numRef>
          </c:val>
          <c:extLst xmlns:c16r2="http://schemas.microsoft.com/office/drawing/2015/06/chart">
            <c:ext xmlns:c16="http://schemas.microsoft.com/office/drawing/2014/chart" uri="{C3380CC4-5D6E-409C-BE32-E72D297353CC}">
              <c16:uniqueId val="{00000007-E1BD-4B1F-B424-250F2E255984}"/>
            </c:ext>
          </c:extLst>
        </c:ser>
        <c:ser>
          <c:idx val="8"/>
          <c:order val="8"/>
          <c:tx>
            <c:strRef>
              <c:f>'4.1'!$O$16</c:f>
              <c:strCache>
                <c:ptCount val="1"/>
              </c:strCache>
            </c:strRef>
          </c:tx>
          <c:invertIfNegative val="0"/>
          <c:cat>
            <c:numRef>
              <c:f>'4.1'!$P$7</c:f>
              <c:numCache>
                <c:formatCode>General</c:formatCode>
                <c:ptCount val="1"/>
              </c:numCache>
            </c:numRef>
          </c:cat>
          <c:val>
            <c:numRef>
              <c:f>'4.1'!$P$16</c:f>
              <c:numCache>
                <c:formatCode>0.0%</c:formatCode>
                <c:ptCount val="1"/>
              </c:numCache>
            </c:numRef>
          </c:val>
          <c:extLst xmlns:c16r2="http://schemas.microsoft.com/office/drawing/2015/06/chart">
            <c:ext xmlns:c16="http://schemas.microsoft.com/office/drawing/2014/chart" uri="{C3380CC4-5D6E-409C-BE32-E72D297353CC}">
              <c16:uniqueId val="{00000008-E1BD-4B1F-B424-250F2E255984}"/>
            </c:ext>
          </c:extLst>
        </c:ser>
        <c:ser>
          <c:idx val="9"/>
          <c:order val="9"/>
          <c:tx>
            <c:strRef>
              <c:f>'4.1'!$O$17</c:f>
              <c:strCache>
                <c:ptCount val="1"/>
              </c:strCache>
            </c:strRef>
          </c:tx>
          <c:invertIfNegative val="0"/>
          <c:cat>
            <c:numRef>
              <c:f>'4.1'!$P$7</c:f>
              <c:numCache>
                <c:formatCode>General</c:formatCode>
                <c:ptCount val="1"/>
              </c:numCache>
            </c:numRef>
          </c:cat>
          <c:val>
            <c:numRef>
              <c:f>'4.1'!$P$17</c:f>
              <c:numCache>
                <c:formatCode>0.0%</c:formatCode>
                <c:ptCount val="1"/>
              </c:numCache>
            </c:numRef>
          </c:val>
          <c:extLst xmlns:c16r2="http://schemas.microsoft.com/office/drawing/2015/06/chart">
            <c:ext xmlns:c16="http://schemas.microsoft.com/office/drawing/2014/chart" uri="{C3380CC4-5D6E-409C-BE32-E72D297353CC}">
              <c16:uniqueId val="{00000009-E1BD-4B1F-B424-250F2E255984}"/>
            </c:ext>
          </c:extLst>
        </c:ser>
        <c:ser>
          <c:idx val="10"/>
          <c:order val="10"/>
          <c:tx>
            <c:strRef>
              <c:f>'4.1'!$O$18</c:f>
              <c:strCache>
                <c:ptCount val="1"/>
              </c:strCache>
            </c:strRef>
          </c:tx>
          <c:invertIfNegative val="0"/>
          <c:cat>
            <c:numRef>
              <c:f>'4.1'!$P$7</c:f>
              <c:numCache>
                <c:formatCode>General</c:formatCode>
                <c:ptCount val="1"/>
              </c:numCache>
            </c:numRef>
          </c:cat>
          <c:val>
            <c:numRef>
              <c:f>'4.1'!$P$18</c:f>
              <c:numCache>
                <c:formatCode>0.0%</c:formatCode>
                <c:ptCount val="1"/>
              </c:numCache>
            </c:numRef>
          </c:val>
          <c:extLst xmlns:c16r2="http://schemas.microsoft.com/office/drawing/2015/06/chart">
            <c:ext xmlns:c16="http://schemas.microsoft.com/office/drawing/2014/chart" uri="{C3380CC4-5D6E-409C-BE32-E72D297353CC}">
              <c16:uniqueId val="{0000000A-E1BD-4B1F-B424-250F2E255984}"/>
            </c:ext>
          </c:extLst>
        </c:ser>
        <c:ser>
          <c:idx val="11"/>
          <c:order val="11"/>
          <c:tx>
            <c:strRef>
              <c:f>'4.1'!$O$19</c:f>
              <c:strCache>
                <c:ptCount val="1"/>
              </c:strCache>
            </c:strRef>
          </c:tx>
          <c:invertIfNegative val="0"/>
          <c:cat>
            <c:numRef>
              <c:f>'4.1'!$P$7</c:f>
              <c:numCache>
                <c:formatCode>General</c:formatCode>
                <c:ptCount val="1"/>
              </c:numCache>
            </c:numRef>
          </c:cat>
          <c:val>
            <c:numRef>
              <c:f>'4.1'!$P$19</c:f>
              <c:numCache>
                <c:formatCode>0.0%</c:formatCode>
                <c:ptCount val="1"/>
              </c:numCache>
            </c:numRef>
          </c:val>
          <c:extLst xmlns:c16r2="http://schemas.microsoft.com/office/drawing/2015/06/chart">
            <c:ext xmlns:c16="http://schemas.microsoft.com/office/drawing/2014/chart" uri="{C3380CC4-5D6E-409C-BE32-E72D297353CC}">
              <c16:uniqueId val="{0000000B-E1BD-4B1F-B424-250F2E255984}"/>
            </c:ext>
          </c:extLst>
        </c:ser>
        <c:ser>
          <c:idx val="12"/>
          <c:order val="12"/>
          <c:tx>
            <c:strRef>
              <c:f>'4.1'!$O$20</c:f>
              <c:strCache>
                <c:ptCount val="1"/>
              </c:strCache>
            </c:strRef>
          </c:tx>
          <c:invertIfNegative val="0"/>
          <c:cat>
            <c:numRef>
              <c:f>'4.1'!$P$7</c:f>
              <c:numCache>
                <c:formatCode>General</c:formatCode>
                <c:ptCount val="1"/>
              </c:numCache>
            </c:numRef>
          </c:cat>
          <c:val>
            <c:numRef>
              <c:f>'4.1'!$P$20</c:f>
              <c:numCache>
                <c:formatCode>0.0%</c:formatCode>
                <c:ptCount val="1"/>
              </c:numCache>
            </c:numRef>
          </c:val>
          <c:extLst xmlns:c16r2="http://schemas.microsoft.com/office/drawing/2015/06/chart">
            <c:ext xmlns:c16="http://schemas.microsoft.com/office/drawing/2014/chart" uri="{C3380CC4-5D6E-409C-BE32-E72D297353CC}">
              <c16:uniqueId val="{0000000C-E1BD-4B1F-B424-250F2E255984}"/>
            </c:ext>
          </c:extLst>
        </c:ser>
        <c:ser>
          <c:idx val="13"/>
          <c:order val="13"/>
          <c:tx>
            <c:strRef>
              <c:f>'4.1'!$O$21</c:f>
              <c:strCache>
                <c:ptCount val="1"/>
              </c:strCache>
            </c:strRef>
          </c:tx>
          <c:invertIfNegative val="0"/>
          <c:cat>
            <c:numRef>
              <c:f>'4.1'!$P$7</c:f>
              <c:numCache>
                <c:formatCode>General</c:formatCode>
                <c:ptCount val="1"/>
              </c:numCache>
            </c:numRef>
          </c:cat>
          <c:val>
            <c:numRef>
              <c:f>'4.1'!$P$21</c:f>
              <c:numCache>
                <c:formatCode>0.0%</c:formatCode>
                <c:ptCount val="1"/>
              </c:numCache>
            </c:numRef>
          </c:val>
          <c:extLst xmlns:c16r2="http://schemas.microsoft.com/office/drawing/2015/06/chart">
            <c:ext xmlns:c16="http://schemas.microsoft.com/office/drawing/2014/chart" uri="{C3380CC4-5D6E-409C-BE32-E72D297353CC}">
              <c16:uniqueId val="{0000000D-E1BD-4B1F-B424-250F2E255984}"/>
            </c:ext>
          </c:extLst>
        </c:ser>
        <c:ser>
          <c:idx val="14"/>
          <c:order val="14"/>
          <c:tx>
            <c:strRef>
              <c:f>'4.1'!$O$22</c:f>
              <c:strCache>
                <c:ptCount val="1"/>
              </c:strCache>
            </c:strRef>
          </c:tx>
          <c:invertIfNegative val="0"/>
          <c:cat>
            <c:numRef>
              <c:f>'4.1'!$P$7</c:f>
              <c:numCache>
                <c:formatCode>General</c:formatCode>
                <c:ptCount val="1"/>
              </c:numCache>
            </c:numRef>
          </c:cat>
          <c:val>
            <c:numRef>
              <c:f>'4.1'!$P$22</c:f>
              <c:numCache>
                <c:formatCode>0.0%</c:formatCode>
                <c:ptCount val="1"/>
              </c:numCache>
            </c:numRef>
          </c:val>
          <c:extLst xmlns:c16r2="http://schemas.microsoft.com/office/drawing/2015/06/chart">
            <c:ext xmlns:c16="http://schemas.microsoft.com/office/drawing/2014/chart" uri="{C3380CC4-5D6E-409C-BE32-E72D297353CC}">
              <c16:uniqueId val="{0000000E-E1BD-4B1F-B424-250F2E255984}"/>
            </c:ext>
          </c:extLst>
        </c:ser>
        <c:ser>
          <c:idx val="15"/>
          <c:order val="15"/>
          <c:tx>
            <c:strRef>
              <c:f>'4.1'!$O$23</c:f>
              <c:strCache>
                <c:ptCount val="1"/>
              </c:strCache>
            </c:strRef>
          </c:tx>
          <c:spPr>
            <a:solidFill>
              <a:srgbClr val="EBE600"/>
            </a:solidFill>
          </c:spPr>
          <c:invertIfNegative val="0"/>
          <c:cat>
            <c:numRef>
              <c:f>'4.1'!$P$7</c:f>
              <c:numCache>
                <c:formatCode>General</c:formatCode>
                <c:ptCount val="1"/>
              </c:numCache>
            </c:numRef>
          </c:cat>
          <c:val>
            <c:numRef>
              <c:f>'4.1'!$P$23</c:f>
              <c:numCache>
                <c:formatCode>0.0%</c:formatCode>
                <c:ptCount val="1"/>
              </c:numCache>
            </c:numRef>
          </c:val>
          <c:extLst xmlns:c16r2="http://schemas.microsoft.com/office/drawing/2015/06/chart">
            <c:ext xmlns:c16="http://schemas.microsoft.com/office/drawing/2014/chart" uri="{C3380CC4-5D6E-409C-BE32-E72D297353CC}">
              <c16:uniqueId val="{0000000F-E1BD-4B1F-B424-250F2E255984}"/>
            </c:ext>
          </c:extLst>
        </c:ser>
        <c:dLbls>
          <c:showLegendKey val="0"/>
          <c:showVal val="0"/>
          <c:showCatName val="0"/>
          <c:showSerName val="0"/>
          <c:showPercent val="0"/>
          <c:showBubbleSize val="0"/>
        </c:dLbls>
        <c:gapWidth val="150"/>
        <c:axId val="160421376"/>
        <c:axId val="160422912"/>
      </c:barChart>
      <c:catAx>
        <c:axId val="160421376"/>
        <c:scaling>
          <c:orientation val="minMax"/>
        </c:scaling>
        <c:delete val="1"/>
        <c:axPos val="b"/>
        <c:numFmt formatCode="General" sourceLinked="1"/>
        <c:majorTickMark val="out"/>
        <c:minorTickMark val="none"/>
        <c:tickLblPos val="nextTo"/>
        <c:crossAx val="160422912"/>
        <c:crosses val="autoZero"/>
        <c:auto val="1"/>
        <c:lblAlgn val="ctr"/>
        <c:lblOffset val="100"/>
        <c:noMultiLvlLbl val="0"/>
      </c:catAx>
      <c:valAx>
        <c:axId val="160422912"/>
        <c:scaling>
          <c:orientation val="minMax"/>
        </c:scaling>
        <c:delete val="1"/>
        <c:axPos val="l"/>
        <c:numFmt formatCode="0.0%" sourceLinked="1"/>
        <c:majorTickMark val="out"/>
        <c:minorTickMark val="none"/>
        <c:tickLblPos val="nextTo"/>
        <c:crossAx val="160421376"/>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00.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výrobě elektřiny brutto </a:t>
            </a:r>
            <a:r>
              <a:rPr lang="cs-CZ" sz="1000"/>
              <a:t>v ČR</a:t>
            </a:r>
          </a:p>
        </c:rich>
      </c:tx>
      <c:overlay val="0"/>
    </c:title>
    <c:autoTitleDeleted val="0"/>
    <c:plotArea>
      <c:layout/>
      <c:barChart>
        <c:barDir val="bar"/>
        <c:grouping val="clustered"/>
        <c:varyColors val="0"/>
        <c:ser>
          <c:idx val="0"/>
          <c:order val="0"/>
          <c:invertIfNegative val="0"/>
          <c:cat>
            <c:numRef>
              <c:f>'14.12'!$L$19:$L$26</c:f>
              <c:numCache>
                <c:formatCode>General</c:formatCode>
                <c:ptCount val="8"/>
              </c:numCache>
            </c:numRef>
          </c:cat>
          <c:val>
            <c:numRef>
              <c:f>'14.12'!$M$19:$M$26</c:f>
              <c:numCache>
                <c:formatCode>0.0%</c:formatCode>
                <c:ptCount val="8"/>
              </c:numCache>
            </c:numRef>
          </c:val>
          <c:extLst xmlns:c16r2="http://schemas.microsoft.com/office/drawing/2015/06/chart">
            <c:ext xmlns:c16="http://schemas.microsoft.com/office/drawing/2014/chart" uri="{C3380CC4-5D6E-409C-BE32-E72D297353CC}">
              <c16:uniqueId val="{00000000-59BE-4BA1-A35A-FEE5CFA18135}"/>
            </c:ext>
          </c:extLst>
        </c:ser>
        <c:dLbls>
          <c:showLegendKey val="0"/>
          <c:showVal val="0"/>
          <c:showCatName val="0"/>
          <c:showSerName val="0"/>
          <c:showPercent val="0"/>
          <c:showBubbleSize val="0"/>
        </c:dLbls>
        <c:gapWidth val="150"/>
        <c:axId val="167321984"/>
        <c:axId val="167323520"/>
      </c:barChart>
      <c:catAx>
        <c:axId val="167321984"/>
        <c:scaling>
          <c:orientation val="minMax"/>
        </c:scaling>
        <c:delete val="0"/>
        <c:axPos val="l"/>
        <c:numFmt formatCode="General" sourceLinked="1"/>
        <c:majorTickMark val="none"/>
        <c:minorTickMark val="none"/>
        <c:tickLblPos val="nextTo"/>
        <c:txPr>
          <a:bodyPr/>
          <a:lstStyle/>
          <a:p>
            <a:pPr>
              <a:defRPr sz="900"/>
            </a:pPr>
            <a:endParaRPr lang="cs-CZ"/>
          </a:p>
        </c:txPr>
        <c:crossAx val="167323520"/>
        <c:crosses val="autoZero"/>
        <c:auto val="1"/>
        <c:lblAlgn val="ctr"/>
        <c:lblOffset val="100"/>
        <c:noMultiLvlLbl val="0"/>
      </c:catAx>
      <c:valAx>
        <c:axId val="167323520"/>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167321984"/>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01.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technologií na v</a:t>
            </a:r>
            <a:r>
              <a:rPr lang="en-US" sz="1000"/>
              <a:t>ýrob</a:t>
            </a:r>
            <a:r>
              <a:rPr lang="cs-CZ" sz="1000"/>
              <a:t>ě</a:t>
            </a:r>
            <a:r>
              <a:rPr lang="en-US" sz="1000"/>
              <a:t> elektřiny brutto</a:t>
            </a:r>
          </a:p>
        </c:rich>
      </c:tx>
      <c:overlay val="0"/>
    </c:title>
    <c:autoTitleDeleted val="0"/>
    <c:plotArea>
      <c:layout/>
      <c:doughnutChart>
        <c:varyColors val="1"/>
        <c:ser>
          <c:idx val="2"/>
          <c:order val="0"/>
          <c:dPt>
            <c:idx val="7"/>
            <c:bubble3D val="0"/>
            <c:spPr>
              <a:solidFill>
                <a:srgbClr val="FFC000"/>
              </a:solidFill>
            </c:spPr>
            <c:extLst xmlns:c16r2="http://schemas.microsoft.com/office/drawing/2015/06/chart">
              <c:ext xmlns:c16="http://schemas.microsoft.com/office/drawing/2014/chart" uri="{C3380CC4-5D6E-409C-BE32-E72D297353CC}">
                <c16:uniqueId val="{00000001-3979-4F1E-B676-ABD0C55FF685}"/>
              </c:ext>
            </c:extLst>
          </c:dPt>
          <c:cat>
            <c:numRef>
              <c:f>'14.13'!$J$19:$J$26</c:f>
              <c:numCache>
                <c:formatCode>General</c:formatCode>
                <c:ptCount val="8"/>
              </c:numCache>
            </c:numRef>
          </c:cat>
          <c:val>
            <c:numRef>
              <c:f>'14.13'!$K$19:$K$26</c:f>
              <c:numCache>
                <c:formatCode>General</c:formatCode>
                <c:ptCount val="8"/>
              </c:numCache>
            </c:numRef>
          </c:val>
          <c:extLst xmlns:c16r2="http://schemas.microsoft.com/office/drawing/2015/06/chart">
            <c:ext xmlns:c16="http://schemas.microsoft.com/office/drawing/2014/chart" uri="{C3380CC4-5D6E-409C-BE32-E72D297353CC}">
              <c16:uniqueId val="{00000002-3979-4F1E-B676-ABD0C55FF685}"/>
            </c:ext>
          </c:extLst>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73366905738454002"/>
          <c:y val="0.21518680535303458"/>
          <c:w val="0.24404682005278588"/>
          <c:h val="0.74415281423155444"/>
        </c:manualLayout>
      </c:layout>
      <c:overlay val="0"/>
      <c:txPr>
        <a:bodyPr/>
        <a:lstStyle/>
        <a:p>
          <a:pPr rtl="0">
            <a:defRPr/>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02.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spotřebě elektřiny </a:t>
            </a:r>
            <a:r>
              <a:rPr lang="cs-CZ" sz="1000"/>
              <a:t>v ČR</a:t>
            </a:r>
          </a:p>
        </c:rich>
      </c:tx>
      <c:overlay val="0"/>
    </c:title>
    <c:autoTitleDeleted val="0"/>
    <c:plotArea>
      <c:layout/>
      <c:barChart>
        <c:barDir val="bar"/>
        <c:grouping val="clustered"/>
        <c:varyColors val="0"/>
        <c:ser>
          <c:idx val="0"/>
          <c:order val="0"/>
          <c:invertIfNegative val="0"/>
          <c:cat>
            <c:numRef>
              <c:f>'14.13'!$H$19:$H$22</c:f>
              <c:numCache>
                <c:formatCode>0.0</c:formatCode>
                <c:ptCount val="4"/>
              </c:numCache>
            </c:numRef>
          </c:cat>
          <c:val>
            <c:numRef>
              <c:f>'14.13'!$I$19:$I$22</c:f>
              <c:numCache>
                <c:formatCode>0.0%</c:formatCode>
                <c:ptCount val="4"/>
              </c:numCache>
            </c:numRef>
          </c:val>
          <c:extLst xmlns:c16r2="http://schemas.microsoft.com/office/drawing/2015/06/chart">
            <c:ext xmlns:c16="http://schemas.microsoft.com/office/drawing/2014/chart" uri="{C3380CC4-5D6E-409C-BE32-E72D297353CC}">
              <c16:uniqueId val="{00000000-8C62-4E1F-87B8-88E3E82FC519}"/>
            </c:ext>
          </c:extLst>
        </c:ser>
        <c:dLbls>
          <c:showLegendKey val="0"/>
          <c:showVal val="0"/>
          <c:showCatName val="0"/>
          <c:showSerName val="0"/>
          <c:showPercent val="0"/>
          <c:showBubbleSize val="0"/>
        </c:dLbls>
        <c:gapWidth val="150"/>
        <c:axId val="167508224"/>
        <c:axId val="167510016"/>
      </c:barChart>
      <c:catAx>
        <c:axId val="167508224"/>
        <c:scaling>
          <c:orientation val="maxMin"/>
        </c:scaling>
        <c:delete val="0"/>
        <c:axPos val="l"/>
        <c:numFmt formatCode="0.0" sourceLinked="1"/>
        <c:majorTickMark val="none"/>
        <c:minorTickMark val="none"/>
        <c:tickLblPos val="nextTo"/>
        <c:txPr>
          <a:bodyPr/>
          <a:lstStyle/>
          <a:p>
            <a:pPr>
              <a:defRPr sz="900"/>
            </a:pPr>
            <a:endParaRPr lang="cs-CZ"/>
          </a:p>
        </c:txPr>
        <c:crossAx val="167510016"/>
        <c:crosses val="autoZero"/>
        <c:auto val="1"/>
        <c:lblAlgn val="ctr"/>
        <c:lblOffset val="100"/>
        <c:noMultiLvlLbl val="0"/>
      </c:catAx>
      <c:valAx>
        <c:axId val="167510016"/>
        <c:scaling>
          <c:orientation val="minMax"/>
          <c:max val="1"/>
        </c:scaling>
        <c:delete val="0"/>
        <c:axPos val="t"/>
        <c:majorGridlines/>
        <c:numFmt formatCode="0%" sourceLinked="0"/>
        <c:majorTickMark val="out"/>
        <c:minorTickMark val="none"/>
        <c:tickLblPos val="high"/>
        <c:spPr>
          <a:ln>
            <a:noFill/>
          </a:ln>
        </c:spPr>
        <c:txPr>
          <a:bodyPr/>
          <a:lstStyle/>
          <a:p>
            <a:pPr>
              <a:defRPr sz="900"/>
            </a:pPr>
            <a:endParaRPr lang="cs-CZ"/>
          </a:p>
        </c:txPr>
        <c:crossAx val="167508224"/>
        <c:crosses val="autoZero"/>
        <c:crossBetween val="between"/>
        <c:majorUnit val="0.2"/>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03.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 instalovaném výkonu v ČR</a:t>
            </a:r>
          </a:p>
        </c:rich>
      </c:tx>
      <c:overlay val="0"/>
    </c:title>
    <c:autoTitleDeleted val="0"/>
    <c:plotArea>
      <c:layout/>
      <c:barChart>
        <c:barDir val="bar"/>
        <c:grouping val="clustered"/>
        <c:varyColors val="0"/>
        <c:ser>
          <c:idx val="0"/>
          <c:order val="0"/>
          <c:invertIfNegative val="0"/>
          <c:cat>
            <c:numRef>
              <c:f>'14.13'!$H$31:$H$38</c:f>
              <c:numCache>
                <c:formatCode>General</c:formatCode>
                <c:ptCount val="8"/>
              </c:numCache>
            </c:numRef>
          </c:cat>
          <c:val>
            <c:numRef>
              <c:f>'14.13'!$I$31:$I$38</c:f>
              <c:numCache>
                <c:formatCode>0.0%</c:formatCode>
                <c:ptCount val="8"/>
              </c:numCache>
            </c:numRef>
          </c:val>
          <c:extLst xmlns:c16r2="http://schemas.microsoft.com/office/drawing/2015/06/chart">
            <c:ext xmlns:c16="http://schemas.microsoft.com/office/drawing/2014/chart" uri="{C3380CC4-5D6E-409C-BE32-E72D297353CC}">
              <c16:uniqueId val="{00000000-D11C-4B88-8B5D-E76E7FFCB86B}"/>
            </c:ext>
          </c:extLst>
        </c:ser>
        <c:dLbls>
          <c:showLegendKey val="0"/>
          <c:showVal val="0"/>
          <c:showCatName val="0"/>
          <c:showSerName val="0"/>
          <c:showPercent val="0"/>
          <c:showBubbleSize val="0"/>
        </c:dLbls>
        <c:gapWidth val="150"/>
        <c:axId val="167534592"/>
        <c:axId val="167536128"/>
      </c:barChart>
      <c:catAx>
        <c:axId val="167534592"/>
        <c:scaling>
          <c:orientation val="minMax"/>
        </c:scaling>
        <c:delete val="0"/>
        <c:axPos val="l"/>
        <c:numFmt formatCode="General" sourceLinked="1"/>
        <c:majorTickMark val="none"/>
        <c:minorTickMark val="none"/>
        <c:tickLblPos val="nextTo"/>
        <c:txPr>
          <a:bodyPr/>
          <a:lstStyle/>
          <a:p>
            <a:pPr>
              <a:defRPr sz="900"/>
            </a:pPr>
            <a:endParaRPr lang="cs-CZ"/>
          </a:p>
        </c:txPr>
        <c:crossAx val="167536128"/>
        <c:crosses val="autoZero"/>
        <c:auto val="1"/>
        <c:lblAlgn val="ctr"/>
        <c:lblOffset val="100"/>
        <c:noMultiLvlLbl val="0"/>
      </c:catAx>
      <c:valAx>
        <c:axId val="167536128"/>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167534592"/>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04.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elektřiny brutto (GWh)</a:t>
            </a:r>
          </a:p>
        </c:rich>
      </c:tx>
      <c:overlay val="0"/>
    </c:title>
    <c:autoTitleDeleted val="0"/>
    <c:plotArea>
      <c:layout/>
      <c:barChart>
        <c:barDir val="col"/>
        <c:grouping val="stacked"/>
        <c:varyColors val="0"/>
        <c:ser>
          <c:idx val="0"/>
          <c:order val="0"/>
          <c:tx>
            <c:strRef>
              <c:f>'14.13'!$J$31</c:f>
              <c:strCache>
                <c:ptCount val="1"/>
              </c:strCache>
            </c:strRef>
          </c:tx>
          <c:invertIfNegative val="0"/>
          <c:cat>
            <c:numRef>
              <c:f>'14.13'!$K$30:$M$30</c:f>
              <c:numCache>
                <c:formatCode>General</c:formatCode>
                <c:ptCount val="3"/>
              </c:numCache>
            </c:numRef>
          </c:cat>
          <c:val>
            <c:numRef>
              <c:f>'14.13'!$K$31:$M$31</c:f>
              <c:numCache>
                <c:formatCode>#,##0.0</c:formatCode>
                <c:ptCount val="3"/>
              </c:numCache>
            </c:numRef>
          </c:val>
          <c:extLst xmlns:c16r2="http://schemas.microsoft.com/office/drawing/2015/06/chart">
            <c:ext xmlns:c16="http://schemas.microsoft.com/office/drawing/2014/chart" uri="{C3380CC4-5D6E-409C-BE32-E72D297353CC}">
              <c16:uniqueId val="{00000000-0F3D-4DBE-8820-F563A9146CE2}"/>
            </c:ext>
          </c:extLst>
        </c:ser>
        <c:ser>
          <c:idx val="1"/>
          <c:order val="1"/>
          <c:tx>
            <c:strRef>
              <c:f>'14.13'!$J$32</c:f>
              <c:strCache>
                <c:ptCount val="1"/>
              </c:strCache>
            </c:strRef>
          </c:tx>
          <c:invertIfNegative val="0"/>
          <c:cat>
            <c:numRef>
              <c:f>'14.13'!$K$30:$M$30</c:f>
              <c:numCache>
                <c:formatCode>General</c:formatCode>
                <c:ptCount val="3"/>
              </c:numCache>
            </c:numRef>
          </c:cat>
          <c:val>
            <c:numRef>
              <c:f>'14.13'!$K$32:$M$32</c:f>
              <c:numCache>
                <c:formatCode>#,##0.0</c:formatCode>
                <c:ptCount val="3"/>
              </c:numCache>
            </c:numRef>
          </c:val>
          <c:extLst xmlns:c16r2="http://schemas.microsoft.com/office/drawing/2015/06/chart">
            <c:ext xmlns:c16="http://schemas.microsoft.com/office/drawing/2014/chart" uri="{C3380CC4-5D6E-409C-BE32-E72D297353CC}">
              <c16:uniqueId val="{00000001-0F3D-4DBE-8820-F563A9146CE2}"/>
            </c:ext>
          </c:extLst>
        </c:ser>
        <c:ser>
          <c:idx val="2"/>
          <c:order val="2"/>
          <c:tx>
            <c:strRef>
              <c:f>'14.13'!$J$33</c:f>
              <c:strCache>
                <c:ptCount val="1"/>
              </c:strCache>
            </c:strRef>
          </c:tx>
          <c:invertIfNegative val="0"/>
          <c:cat>
            <c:numRef>
              <c:f>'14.13'!$K$30:$M$30</c:f>
              <c:numCache>
                <c:formatCode>General</c:formatCode>
                <c:ptCount val="3"/>
              </c:numCache>
            </c:numRef>
          </c:cat>
          <c:val>
            <c:numRef>
              <c:f>'14.13'!$K$33:$M$33</c:f>
              <c:numCache>
                <c:formatCode>#,##0.0</c:formatCode>
                <c:ptCount val="3"/>
              </c:numCache>
            </c:numRef>
          </c:val>
          <c:extLst xmlns:c16r2="http://schemas.microsoft.com/office/drawing/2015/06/chart">
            <c:ext xmlns:c16="http://schemas.microsoft.com/office/drawing/2014/chart" uri="{C3380CC4-5D6E-409C-BE32-E72D297353CC}">
              <c16:uniqueId val="{00000002-0F3D-4DBE-8820-F563A9146CE2}"/>
            </c:ext>
          </c:extLst>
        </c:ser>
        <c:ser>
          <c:idx val="3"/>
          <c:order val="3"/>
          <c:tx>
            <c:strRef>
              <c:f>'14.13'!$J$34</c:f>
              <c:strCache>
                <c:ptCount val="1"/>
              </c:strCache>
            </c:strRef>
          </c:tx>
          <c:invertIfNegative val="0"/>
          <c:cat>
            <c:numRef>
              <c:f>'14.13'!$K$30:$M$30</c:f>
              <c:numCache>
                <c:formatCode>General</c:formatCode>
                <c:ptCount val="3"/>
              </c:numCache>
            </c:numRef>
          </c:cat>
          <c:val>
            <c:numRef>
              <c:f>'14.13'!$K$34:$M$34</c:f>
              <c:numCache>
                <c:formatCode>#,##0.0</c:formatCode>
                <c:ptCount val="3"/>
              </c:numCache>
            </c:numRef>
          </c:val>
          <c:extLst xmlns:c16r2="http://schemas.microsoft.com/office/drawing/2015/06/chart">
            <c:ext xmlns:c16="http://schemas.microsoft.com/office/drawing/2014/chart" uri="{C3380CC4-5D6E-409C-BE32-E72D297353CC}">
              <c16:uniqueId val="{00000003-0F3D-4DBE-8820-F563A9146CE2}"/>
            </c:ext>
          </c:extLst>
        </c:ser>
        <c:ser>
          <c:idx val="4"/>
          <c:order val="4"/>
          <c:tx>
            <c:strRef>
              <c:f>'14.13'!$J$35</c:f>
              <c:strCache>
                <c:ptCount val="1"/>
              </c:strCache>
            </c:strRef>
          </c:tx>
          <c:invertIfNegative val="0"/>
          <c:cat>
            <c:numRef>
              <c:f>'14.13'!$K$30:$M$30</c:f>
              <c:numCache>
                <c:formatCode>General</c:formatCode>
                <c:ptCount val="3"/>
              </c:numCache>
            </c:numRef>
          </c:cat>
          <c:val>
            <c:numRef>
              <c:f>'14.13'!$K$35:$M$35</c:f>
              <c:numCache>
                <c:formatCode>#,##0.0</c:formatCode>
                <c:ptCount val="3"/>
              </c:numCache>
            </c:numRef>
          </c:val>
          <c:extLst xmlns:c16r2="http://schemas.microsoft.com/office/drawing/2015/06/chart">
            <c:ext xmlns:c16="http://schemas.microsoft.com/office/drawing/2014/chart" uri="{C3380CC4-5D6E-409C-BE32-E72D297353CC}">
              <c16:uniqueId val="{00000004-0F3D-4DBE-8820-F563A9146CE2}"/>
            </c:ext>
          </c:extLst>
        </c:ser>
        <c:ser>
          <c:idx val="5"/>
          <c:order val="5"/>
          <c:tx>
            <c:strRef>
              <c:f>'14.13'!$J$36</c:f>
              <c:strCache>
                <c:ptCount val="1"/>
              </c:strCache>
            </c:strRef>
          </c:tx>
          <c:invertIfNegative val="0"/>
          <c:cat>
            <c:numRef>
              <c:f>'14.13'!$K$30:$M$30</c:f>
              <c:numCache>
                <c:formatCode>General</c:formatCode>
                <c:ptCount val="3"/>
              </c:numCache>
            </c:numRef>
          </c:cat>
          <c:val>
            <c:numRef>
              <c:f>'14.13'!$K$36:$M$36</c:f>
              <c:numCache>
                <c:formatCode>#,##0.0</c:formatCode>
                <c:ptCount val="3"/>
              </c:numCache>
            </c:numRef>
          </c:val>
          <c:extLst xmlns:c16r2="http://schemas.microsoft.com/office/drawing/2015/06/chart">
            <c:ext xmlns:c16="http://schemas.microsoft.com/office/drawing/2014/chart" uri="{C3380CC4-5D6E-409C-BE32-E72D297353CC}">
              <c16:uniqueId val="{00000005-0F3D-4DBE-8820-F563A9146CE2}"/>
            </c:ext>
          </c:extLst>
        </c:ser>
        <c:ser>
          <c:idx val="6"/>
          <c:order val="6"/>
          <c:tx>
            <c:strRef>
              <c:f>'14.13'!$J$37</c:f>
              <c:strCache>
                <c:ptCount val="1"/>
              </c:strCache>
            </c:strRef>
          </c:tx>
          <c:invertIfNegative val="0"/>
          <c:cat>
            <c:numRef>
              <c:f>'14.13'!$K$30:$M$30</c:f>
              <c:numCache>
                <c:formatCode>General</c:formatCode>
                <c:ptCount val="3"/>
              </c:numCache>
            </c:numRef>
          </c:cat>
          <c:val>
            <c:numRef>
              <c:f>'14.13'!$K$37:$M$37</c:f>
              <c:numCache>
                <c:formatCode>#,##0.0</c:formatCode>
                <c:ptCount val="3"/>
              </c:numCache>
            </c:numRef>
          </c:val>
          <c:extLst xmlns:c16r2="http://schemas.microsoft.com/office/drawing/2015/06/chart">
            <c:ext xmlns:c16="http://schemas.microsoft.com/office/drawing/2014/chart" uri="{C3380CC4-5D6E-409C-BE32-E72D297353CC}">
              <c16:uniqueId val="{00000006-0F3D-4DBE-8820-F563A9146CE2}"/>
            </c:ext>
          </c:extLst>
        </c:ser>
        <c:ser>
          <c:idx val="7"/>
          <c:order val="7"/>
          <c:tx>
            <c:strRef>
              <c:f>'14.13'!$J$38</c:f>
              <c:strCache>
                <c:ptCount val="1"/>
              </c:strCache>
            </c:strRef>
          </c:tx>
          <c:spPr>
            <a:solidFill>
              <a:srgbClr val="FFC000"/>
            </a:solidFill>
          </c:spPr>
          <c:invertIfNegative val="0"/>
          <c:cat>
            <c:numRef>
              <c:f>'14.13'!$K$30:$M$30</c:f>
              <c:numCache>
                <c:formatCode>General</c:formatCode>
                <c:ptCount val="3"/>
              </c:numCache>
            </c:numRef>
          </c:cat>
          <c:val>
            <c:numRef>
              <c:f>'14.13'!$K$38:$M$38</c:f>
              <c:numCache>
                <c:formatCode>#,##0.0</c:formatCode>
                <c:ptCount val="3"/>
              </c:numCache>
            </c:numRef>
          </c:val>
          <c:extLst xmlns:c16r2="http://schemas.microsoft.com/office/drawing/2015/06/chart">
            <c:ext xmlns:c16="http://schemas.microsoft.com/office/drawing/2014/chart" uri="{C3380CC4-5D6E-409C-BE32-E72D297353CC}">
              <c16:uniqueId val="{00000007-0F3D-4DBE-8820-F563A9146CE2}"/>
            </c:ext>
          </c:extLst>
        </c:ser>
        <c:dLbls>
          <c:showLegendKey val="0"/>
          <c:showVal val="0"/>
          <c:showCatName val="0"/>
          <c:showSerName val="0"/>
          <c:showPercent val="0"/>
          <c:showBubbleSize val="0"/>
        </c:dLbls>
        <c:gapWidth val="150"/>
        <c:overlap val="100"/>
        <c:axId val="167937920"/>
        <c:axId val="167939456"/>
      </c:barChart>
      <c:catAx>
        <c:axId val="167937920"/>
        <c:scaling>
          <c:orientation val="minMax"/>
        </c:scaling>
        <c:delete val="0"/>
        <c:axPos val="b"/>
        <c:numFmt formatCode="General" sourceLinked="1"/>
        <c:majorTickMark val="none"/>
        <c:minorTickMark val="none"/>
        <c:tickLblPos val="nextTo"/>
        <c:txPr>
          <a:bodyPr/>
          <a:lstStyle/>
          <a:p>
            <a:pPr>
              <a:defRPr sz="900"/>
            </a:pPr>
            <a:endParaRPr lang="cs-CZ"/>
          </a:p>
        </c:txPr>
        <c:crossAx val="167939456"/>
        <c:crosses val="autoZero"/>
        <c:auto val="1"/>
        <c:lblAlgn val="ctr"/>
        <c:lblOffset val="100"/>
        <c:noMultiLvlLbl val="0"/>
      </c:catAx>
      <c:valAx>
        <c:axId val="167939456"/>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167937920"/>
        <c:crosses val="autoZero"/>
        <c:crossBetween val="between"/>
        <c:dispUnits>
          <c:builtInUnit val="thousands"/>
        </c:dispUnits>
      </c:valAx>
    </c:plotArea>
    <c:legend>
      <c:legendPos val="r"/>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05.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výrobě elektřiny brutto </a:t>
            </a:r>
            <a:r>
              <a:rPr lang="cs-CZ" sz="1000"/>
              <a:t>v ČR</a:t>
            </a:r>
          </a:p>
        </c:rich>
      </c:tx>
      <c:overlay val="0"/>
    </c:title>
    <c:autoTitleDeleted val="0"/>
    <c:plotArea>
      <c:layout/>
      <c:barChart>
        <c:barDir val="bar"/>
        <c:grouping val="clustered"/>
        <c:varyColors val="0"/>
        <c:ser>
          <c:idx val="0"/>
          <c:order val="0"/>
          <c:invertIfNegative val="0"/>
          <c:cat>
            <c:numRef>
              <c:f>'14.13'!$L$19:$L$26</c:f>
              <c:numCache>
                <c:formatCode>General</c:formatCode>
                <c:ptCount val="8"/>
              </c:numCache>
            </c:numRef>
          </c:cat>
          <c:val>
            <c:numRef>
              <c:f>'14.13'!$M$19:$M$26</c:f>
              <c:numCache>
                <c:formatCode>0.0%</c:formatCode>
                <c:ptCount val="8"/>
              </c:numCache>
            </c:numRef>
          </c:val>
          <c:extLst xmlns:c16r2="http://schemas.microsoft.com/office/drawing/2015/06/chart">
            <c:ext xmlns:c16="http://schemas.microsoft.com/office/drawing/2014/chart" uri="{C3380CC4-5D6E-409C-BE32-E72D297353CC}">
              <c16:uniqueId val="{00000000-CBCE-4D3C-8E9F-B9553753804B}"/>
            </c:ext>
          </c:extLst>
        </c:ser>
        <c:dLbls>
          <c:showLegendKey val="0"/>
          <c:showVal val="0"/>
          <c:showCatName val="0"/>
          <c:showSerName val="0"/>
          <c:showPercent val="0"/>
          <c:showBubbleSize val="0"/>
        </c:dLbls>
        <c:gapWidth val="150"/>
        <c:axId val="167973248"/>
        <c:axId val="167974784"/>
      </c:barChart>
      <c:catAx>
        <c:axId val="167973248"/>
        <c:scaling>
          <c:orientation val="minMax"/>
        </c:scaling>
        <c:delete val="0"/>
        <c:axPos val="l"/>
        <c:numFmt formatCode="General" sourceLinked="1"/>
        <c:majorTickMark val="none"/>
        <c:minorTickMark val="none"/>
        <c:tickLblPos val="nextTo"/>
        <c:txPr>
          <a:bodyPr/>
          <a:lstStyle/>
          <a:p>
            <a:pPr>
              <a:defRPr sz="900"/>
            </a:pPr>
            <a:endParaRPr lang="cs-CZ"/>
          </a:p>
        </c:txPr>
        <c:crossAx val="167974784"/>
        <c:crosses val="autoZero"/>
        <c:auto val="1"/>
        <c:lblAlgn val="ctr"/>
        <c:lblOffset val="100"/>
        <c:noMultiLvlLbl val="0"/>
      </c:catAx>
      <c:valAx>
        <c:axId val="167974784"/>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167973248"/>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06.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technologií na v</a:t>
            </a:r>
            <a:r>
              <a:rPr lang="en-US" sz="1000"/>
              <a:t>ýrob</a:t>
            </a:r>
            <a:r>
              <a:rPr lang="cs-CZ" sz="1000"/>
              <a:t>ě</a:t>
            </a:r>
            <a:r>
              <a:rPr lang="en-US" sz="1000"/>
              <a:t> elektřiny brutto</a:t>
            </a:r>
          </a:p>
        </c:rich>
      </c:tx>
      <c:overlay val="0"/>
    </c:title>
    <c:autoTitleDeleted val="0"/>
    <c:plotArea>
      <c:layout/>
      <c:doughnutChart>
        <c:varyColors val="1"/>
        <c:ser>
          <c:idx val="2"/>
          <c:order val="0"/>
          <c:dPt>
            <c:idx val="7"/>
            <c:bubble3D val="0"/>
            <c:spPr>
              <a:solidFill>
                <a:srgbClr val="FFC000"/>
              </a:solidFill>
            </c:spPr>
            <c:extLst xmlns:c16r2="http://schemas.microsoft.com/office/drawing/2015/06/chart">
              <c:ext xmlns:c16="http://schemas.microsoft.com/office/drawing/2014/chart" uri="{C3380CC4-5D6E-409C-BE32-E72D297353CC}">
                <c16:uniqueId val="{00000001-B83A-4502-A61A-F7473CD63291}"/>
              </c:ext>
            </c:extLst>
          </c:dPt>
          <c:cat>
            <c:numRef>
              <c:f>'14.14'!$J$19:$J$26</c:f>
              <c:numCache>
                <c:formatCode>General</c:formatCode>
                <c:ptCount val="8"/>
              </c:numCache>
            </c:numRef>
          </c:cat>
          <c:val>
            <c:numRef>
              <c:f>'14.14'!$K$19:$K$26</c:f>
              <c:numCache>
                <c:formatCode>General</c:formatCode>
                <c:ptCount val="8"/>
              </c:numCache>
            </c:numRef>
          </c:val>
          <c:extLst xmlns:c16r2="http://schemas.microsoft.com/office/drawing/2015/06/chart">
            <c:ext xmlns:c16="http://schemas.microsoft.com/office/drawing/2014/chart" uri="{C3380CC4-5D6E-409C-BE32-E72D297353CC}">
              <c16:uniqueId val="{00000002-B83A-4502-A61A-F7473CD63291}"/>
            </c:ext>
          </c:extLst>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73366905738454002"/>
          <c:y val="0.21518680535303458"/>
          <c:w val="0.24404682005278588"/>
          <c:h val="0.74415281423155444"/>
        </c:manualLayout>
      </c:layout>
      <c:overlay val="0"/>
      <c:txPr>
        <a:bodyPr/>
        <a:lstStyle/>
        <a:p>
          <a:pPr rtl="0">
            <a:defRPr/>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07.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spotřebě elektřiny </a:t>
            </a:r>
            <a:r>
              <a:rPr lang="cs-CZ" sz="1000"/>
              <a:t>v ČR</a:t>
            </a:r>
          </a:p>
        </c:rich>
      </c:tx>
      <c:overlay val="0"/>
    </c:title>
    <c:autoTitleDeleted val="0"/>
    <c:plotArea>
      <c:layout/>
      <c:barChart>
        <c:barDir val="bar"/>
        <c:grouping val="clustered"/>
        <c:varyColors val="0"/>
        <c:ser>
          <c:idx val="0"/>
          <c:order val="0"/>
          <c:invertIfNegative val="0"/>
          <c:cat>
            <c:numRef>
              <c:f>'14.14'!$H$19:$H$22</c:f>
              <c:numCache>
                <c:formatCode>0.0</c:formatCode>
                <c:ptCount val="4"/>
              </c:numCache>
            </c:numRef>
          </c:cat>
          <c:val>
            <c:numRef>
              <c:f>'14.14'!$I$19:$I$22</c:f>
              <c:numCache>
                <c:formatCode>0.0%</c:formatCode>
                <c:ptCount val="4"/>
              </c:numCache>
            </c:numRef>
          </c:val>
          <c:extLst xmlns:c16r2="http://schemas.microsoft.com/office/drawing/2015/06/chart">
            <c:ext xmlns:c16="http://schemas.microsoft.com/office/drawing/2014/chart" uri="{C3380CC4-5D6E-409C-BE32-E72D297353CC}">
              <c16:uniqueId val="{00000000-CE5B-4377-B9A0-2B2340178F46}"/>
            </c:ext>
          </c:extLst>
        </c:ser>
        <c:dLbls>
          <c:showLegendKey val="0"/>
          <c:showVal val="0"/>
          <c:showCatName val="0"/>
          <c:showSerName val="0"/>
          <c:showPercent val="0"/>
          <c:showBubbleSize val="0"/>
        </c:dLbls>
        <c:gapWidth val="150"/>
        <c:axId val="167717120"/>
        <c:axId val="167731200"/>
      </c:barChart>
      <c:catAx>
        <c:axId val="167717120"/>
        <c:scaling>
          <c:orientation val="maxMin"/>
        </c:scaling>
        <c:delete val="0"/>
        <c:axPos val="l"/>
        <c:numFmt formatCode="0.0" sourceLinked="1"/>
        <c:majorTickMark val="none"/>
        <c:minorTickMark val="none"/>
        <c:tickLblPos val="nextTo"/>
        <c:txPr>
          <a:bodyPr/>
          <a:lstStyle/>
          <a:p>
            <a:pPr>
              <a:defRPr sz="900"/>
            </a:pPr>
            <a:endParaRPr lang="cs-CZ"/>
          </a:p>
        </c:txPr>
        <c:crossAx val="167731200"/>
        <c:crosses val="autoZero"/>
        <c:auto val="1"/>
        <c:lblAlgn val="ctr"/>
        <c:lblOffset val="100"/>
        <c:noMultiLvlLbl val="0"/>
      </c:catAx>
      <c:valAx>
        <c:axId val="167731200"/>
        <c:scaling>
          <c:orientation val="minMax"/>
          <c:max val="1"/>
        </c:scaling>
        <c:delete val="0"/>
        <c:axPos val="t"/>
        <c:majorGridlines/>
        <c:numFmt formatCode="0%" sourceLinked="0"/>
        <c:majorTickMark val="out"/>
        <c:minorTickMark val="none"/>
        <c:tickLblPos val="high"/>
        <c:spPr>
          <a:ln>
            <a:noFill/>
          </a:ln>
        </c:spPr>
        <c:txPr>
          <a:bodyPr/>
          <a:lstStyle/>
          <a:p>
            <a:pPr>
              <a:defRPr sz="900"/>
            </a:pPr>
            <a:endParaRPr lang="cs-CZ"/>
          </a:p>
        </c:txPr>
        <c:crossAx val="167717120"/>
        <c:crosses val="autoZero"/>
        <c:crossBetween val="between"/>
        <c:majorUnit val="0.2"/>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08.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 instalovaném výkonu v ČR</a:t>
            </a:r>
          </a:p>
        </c:rich>
      </c:tx>
      <c:overlay val="0"/>
    </c:title>
    <c:autoTitleDeleted val="0"/>
    <c:plotArea>
      <c:layout/>
      <c:barChart>
        <c:barDir val="bar"/>
        <c:grouping val="clustered"/>
        <c:varyColors val="0"/>
        <c:ser>
          <c:idx val="0"/>
          <c:order val="0"/>
          <c:invertIfNegative val="0"/>
          <c:cat>
            <c:numRef>
              <c:f>'14.14'!$H$31:$H$38</c:f>
              <c:numCache>
                <c:formatCode>General</c:formatCode>
                <c:ptCount val="8"/>
              </c:numCache>
            </c:numRef>
          </c:cat>
          <c:val>
            <c:numRef>
              <c:f>'14.14'!$I$31:$I$38</c:f>
              <c:numCache>
                <c:formatCode>0.0%</c:formatCode>
                <c:ptCount val="8"/>
              </c:numCache>
            </c:numRef>
          </c:val>
          <c:extLst xmlns:c16r2="http://schemas.microsoft.com/office/drawing/2015/06/chart">
            <c:ext xmlns:c16="http://schemas.microsoft.com/office/drawing/2014/chart" uri="{C3380CC4-5D6E-409C-BE32-E72D297353CC}">
              <c16:uniqueId val="{00000000-8409-4A78-BDD4-281B7362BB98}"/>
            </c:ext>
          </c:extLst>
        </c:ser>
        <c:dLbls>
          <c:showLegendKey val="0"/>
          <c:showVal val="0"/>
          <c:showCatName val="0"/>
          <c:showSerName val="0"/>
          <c:showPercent val="0"/>
          <c:showBubbleSize val="0"/>
        </c:dLbls>
        <c:gapWidth val="150"/>
        <c:axId val="167763968"/>
        <c:axId val="167765504"/>
      </c:barChart>
      <c:catAx>
        <c:axId val="167763968"/>
        <c:scaling>
          <c:orientation val="minMax"/>
        </c:scaling>
        <c:delete val="0"/>
        <c:axPos val="l"/>
        <c:numFmt formatCode="General" sourceLinked="1"/>
        <c:majorTickMark val="none"/>
        <c:minorTickMark val="none"/>
        <c:tickLblPos val="nextTo"/>
        <c:txPr>
          <a:bodyPr/>
          <a:lstStyle/>
          <a:p>
            <a:pPr>
              <a:defRPr sz="900"/>
            </a:pPr>
            <a:endParaRPr lang="cs-CZ"/>
          </a:p>
        </c:txPr>
        <c:crossAx val="167765504"/>
        <c:crosses val="autoZero"/>
        <c:auto val="1"/>
        <c:lblAlgn val="ctr"/>
        <c:lblOffset val="100"/>
        <c:noMultiLvlLbl val="0"/>
      </c:catAx>
      <c:valAx>
        <c:axId val="167765504"/>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167763968"/>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09.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elektřiny brutto (GWh)</a:t>
            </a:r>
          </a:p>
        </c:rich>
      </c:tx>
      <c:overlay val="0"/>
    </c:title>
    <c:autoTitleDeleted val="0"/>
    <c:plotArea>
      <c:layout/>
      <c:barChart>
        <c:barDir val="col"/>
        <c:grouping val="stacked"/>
        <c:varyColors val="0"/>
        <c:ser>
          <c:idx val="0"/>
          <c:order val="0"/>
          <c:tx>
            <c:strRef>
              <c:f>'14.14'!$J$31</c:f>
              <c:strCache>
                <c:ptCount val="1"/>
              </c:strCache>
            </c:strRef>
          </c:tx>
          <c:invertIfNegative val="0"/>
          <c:cat>
            <c:numRef>
              <c:f>'14.14'!$K$30:$M$30</c:f>
              <c:numCache>
                <c:formatCode>General</c:formatCode>
                <c:ptCount val="3"/>
              </c:numCache>
            </c:numRef>
          </c:cat>
          <c:val>
            <c:numRef>
              <c:f>'14.14'!$K$31:$M$31</c:f>
              <c:numCache>
                <c:formatCode>#,##0.0</c:formatCode>
                <c:ptCount val="3"/>
              </c:numCache>
            </c:numRef>
          </c:val>
          <c:extLst xmlns:c16r2="http://schemas.microsoft.com/office/drawing/2015/06/chart">
            <c:ext xmlns:c16="http://schemas.microsoft.com/office/drawing/2014/chart" uri="{C3380CC4-5D6E-409C-BE32-E72D297353CC}">
              <c16:uniqueId val="{00000000-870B-4BAF-9860-CDC4FE57CBF8}"/>
            </c:ext>
          </c:extLst>
        </c:ser>
        <c:ser>
          <c:idx val="1"/>
          <c:order val="1"/>
          <c:tx>
            <c:strRef>
              <c:f>'14.14'!$J$32</c:f>
              <c:strCache>
                <c:ptCount val="1"/>
              </c:strCache>
            </c:strRef>
          </c:tx>
          <c:invertIfNegative val="0"/>
          <c:cat>
            <c:numRef>
              <c:f>'14.14'!$K$30:$M$30</c:f>
              <c:numCache>
                <c:formatCode>General</c:formatCode>
                <c:ptCount val="3"/>
              </c:numCache>
            </c:numRef>
          </c:cat>
          <c:val>
            <c:numRef>
              <c:f>'14.14'!$K$32:$M$32</c:f>
              <c:numCache>
                <c:formatCode>#,##0.0</c:formatCode>
                <c:ptCount val="3"/>
              </c:numCache>
            </c:numRef>
          </c:val>
          <c:extLst xmlns:c16r2="http://schemas.microsoft.com/office/drawing/2015/06/chart">
            <c:ext xmlns:c16="http://schemas.microsoft.com/office/drawing/2014/chart" uri="{C3380CC4-5D6E-409C-BE32-E72D297353CC}">
              <c16:uniqueId val="{00000001-870B-4BAF-9860-CDC4FE57CBF8}"/>
            </c:ext>
          </c:extLst>
        </c:ser>
        <c:ser>
          <c:idx val="2"/>
          <c:order val="2"/>
          <c:tx>
            <c:strRef>
              <c:f>'14.14'!$J$33</c:f>
              <c:strCache>
                <c:ptCount val="1"/>
              </c:strCache>
            </c:strRef>
          </c:tx>
          <c:invertIfNegative val="0"/>
          <c:cat>
            <c:numRef>
              <c:f>'14.14'!$K$30:$M$30</c:f>
              <c:numCache>
                <c:formatCode>General</c:formatCode>
                <c:ptCount val="3"/>
              </c:numCache>
            </c:numRef>
          </c:cat>
          <c:val>
            <c:numRef>
              <c:f>'14.14'!$K$33:$M$33</c:f>
              <c:numCache>
                <c:formatCode>#,##0.0</c:formatCode>
                <c:ptCount val="3"/>
              </c:numCache>
            </c:numRef>
          </c:val>
          <c:extLst xmlns:c16r2="http://schemas.microsoft.com/office/drawing/2015/06/chart">
            <c:ext xmlns:c16="http://schemas.microsoft.com/office/drawing/2014/chart" uri="{C3380CC4-5D6E-409C-BE32-E72D297353CC}">
              <c16:uniqueId val="{00000002-870B-4BAF-9860-CDC4FE57CBF8}"/>
            </c:ext>
          </c:extLst>
        </c:ser>
        <c:ser>
          <c:idx val="3"/>
          <c:order val="3"/>
          <c:tx>
            <c:strRef>
              <c:f>'14.14'!$J$34</c:f>
              <c:strCache>
                <c:ptCount val="1"/>
              </c:strCache>
            </c:strRef>
          </c:tx>
          <c:invertIfNegative val="0"/>
          <c:cat>
            <c:numRef>
              <c:f>'14.14'!$K$30:$M$30</c:f>
              <c:numCache>
                <c:formatCode>General</c:formatCode>
                <c:ptCount val="3"/>
              </c:numCache>
            </c:numRef>
          </c:cat>
          <c:val>
            <c:numRef>
              <c:f>'14.14'!$K$34:$M$34</c:f>
              <c:numCache>
                <c:formatCode>#,##0.0</c:formatCode>
                <c:ptCount val="3"/>
              </c:numCache>
            </c:numRef>
          </c:val>
          <c:extLst xmlns:c16r2="http://schemas.microsoft.com/office/drawing/2015/06/chart">
            <c:ext xmlns:c16="http://schemas.microsoft.com/office/drawing/2014/chart" uri="{C3380CC4-5D6E-409C-BE32-E72D297353CC}">
              <c16:uniqueId val="{00000003-870B-4BAF-9860-CDC4FE57CBF8}"/>
            </c:ext>
          </c:extLst>
        </c:ser>
        <c:ser>
          <c:idx val="4"/>
          <c:order val="4"/>
          <c:tx>
            <c:strRef>
              <c:f>'14.14'!$J$35</c:f>
              <c:strCache>
                <c:ptCount val="1"/>
              </c:strCache>
            </c:strRef>
          </c:tx>
          <c:invertIfNegative val="0"/>
          <c:cat>
            <c:numRef>
              <c:f>'14.14'!$K$30:$M$30</c:f>
              <c:numCache>
                <c:formatCode>General</c:formatCode>
                <c:ptCount val="3"/>
              </c:numCache>
            </c:numRef>
          </c:cat>
          <c:val>
            <c:numRef>
              <c:f>'14.14'!$K$35:$M$35</c:f>
              <c:numCache>
                <c:formatCode>#,##0.0</c:formatCode>
                <c:ptCount val="3"/>
              </c:numCache>
            </c:numRef>
          </c:val>
          <c:extLst xmlns:c16r2="http://schemas.microsoft.com/office/drawing/2015/06/chart">
            <c:ext xmlns:c16="http://schemas.microsoft.com/office/drawing/2014/chart" uri="{C3380CC4-5D6E-409C-BE32-E72D297353CC}">
              <c16:uniqueId val="{00000004-870B-4BAF-9860-CDC4FE57CBF8}"/>
            </c:ext>
          </c:extLst>
        </c:ser>
        <c:ser>
          <c:idx val="5"/>
          <c:order val="5"/>
          <c:tx>
            <c:strRef>
              <c:f>'14.14'!$J$36</c:f>
              <c:strCache>
                <c:ptCount val="1"/>
              </c:strCache>
            </c:strRef>
          </c:tx>
          <c:invertIfNegative val="0"/>
          <c:cat>
            <c:numRef>
              <c:f>'14.14'!$K$30:$M$30</c:f>
              <c:numCache>
                <c:formatCode>General</c:formatCode>
                <c:ptCount val="3"/>
              </c:numCache>
            </c:numRef>
          </c:cat>
          <c:val>
            <c:numRef>
              <c:f>'14.14'!$K$36:$M$36</c:f>
              <c:numCache>
                <c:formatCode>#,##0.0</c:formatCode>
                <c:ptCount val="3"/>
              </c:numCache>
            </c:numRef>
          </c:val>
          <c:extLst xmlns:c16r2="http://schemas.microsoft.com/office/drawing/2015/06/chart">
            <c:ext xmlns:c16="http://schemas.microsoft.com/office/drawing/2014/chart" uri="{C3380CC4-5D6E-409C-BE32-E72D297353CC}">
              <c16:uniqueId val="{00000005-870B-4BAF-9860-CDC4FE57CBF8}"/>
            </c:ext>
          </c:extLst>
        </c:ser>
        <c:ser>
          <c:idx val="6"/>
          <c:order val="6"/>
          <c:tx>
            <c:strRef>
              <c:f>'14.14'!$J$37</c:f>
              <c:strCache>
                <c:ptCount val="1"/>
              </c:strCache>
            </c:strRef>
          </c:tx>
          <c:invertIfNegative val="0"/>
          <c:cat>
            <c:numRef>
              <c:f>'14.14'!$K$30:$M$30</c:f>
              <c:numCache>
                <c:formatCode>General</c:formatCode>
                <c:ptCount val="3"/>
              </c:numCache>
            </c:numRef>
          </c:cat>
          <c:val>
            <c:numRef>
              <c:f>'14.14'!$K$37:$M$37</c:f>
              <c:numCache>
                <c:formatCode>#,##0.0</c:formatCode>
                <c:ptCount val="3"/>
              </c:numCache>
            </c:numRef>
          </c:val>
          <c:extLst xmlns:c16r2="http://schemas.microsoft.com/office/drawing/2015/06/chart">
            <c:ext xmlns:c16="http://schemas.microsoft.com/office/drawing/2014/chart" uri="{C3380CC4-5D6E-409C-BE32-E72D297353CC}">
              <c16:uniqueId val="{00000006-870B-4BAF-9860-CDC4FE57CBF8}"/>
            </c:ext>
          </c:extLst>
        </c:ser>
        <c:ser>
          <c:idx val="7"/>
          <c:order val="7"/>
          <c:tx>
            <c:strRef>
              <c:f>'14.14'!$J$38</c:f>
              <c:strCache>
                <c:ptCount val="1"/>
              </c:strCache>
            </c:strRef>
          </c:tx>
          <c:spPr>
            <a:solidFill>
              <a:srgbClr val="FFC000"/>
            </a:solidFill>
          </c:spPr>
          <c:invertIfNegative val="0"/>
          <c:cat>
            <c:numRef>
              <c:f>'14.14'!$K$30:$M$30</c:f>
              <c:numCache>
                <c:formatCode>General</c:formatCode>
                <c:ptCount val="3"/>
              </c:numCache>
            </c:numRef>
          </c:cat>
          <c:val>
            <c:numRef>
              <c:f>'14.14'!$K$38:$M$38</c:f>
              <c:numCache>
                <c:formatCode>#,##0.0</c:formatCode>
                <c:ptCount val="3"/>
              </c:numCache>
            </c:numRef>
          </c:val>
          <c:extLst xmlns:c16r2="http://schemas.microsoft.com/office/drawing/2015/06/chart">
            <c:ext xmlns:c16="http://schemas.microsoft.com/office/drawing/2014/chart" uri="{C3380CC4-5D6E-409C-BE32-E72D297353CC}">
              <c16:uniqueId val="{00000007-870B-4BAF-9860-CDC4FE57CBF8}"/>
            </c:ext>
          </c:extLst>
        </c:ser>
        <c:dLbls>
          <c:showLegendKey val="0"/>
          <c:showVal val="0"/>
          <c:showCatName val="0"/>
          <c:showSerName val="0"/>
          <c:showPercent val="0"/>
          <c:showBubbleSize val="0"/>
        </c:dLbls>
        <c:gapWidth val="150"/>
        <c:overlap val="100"/>
        <c:axId val="167823232"/>
        <c:axId val="167824768"/>
      </c:barChart>
      <c:catAx>
        <c:axId val="167823232"/>
        <c:scaling>
          <c:orientation val="minMax"/>
        </c:scaling>
        <c:delete val="0"/>
        <c:axPos val="b"/>
        <c:numFmt formatCode="General" sourceLinked="1"/>
        <c:majorTickMark val="none"/>
        <c:minorTickMark val="none"/>
        <c:tickLblPos val="nextTo"/>
        <c:txPr>
          <a:bodyPr/>
          <a:lstStyle/>
          <a:p>
            <a:pPr>
              <a:defRPr sz="900"/>
            </a:pPr>
            <a:endParaRPr lang="cs-CZ"/>
          </a:p>
        </c:txPr>
        <c:crossAx val="167824768"/>
        <c:crosses val="autoZero"/>
        <c:auto val="1"/>
        <c:lblAlgn val="ctr"/>
        <c:lblOffset val="100"/>
        <c:noMultiLvlLbl val="0"/>
      </c:catAx>
      <c:valAx>
        <c:axId val="167824768"/>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167823232"/>
        <c:crosses val="autoZero"/>
        <c:crossBetween val="between"/>
        <c:dispUnits>
          <c:builtInUnit val="thousands"/>
        </c:dispUnits>
      </c:valAx>
    </c:plotArea>
    <c:legend>
      <c:legendPos val="r"/>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Dodávky tepla </a:t>
            </a:r>
            <a:r>
              <a:rPr lang="en-US" sz="1000"/>
              <a:t>(</a:t>
            </a:r>
            <a:r>
              <a:rPr lang="cs-CZ" sz="1000"/>
              <a:t>TJ</a:t>
            </a:r>
            <a:r>
              <a:rPr lang="en-US" sz="1000"/>
              <a:t>)</a:t>
            </a:r>
          </a:p>
        </c:rich>
      </c:tx>
      <c:overlay val="0"/>
    </c:title>
    <c:autoTitleDeleted val="0"/>
    <c:plotArea>
      <c:layout>
        <c:manualLayout>
          <c:layoutTarget val="inner"/>
          <c:xMode val="edge"/>
          <c:yMode val="edge"/>
          <c:x val="8.2957443019943025E-2"/>
          <c:y val="0.14531012956082834"/>
          <c:w val="0.90347418091168086"/>
          <c:h val="0.76781555361430653"/>
        </c:manualLayout>
      </c:layout>
      <c:barChart>
        <c:barDir val="col"/>
        <c:grouping val="stacked"/>
        <c:varyColors val="0"/>
        <c:ser>
          <c:idx val="0"/>
          <c:order val="0"/>
          <c:tx>
            <c:strRef>
              <c:f>'5.1'!$A$8</c:f>
              <c:strCache>
                <c:ptCount val="1"/>
                <c:pt idx="0">
                  <c:v>Biomasa</c:v>
                </c:pt>
              </c:strCache>
            </c:strRef>
          </c:tx>
          <c:spPr>
            <a:solidFill>
              <a:schemeClr val="accent3">
                <a:lumMod val="75000"/>
              </a:schemeClr>
            </a:solidFill>
          </c:spPr>
          <c:invertIfNegative val="0"/>
          <c:val>
            <c:numRef>
              <c:f>'5.1'!$B$8:$M$8</c:f>
              <c:numCache>
                <c:formatCode>#,##0.0</c:formatCode>
                <c:ptCount val="12"/>
                <c:pt idx="0">
                  <c:v>902.4246260000001</c:v>
                </c:pt>
                <c:pt idx="1">
                  <c:v>735.43187600000044</c:v>
                </c:pt>
                <c:pt idx="2">
                  <c:v>809.8140269999999</c:v>
                </c:pt>
                <c:pt idx="3">
                  <c:v>0</c:v>
                </c:pt>
                <c:pt idx="4">
                  <c:v>0</c:v>
                </c:pt>
                <c:pt idx="5">
                  <c:v>0</c:v>
                </c:pt>
                <c:pt idx="6">
                  <c:v>0</c:v>
                </c:pt>
                <c:pt idx="7">
                  <c:v>0</c:v>
                </c:pt>
                <c:pt idx="8">
                  <c:v>0</c:v>
                </c:pt>
                <c:pt idx="9">
                  <c:v>0</c:v>
                </c:pt>
                <c:pt idx="10">
                  <c:v>0</c:v>
                </c:pt>
                <c:pt idx="11">
                  <c:v>0</c:v>
                </c:pt>
              </c:numCache>
            </c:numRef>
          </c:val>
          <c:extLst xmlns:c16r2="http://schemas.microsoft.com/office/drawing/2015/06/chart">
            <c:ext xmlns:c16="http://schemas.microsoft.com/office/drawing/2014/chart" uri="{C3380CC4-5D6E-409C-BE32-E72D297353CC}">
              <c16:uniqueId val="{00000000-5C3E-41FA-A8D2-07E265A0CD11}"/>
            </c:ext>
          </c:extLst>
        </c:ser>
        <c:ser>
          <c:idx val="1"/>
          <c:order val="1"/>
          <c:tx>
            <c:strRef>
              <c:f>'5.1'!$A$9</c:f>
              <c:strCache>
                <c:ptCount val="1"/>
                <c:pt idx="0">
                  <c:v>Bioplyn</c:v>
                </c:pt>
              </c:strCache>
            </c:strRef>
          </c:tx>
          <c:spPr>
            <a:solidFill>
              <a:schemeClr val="bg2">
                <a:lumMod val="50000"/>
              </a:schemeClr>
            </a:solidFill>
          </c:spPr>
          <c:invertIfNegative val="0"/>
          <c:val>
            <c:numRef>
              <c:f>'5.1'!$B$9:$M$9</c:f>
              <c:numCache>
                <c:formatCode>#,##0.0</c:formatCode>
                <c:ptCount val="12"/>
                <c:pt idx="0">
                  <c:v>62.284223999999995</c:v>
                </c:pt>
                <c:pt idx="1">
                  <c:v>52.723198000000004</c:v>
                </c:pt>
                <c:pt idx="2">
                  <c:v>57.008642000000009</c:v>
                </c:pt>
                <c:pt idx="3">
                  <c:v>0</c:v>
                </c:pt>
                <c:pt idx="4">
                  <c:v>0</c:v>
                </c:pt>
                <c:pt idx="5">
                  <c:v>0</c:v>
                </c:pt>
                <c:pt idx="6">
                  <c:v>0</c:v>
                </c:pt>
                <c:pt idx="7">
                  <c:v>0</c:v>
                </c:pt>
                <c:pt idx="8">
                  <c:v>0</c:v>
                </c:pt>
                <c:pt idx="9">
                  <c:v>0</c:v>
                </c:pt>
                <c:pt idx="10">
                  <c:v>0</c:v>
                </c:pt>
                <c:pt idx="11">
                  <c:v>0</c:v>
                </c:pt>
              </c:numCache>
            </c:numRef>
          </c:val>
          <c:extLst xmlns:c16r2="http://schemas.microsoft.com/office/drawing/2015/06/chart">
            <c:ext xmlns:c16="http://schemas.microsoft.com/office/drawing/2014/chart" uri="{C3380CC4-5D6E-409C-BE32-E72D297353CC}">
              <c16:uniqueId val="{00000001-5C3E-41FA-A8D2-07E265A0CD11}"/>
            </c:ext>
          </c:extLst>
        </c:ser>
        <c:ser>
          <c:idx val="2"/>
          <c:order val="2"/>
          <c:tx>
            <c:strRef>
              <c:f>'5.1'!$A$10</c:f>
              <c:strCache>
                <c:ptCount val="1"/>
                <c:pt idx="0">
                  <c:v>Černé uhlí</c:v>
                </c:pt>
              </c:strCache>
            </c:strRef>
          </c:tx>
          <c:spPr>
            <a:solidFill>
              <a:schemeClr val="tx1"/>
            </a:solidFill>
          </c:spPr>
          <c:invertIfNegative val="0"/>
          <c:val>
            <c:numRef>
              <c:f>'5.1'!$B$10:$M$10</c:f>
              <c:numCache>
                <c:formatCode>#,##0.0</c:formatCode>
                <c:ptCount val="12"/>
                <c:pt idx="0">
                  <c:v>1647.2394080000001</c:v>
                </c:pt>
                <c:pt idx="1">
                  <c:v>1267.8735729999999</c:v>
                </c:pt>
                <c:pt idx="2">
                  <c:v>1070.9082210000001</c:v>
                </c:pt>
                <c:pt idx="3">
                  <c:v>0</c:v>
                </c:pt>
                <c:pt idx="4">
                  <c:v>0</c:v>
                </c:pt>
                <c:pt idx="5">
                  <c:v>0</c:v>
                </c:pt>
                <c:pt idx="6">
                  <c:v>0</c:v>
                </c:pt>
                <c:pt idx="7">
                  <c:v>0</c:v>
                </c:pt>
                <c:pt idx="8">
                  <c:v>0</c:v>
                </c:pt>
                <c:pt idx="9">
                  <c:v>0</c:v>
                </c:pt>
                <c:pt idx="10">
                  <c:v>0</c:v>
                </c:pt>
                <c:pt idx="11">
                  <c:v>0</c:v>
                </c:pt>
              </c:numCache>
            </c:numRef>
          </c:val>
          <c:extLst xmlns:c16r2="http://schemas.microsoft.com/office/drawing/2015/06/chart">
            <c:ext xmlns:c16="http://schemas.microsoft.com/office/drawing/2014/chart" uri="{C3380CC4-5D6E-409C-BE32-E72D297353CC}">
              <c16:uniqueId val="{00000002-5C3E-41FA-A8D2-07E265A0CD11}"/>
            </c:ext>
          </c:extLst>
        </c:ser>
        <c:ser>
          <c:idx val="3"/>
          <c:order val="3"/>
          <c:tx>
            <c:strRef>
              <c:f>'5.1'!$A$11</c:f>
              <c:strCache>
                <c:ptCount val="1"/>
                <c:pt idx="0">
                  <c:v>Elektrická energie</c:v>
                </c:pt>
              </c:strCache>
            </c:strRef>
          </c:tx>
          <c:invertIfNegative val="0"/>
          <c:val>
            <c:numRef>
              <c:f>'5.1'!$B$11:$M$11</c:f>
              <c:numCache>
                <c:formatCode>#,##0.0</c:formatCode>
                <c:ptCount val="12"/>
                <c:pt idx="0">
                  <c:v>0.766262</c:v>
                </c:pt>
                <c:pt idx="1">
                  <c:v>0.75756100000000004</c:v>
                </c:pt>
                <c:pt idx="2">
                  <c:v>1.3537729999999999</c:v>
                </c:pt>
                <c:pt idx="3">
                  <c:v>0</c:v>
                </c:pt>
                <c:pt idx="4">
                  <c:v>0</c:v>
                </c:pt>
                <c:pt idx="5">
                  <c:v>0</c:v>
                </c:pt>
                <c:pt idx="6">
                  <c:v>0</c:v>
                </c:pt>
                <c:pt idx="7">
                  <c:v>0</c:v>
                </c:pt>
                <c:pt idx="8">
                  <c:v>0</c:v>
                </c:pt>
                <c:pt idx="9">
                  <c:v>0</c:v>
                </c:pt>
                <c:pt idx="10">
                  <c:v>0</c:v>
                </c:pt>
                <c:pt idx="11">
                  <c:v>0</c:v>
                </c:pt>
              </c:numCache>
            </c:numRef>
          </c:val>
          <c:extLst xmlns:c16r2="http://schemas.microsoft.com/office/drawing/2015/06/chart">
            <c:ext xmlns:c16="http://schemas.microsoft.com/office/drawing/2014/chart" uri="{C3380CC4-5D6E-409C-BE32-E72D297353CC}">
              <c16:uniqueId val="{00000003-5C3E-41FA-A8D2-07E265A0CD11}"/>
            </c:ext>
          </c:extLst>
        </c:ser>
        <c:ser>
          <c:idx val="4"/>
          <c:order val="4"/>
          <c:tx>
            <c:strRef>
              <c:f>'5.1'!$A$12</c:f>
              <c:strCache>
                <c:ptCount val="1"/>
                <c:pt idx="0">
                  <c:v>Energie prostředí (tepelné čerpadlo)</c:v>
                </c:pt>
              </c:strCache>
            </c:strRef>
          </c:tx>
          <c:invertIfNegative val="0"/>
          <c:val>
            <c:numRef>
              <c:f>'5.1'!$B$12:$M$12</c:f>
              <c:numCache>
                <c:formatCode>#,##0.0</c:formatCode>
                <c:ptCount val="12"/>
                <c:pt idx="0">
                  <c:v>1.0416800000000002</c:v>
                </c:pt>
                <c:pt idx="1">
                  <c:v>1.03877</c:v>
                </c:pt>
                <c:pt idx="2">
                  <c:v>1.0666199999999999</c:v>
                </c:pt>
                <c:pt idx="3">
                  <c:v>0</c:v>
                </c:pt>
                <c:pt idx="4">
                  <c:v>0</c:v>
                </c:pt>
                <c:pt idx="5">
                  <c:v>0</c:v>
                </c:pt>
                <c:pt idx="6">
                  <c:v>0</c:v>
                </c:pt>
                <c:pt idx="7">
                  <c:v>0</c:v>
                </c:pt>
                <c:pt idx="8">
                  <c:v>0</c:v>
                </c:pt>
                <c:pt idx="9">
                  <c:v>0</c:v>
                </c:pt>
                <c:pt idx="10">
                  <c:v>0</c:v>
                </c:pt>
                <c:pt idx="11">
                  <c:v>0</c:v>
                </c:pt>
              </c:numCache>
            </c:numRef>
          </c:val>
          <c:extLst xmlns:c16r2="http://schemas.microsoft.com/office/drawing/2015/06/chart">
            <c:ext xmlns:c16="http://schemas.microsoft.com/office/drawing/2014/chart" uri="{C3380CC4-5D6E-409C-BE32-E72D297353CC}">
              <c16:uniqueId val="{00000004-5C3E-41FA-A8D2-07E265A0CD11}"/>
            </c:ext>
          </c:extLst>
        </c:ser>
        <c:ser>
          <c:idx val="5"/>
          <c:order val="5"/>
          <c:tx>
            <c:strRef>
              <c:f>'5.1'!$A$13</c:f>
              <c:strCache>
                <c:ptCount val="1"/>
                <c:pt idx="0">
                  <c:v>Energie Slunce (solární kolektor)</c:v>
                </c:pt>
              </c:strCache>
            </c:strRef>
          </c:tx>
          <c:invertIfNegative val="0"/>
          <c:val>
            <c:numRef>
              <c:f>'5.1'!$B$13:$M$13</c:f>
              <c:numCache>
                <c:formatCode>#,##0.0</c:formatCode>
                <c:ptCount val="12"/>
                <c:pt idx="0">
                  <c:v>1.0856999999999999E-2</c:v>
                </c:pt>
                <c:pt idx="1">
                  <c:v>2.0560000000000002E-2</c:v>
                </c:pt>
                <c:pt idx="2">
                  <c:v>3.7232000000000001E-2</c:v>
                </c:pt>
                <c:pt idx="3">
                  <c:v>0</c:v>
                </c:pt>
                <c:pt idx="4">
                  <c:v>0</c:v>
                </c:pt>
                <c:pt idx="5">
                  <c:v>0</c:v>
                </c:pt>
                <c:pt idx="6">
                  <c:v>0</c:v>
                </c:pt>
                <c:pt idx="7">
                  <c:v>0</c:v>
                </c:pt>
                <c:pt idx="8">
                  <c:v>0</c:v>
                </c:pt>
                <c:pt idx="9">
                  <c:v>0</c:v>
                </c:pt>
                <c:pt idx="10">
                  <c:v>0</c:v>
                </c:pt>
                <c:pt idx="11">
                  <c:v>0</c:v>
                </c:pt>
              </c:numCache>
            </c:numRef>
          </c:val>
          <c:extLst xmlns:c16r2="http://schemas.microsoft.com/office/drawing/2015/06/chart">
            <c:ext xmlns:c16="http://schemas.microsoft.com/office/drawing/2014/chart" uri="{C3380CC4-5D6E-409C-BE32-E72D297353CC}">
              <c16:uniqueId val="{00000005-5C3E-41FA-A8D2-07E265A0CD11}"/>
            </c:ext>
          </c:extLst>
        </c:ser>
        <c:ser>
          <c:idx val="6"/>
          <c:order val="6"/>
          <c:tx>
            <c:strRef>
              <c:f>'5.1'!$A$14</c:f>
              <c:strCache>
                <c:ptCount val="1"/>
                <c:pt idx="0">
                  <c:v>Hnědé uhlí</c:v>
                </c:pt>
              </c:strCache>
            </c:strRef>
          </c:tx>
          <c:spPr>
            <a:solidFill>
              <a:srgbClr val="6E4932"/>
            </a:solidFill>
          </c:spPr>
          <c:invertIfNegative val="0"/>
          <c:val>
            <c:numRef>
              <c:f>'5.1'!$B$14:$M$14</c:f>
              <c:numCache>
                <c:formatCode>#,##0.0</c:formatCode>
                <c:ptCount val="12"/>
                <c:pt idx="0">
                  <c:v>5967.7863529999995</c:v>
                </c:pt>
                <c:pt idx="1">
                  <c:v>4785.8271699999987</c:v>
                </c:pt>
                <c:pt idx="2">
                  <c:v>4577.5003640000004</c:v>
                </c:pt>
                <c:pt idx="3">
                  <c:v>0</c:v>
                </c:pt>
                <c:pt idx="4">
                  <c:v>0</c:v>
                </c:pt>
                <c:pt idx="5">
                  <c:v>0</c:v>
                </c:pt>
                <c:pt idx="6">
                  <c:v>0</c:v>
                </c:pt>
                <c:pt idx="7">
                  <c:v>0</c:v>
                </c:pt>
                <c:pt idx="8">
                  <c:v>0</c:v>
                </c:pt>
                <c:pt idx="9">
                  <c:v>0</c:v>
                </c:pt>
                <c:pt idx="10">
                  <c:v>0</c:v>
                </c:pt>
                <c:pt idx="11">
                  <c:v>0</c:v>
                </c:pt>
              </c:numCache>
            </c:numRef>
          </c:val>
          <c:extLst xmlns:c16r2="http://schemas.microsoft.com/office/drawing/2015/06/chart">
            <c:ext xmlns:c16="http://schemas.microsoft.com/office/drawing/2014/chart" uri="{C3380CC4-5D6E-409C-BE32-E72D297353CC}">
              <c16:uniqueId val="{00000006-5C3E-41FA-A8D2-07E265A0CD11}"/>
            </c:ext>
          </c:extLst>
        </c:ser>
        <c:ser>
          <c:idx val="7"/>
          <c:order val="7"/>
          <c:tx>
            <c:strRef>
              <c:f>'5.1'!$A$15</c:f>
              <c:strCache>
                <c:ptCount val="1"/>
                <c:pt idx="0">
                  <c:v>Jaderné palivo</c:v>
                </c:pt>
              </c:strCache>
            </c:strRef>
          </c:tx>
          <c:invertIfNegative val="0"/>
          <c:val>
            <c:numRef>
              <c:f>'5.1'!$B$15:$M$15</c:f>
              <c:numCache>
                <c:formatCode>#,##0.0</c:formatCode>
                <c:ptCount val="12"/>
                <c:pt idx="0">
                  <c:v>35.20534</c:v>
                </c:pt>
                <c:pt idx="1">
                  <c:v>29.791600000000003</c:v>
                </c:pt>
                <c:pt idx="2">
                  <c:v>25.209479999999999</c:v>
                </c:pt>
                <c:pt idx="3">
                  <c:v>0</c:v>
                </c:pt>
                <c:pt idx="4">
                  <c:v>0</c:v>
                </c:pt>
                <c:pt idx="5">
                  <c:v>0</c:v>
                </c:pt>
                <c:pt idx="6">
                  <c:v>0</c:v>
                </c:pt>
                <c:pt idx="7">
                  <c:v>0</c:v>
                </c:pt>
                <c:pt idx="8">
                  <c:v>0</c:v>
                </c:pt>
                <c:pt idx="9">
                  <c:v>0</c:v>
                </c:pt>
                <c:pt idx="10">
                  <c:v>0</c:v>
                </c:pt>
                <c:pt idx="11">
                  <c:v>0</c:v>
                </c:pt>
              </c:numCache>
            </c:numRef>
          </c:val>
          <c:extLst xmlns:c16r2="http://schemas.microsoft.com/office/drawing/2015/06/chart">
            <c:ext xmlns:c16="http://schemas.microsoft.com/office/drawing/2014/chart" uri="{C3380CC4-5D6E-409C-BE32-E72D297353CC}">
              <c16:uniqueId val="{00000007-5C3E-41FA-A8D2-07E265A0CD11}"/>
            </c:ext>
          </c:extLst>
        </c:ser>
        <c:ser>
          <c:idx val="8"/>
          <c:order val="8"/>
          <c:tx>
            <c:strRef>
              <c:f>'5.1'!$A$16</c:f>
              <c:strCache>
                <c:ptCount val="1"/>
                <c:pt idx="0">
                  <c:v>Koks</c:v>
                </c:pt>
              </c:strCache>
            </c:strRef>
          </c:tx>
          <c:invertIfNegative val="0"/>
          <c:val>
            <c:numRef>
              <c:f>'5.1'!$B$16:$M$16</c:f>
              <c:numCache>
                <c:formatCode>#,##0.0</c:formatCode>
                <c:ptCount val="12"/>
                <c:pt idx="0">
                  <c:v>2.3730000000000001E-2</c:v>
                </c:pt>
                <c:pt idx="1">
                  <c:v>4.1739999999999999E-2</c:v>
                </c:pt>
                <c:pt idx="2">
                  <c:v>3.295E-2</c:v>
                </c:pt>
                <c:pt idx="3">
                  <c:v>0</c:v>
                </c:pt>
                <c:pt idx="4">
                  <c:v>0</c:v>
                </c:pt>
                <c:pt idx="5">
                  <c:v>0</c:v>
                </c:pt>
                <c:pt idx="6">
                  <c:v>0</c:v>
                </c:pt>
                <c:pt idx="7">
                  <c:v>0</c:v>
                </c:pt>
                <c:pt idx="8">
                  <c:v>0</c:v>
                </c:pt>
                <c:pt idx="9">
                  <c:v>0</c:v>
                </c:pt>
                <c:pt idx="10">
                  <c:v>0</c:v>
                </c:pt>
                <c:pt idx="11">
                  <c:v>0</c:v>
                </c:pt>
              </c:numCache>
            </c:numRef>
          </c:val>
          <c:extLst xmlns:c16r2="http://schemas.microsoft.com/office/drawing/2015/06/chart">
            <c:ext xmlns:c16="http://schemas.microsoft.com/office/drawing/2014/chart" uri="{C3380CC4-5D6E-409C-BE32-E72D297353CC}">
              <c16:uniqueId val="{00000008-5C3E-41FA-A8D2-07E265A0CD11}"/>
            </c:ext>
          </c:extLst>
        </c:ser>
        <c:ser>
          <c:idx val="9"/>
          <c:order val="9"/>
          <c:tx>
            <c:strRef>
              <c:f>'5.1'!$A$17</c:f>
              <c:strCache>
                <c:ptCount val="1"/>
                <c:pt idx="0">
                  <c:v>Odpadní teplo</c:v>
                </c:pt>
              </c:strCache>
            </c:strRef>
          </c:tx>
          <c:invertIfNegative val="0"/>
          <c:val>
            <c:numRef>
              <c:f>'5.1'!$B$17:$M$17</c:f>
              <c:numCache>
                <c:formatCode>#,##0.0</c:formatCode>
                <c:ptCount val="12"/>
                <c:pt idx="0">
                  <c:v>99.165467000000007</c:v>
                </c:pt>
                <c:pt idx="1">
                  <c:v>85.620105999999993</c:v>
                </c:pt>
                <c:pt idx="2">
                  <c:v>86.223889</c:v>
                </c:pt>
                <c:pt idx="3">
                  <c:v>0</c:v>
                </c:pt>
                <c:pt idx="4">
                  <c:v>0</c:v>
                </c:pt>
                <c:pt idx="5">
                  <c:v>0</c:v>
                </c:pt>
                <c:pt idx="6">
                  <c:v>0</c:v>
                </c:pt>
                <c:pt idx="7">
                  <c:v>0</c:v>
                </c:pt>
                <c:pt idx="8">
                  <c:v>0</c:v>
                </c:pt>
                <c:pt idx="9">
                  <c:v>0</c:v>
                </c:pt>
                <c:pt idx="10">
                  <c:v>0</c:v>
                </c:pt>
                <c:pt idx="11">
                  <c:v>0</c:v>
                </c:pt>
              </c:numCache>
            </c:numRef>
          </c:val>
          <c:extLst xmlns:c16r2="http://schemas.microsoft.com/office/drawing/2015/06/chart">
            <c:ext xmlns:c16="http://schemas.microsoft.com/office/drawing/2014/chart" uri="{C3380CC4-5D6E-409C-BE32-E72D297353CC}">
              <c16:uniqueId val="{00000009-5C3E-41FA-A8D2-07E265A0CD11}"/>
            </c:ext>
          </c:extLst>
        </c:ser>
        <c:ser>
          <c:idx val="10"/>
          <c:order val="10"/>
          <c:tx>
            <c:strRef>
              <c:f>'5.1'!$A$18</c:f>
              <c:strCache>
                <c:ptCount val="1"/>
                <c:pt idx="0">
                  <c:v>Ostatní kapalná paliva</c:v>
                </c:pt>
              </c:strCache>
            </c:strRef>
          </c:tx>
          <c:invertIfNegative val="0"/>
          <c:val>
            <c:numRef>
              <c:f>'5.1'!$B$18:$M$18</c:f>
              <c:numCache>
                <c:formatCode>#,##0.0</c:formatCode>
                <c:ptCount val="12"/>
                <c:pt idx="0">
                  <c:v>12.489191999999999</c:v>
                </c:pt>
                <c:pt idx="1">
                  <c:v>13.530253</c:v>
                </c:pt>
                <c:pt idx="2">
                  <c:v>10.127333</c:v>
                </c:pt>
                <c:pt idx="3">
                  <c:v>0</c:v>
                </c:pt>
                <c:pt idx="4">
                  <c:v>0</c:v>
                </c:pt>
                <c:pt idx="5">
                  <c:v>0</c:v>
                </c:pt>
                <c:pt idx="6">
                  <c:v>0</c:v>
                </c:pt>
                <c:pt idx="7">
                  <c:v>0</c:v>
                </c:pt>
                <c:pt idx="8">
                  <c:v>0</c:v>
                </c:pt>
                <c:pt idx="9">
                  <c:v>0</c:v>
                </c:pt>
                <c:pt idx="10">
                  <c:v>0</c:v>
                </c:pt>
                <c:pt idx="11">
                  <c:v>0</c:v>
                </c:pt>
              </c:numCache>
            </c:numRef>
          </c:val>
          <c:extLst xmlns:c16r2="http://schemas.microsoft.com/office/drawing/2015/06/chart">
            <c:ext xmlns:c16="http://schemas.microsoft.com/office/drawing/2014/chart" uri="{C3380CC4-5D6E-409C-BE32-E72D297353CC}">
              <c16:uniqueId val="{0000000A-5C3E-41FA-A8D2-07E265A0CD11}"/>
            </c:ext>
          </c:extLst>
        </c:ser>
        <c:ser>
          <c:idx val="11"/>
          <c:order val="11"/>
          <c:tx>
            <c:strRef>
              <c:f>'5.1'!$A$19</c:f>
              <c:strCache>
                <c:ptCount val="1"/>
                <c:pt idx="0">
                  <c:v>Ostatní pevná paliva</c:v>
                </c:pt>
              </c:strCache>
            </c:strRef>
          </c:tx>
          <c:invertIfNegative val="0"/>
          <c:val>
            <c:numRef>
              <c:f>'5.1'!$B$19:$M$19</c:f>
              <c:numCache>
                <c:formatCode>#,##0.0</c:formatCode>
                <c:ptCount val="12"/>
                <c:pt idx="0">
                  <c:v>284.61696834563469</c:v>
                </c:pt>
                <c:pt idx="1">
                  <c:v>258.53270520553809</c:v>
                </c:pt>
                <c:pt idx="2">
                  <c:v>280.94238920830725</c:v>
                </c:pt>
                <c:pt idx="3">
                  <c:v>0</c:v>
                </c:pt>
                <c:pt idx="4">
                  <c:v>0</c:v>
                </c:pt>
                <c:pt idx="5">
                  <c:v>0</c:v>
                </c:pt>
                <c:pt idx="6">
                  <c:v>0</c:v>
                </c:pt>
                <c:pt idx="7">
                  <c:v>0</c:v>
                </c:pt>
                <c:pt idx="8">
                  <c:v>0</c:v>
                </c:pt>
                <c:pt idx="9">
                  <c:v>0</c:v>
                </c:pt>
                <c:pt idx="10">
                  <c:v>0</c:v>
                </c:pt>
                <c:pt idx="11">
                  <c:v>0</c:v>
                </c:pt>
              </c:numCache>
            </c:numRef>
          </c:val>
          <c:extLst xmlns:c16r2="http://schemas.microsoft.com/office/drawing/2015/06/chart">
            <c:ext xmlns:c16="http://schemas.microsoft.com/office/drawing/2014/chart" uri="{C3380CC4-5D6E-409C-BE32-E72D297353CC}">
              <c16:uniqueId val="{0000000B-5C3E-41FA-A8D2-07E265A0CD11}"/>
            </c:ext>
          </c:extLst>
        </c:ser>
        <c:ser>
          <c:idx val="12"/>
          <c:order val="12"/>
          <c:tx>
            <c:strRef>
              <c:f>'5.1'!$A$20</c:f>
              <c:strCache>
                <c:ptCount val="1"/>
                <c:pt idx="0">
                  <c:v>Ostatní plyny</c:v>
                </c:pt>
              </c:strCache>
            </c:strRef>
          </c:tx>
          <c:invertIfNegative val="0"/>
          <c:val>
            <c:numRef>
              <c:f>'5.1'!$B$20:$M$20</c:f>
              <c:numCache>
                <c:formatCode>#,##0.0</c:formatCode>
                <c:ptCount val="12"/>
                <c:pt idx="0">
                  <c:v>408.21992900000004</c:v>
                </c:pt>
                <c:pt idx="1">
                  <c:v>388.520959</c:v>
                </c:pt>
                <c:pt idx="2">
                  <c:v>368.07352799999995</c:v>
                </c:pt>
                <c:pt idx="3">
                  <c:v>0</c:v>
                </c:pt>
                <c:pt idx="4">
                  <c:v>0</c:v>
                </c:pt>
                <c:pt idx="5">
                  <c:v>0</c:v>
                </c:pt>
                <c:pt idx="6">
                  <c:v>0</c:v>
                </c:pt>
                <c:pt idx="7">
                  <c:v>0</c:v>
                </c:pt>
                <c:pt idx="8">
                  <c:v>0</c:v>
                </c:pt>
                <c:pt idx="9">
                  <c:v>0</c:v>
                </c:pt>
                <c:pt idx="10">
                  <c:v>0</c:v>
                </c:pt>
                <c:pt idx="11">
                  <c:v>0</c:v>
                </c:pt>
              </c:numCache>
            </c:numRef>
          </c:val>
          <c:extLst xmlns:c16r2="http://schemas.microsoft.com/office/drawing/2015/06/chart">
            <c:ext xmlns:c16="http://schemas.microsoft.com/office/drawing/2014/chart" uri="{C3380CC4-5D6E-409C-BE32-E72D297353CC}">
              <c16:uniqueId val="{0000000C-5C3E-41FA-A8D2-07E265A0CD11}"/>
            </c:ext>
          </c:extLst>
        </c:ser>
        <c:ser>
          <c:idx val="13"/>
          <c:order val="13"/>
          <c:tx>
            <c:strRef>
              <c:f>'5.1'!$A$21</c:f>
              <c:strCache>
                <c:ptCount val="1"/>
                <c:pt idx="0">
                  <c:v>Ostatní</c:v>
                </c:pt>
              </c:strCache>
            </c:strRef>
          </c:tx>
          <c:invertIfNegative val="0"/>
          <c:val>
            <c:numRef>
              <c:f>'5.1'!$B$21:$M$21</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xmlns:c16r2="http://schemas.microsoft.com/office/drawing/2015/06/chart">
            <c:ext xmlns:c16="http://schemas.microsoft.com/office/drawing/2014/chart" uri="{C3380CC4-5D6E-409C-BE32-E72D297353CC}">
              <c16:uniqueId val="{0000000D-5C3E-41FA-A8D2-07E265A0CD11}"/>
            </c:ext>
          </c:extLst>
        </c:ser>
        <c:ser>
          <c:idx val="14"/>
          <c:order val="14"/>
          <c:tx>
            <c:strRef>
              <c:f>'5.1'!$A$22</c:f>
              <c:strCache>
                <c:ptCount val="1"/>
                <c:pt idx="0">
                  <c:v>Topné oleje</c:v>
                </c:pt>
              </c:strCache>
            </c:strRef>
          </c:tx>
          <c:invertIfNegative val="0"/>
          <c:val>
            <c:numRef>
              <c:f>'5.1'!$B$22:$M$22</c:f>
              <c:numCache>
                <c:formatCode>#,##0.0</c:formatCode>
                <c:ptCount val="12"/>
                <c:pt idx="0">
                  <c:v>11.873593</c:v>
                </c:pt>
                <c:pt idx="1">
                  <c:v>6.5219829999999988</c:v>
                </c:pt>
                <c:pt idx="2">
                  <c:v>9.3793459999999982</c:v>
                </c:pt>
                <c:pt idx="3">
                  <c:v>0</c:v>
                </c:pt>
                <c:pt idx="4">
                  <c:v>0</c:v>
                </c:pt>
                <c:pt idx="5">
                  <c:v>0</c:v>
                </c:pt>
                <c:pt idx="6">
                  <c:v>0</c:v>
                </c:pt>
                <c:pt idx="7">
                  <c:v>0</c:v>
                </c:pt>
                <c:pt idx="8">
                  <c:v>0</c:v>
                </c:pt>
                <c:pt idx="9">
                  <c:v>0</c:v>
                </c:pt>
                <c:pt idx="10">
                  <c:v>0</c:v>
                </c:pt>
                <c:pt idx="11">
                  <c:v>0</c:v>
                </c:pt>
              </c:numCache>
            </c:numRef>
          </c:val>
          <c:extLst xmlns:c16r2="http://schemas.microsoft.com/office/drawing/2015/06/chart">
            <c:ext xmlns:c16="http://schemas.microsoft.com/office/drawing/2014/chart" uri="{C3380CC4-5D6E-409C-BE32-E72D297353CC}">
              <c16:uniqueId val="{0000000E-5C3E-41FA-A8D2-07E265A0CD11}"/>
            </c:ext>
          </c:extLst>
        </c:ser>
        <c:ser>
          <c:idx val="15"/>
          <c:order val="15"/>
          <c:tx>
            <c:strRef>
              <c:f>'5.1'!$A$23</c:f>
              <c:strCache>
                <c:ptCount val="1"/>
                <c:pt idx="0">
                  <c:v>Zemní plyn</c:v>
                </c:pt>
              </c:strCache>
            </c:strRef>
          </c:tx>
          <c:spPr>
            <a:solidFill>
              <a:srgbClr val="EBE600"/>
            </a:solidFill>
          </c:spPr>
          <c:invertIfNegative val="0"/>
          <c:val>
            <c:numRef>
              <c:f>'5.1'!$B$23:$M$23</c:f>
              <c:numCache>
                <c:formatCode>#,##0.0</c:formatCode>
                <c:ptCount val="12"/>
                <c:pt idx="0">
                  <c:v>3293.0912154726084</c:v>
                </c:pt>
                <c:pt idx="1">
                  <c:v>2535.9974522571329</c:v>
                </c:pt>
                <c:pt idx="2">
                  <c:v>2449.2001399147089</c:v>
                </c:pt>
                <c:pt idx="3">
                  <c:v>0</c:v>
                </c:pt>
                <c:pt idx="4">
                  <c:v>0</c:v>
                </c:pt>
                <c:pt idx="5">
                  <c:v>0</c:v>
                </c:pt>
                <c:pt idx="6">
                  <c:v>0</c:v>
                </c:pt>
                <c:pt idx="7">
                  <c:v>0</c:v>
                </c:pt>
                <c:pt idx="8">
                  <c:v>0</c:v>
                </c:pt>
                <c:pt idx="9">
                  <c:v>0</c:v>
                </c:pt>
                <c:pt idx="10">
                  <c:v>0</c:v>
                </c:pt>
                <c:pt idx="11">
                  <c:v>0</c:v>
                </c:pt>
              </c:numCache>
            </c:numRef>
          </c:val>
          <c:extLst xmlns:c16r2="http://schemas.microsoft.com/office/drawing/2015/06/chart">
            <c:ext xmlns:c16="http://schemas.microsoft.com/office/drawing/2014/chart" uri="{C3380CC4-5D6E-409C-BE32-E72D297353CC}">
              <c16:uniqueId val="{0000000F-5C3E-41FA-A8D2-07E265A0CD11}"/>
            </c:ext>
          </c:extLst>
        </c:ser>
        <c:dLbls>
          <c:showLegendKey val="0"/>
          <c:showVal val="0"/>
          <c:showCatName val="0"/>
          <c:showSerName val="0"/>
          <c:showPercent val="0"/>
          <c:showBubbleSize val="0"/>
        </c:dLbls>
        <c:gapWidth val="104"/>
        <c:overlap val="100"/>
        <c:axId val="160531968"/>
        <c:axId val="160533504"/>
      </c:barChart>
      <c:catAx>
        <c:axId val="160531968"/>
        <c:scaling>
          <c:orientation val="minMax"/>
        </c:scaling>
        <c:delete val="0"/>
        <c:axPos val="b"/>
        <c:majorTickMark val="none"/>
        <c:minorTickMark val="none"/>
        <c:tickLblPos val="low"/>
        <c:txPr>
          <a:bodyPr/>
          <a:lstStyle/>
          <a:p>
            <a:pPr>
              <a:defRPr sz="900"/>
            </a:pPr>
            <a:endParaRPr lang="cs-CZ"/>
          </a:p>
        </c:txPr>
        <c:crossAx val="160533504"/>
        <c:crosses val="autoZero"/>
        <c:auto val="1"/>
        <c:lblAlgn val="ctr"/>
        <c:lblOffset val="100"/>
        <c:noMultiLvlLbl val="0"/>
      </c:catAx>
      <c:valAx>
        <c:axId val="160533504"/>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160531968"/>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10.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výrobě elektřiny brutto </a:t>
            </a:r>
            <a:r>
              <a:rPr lang="cs-CZ" sz="1000"/>
              <a:t>v ČR</a:t>
            </a:r>
          </a:p>
        </c:rich>
      </c:tx>
      <c:overlay val="0"/>
    </c:title>
    <c:autoTitleDeleted val="0"/>
    <c:plotArea>
      <c:layout/>
      <c:barChart>
        <c:barDir val="bar"/>
        <c:grouping val="clustered"/>
        <c:varyColors val="0"/>
        <c:ser>
          <c:idx val="0"/>
          <c:order val="0"/>
          <c:invertIfNegative val="0"/>
          <c:cat>
            <c:numRef>
              <c:f>'14.14'!$L$19:$L$26</c:f>
              <c:numCache>
                <c:formatCode>General</c:formatCode>
                <c:ptCount val="8"/>
              </c:numCache>
            </c:numRef>
          </c:cat>
          <c:val>
            <c:numRef>
              <c:f>'14.14'!$M$19:$M$26</c:f>
              <c:numCache>
                <c:formatCode>0.0%</c:formatCode>
                <c:ptCount val="8"/>
              </c:numCache>
            </c:numRef>
          </c:val>
          <c:extLst xmlns:c16r2="http://schemas.microsoft.com/office/drawing/2015/06/chart">
            <c:ext xmlns:c16="http://schemas.microsoft.com/office/drawing/2014/chart" uri="{C3380CC4-5D6E-409C-BE32-E72D297353CC}">
              <c16:uniqueId val="{00000000-D130-40F4-BB36-7E4DDA819A79}"/>
            </c:ext>
          </c:extLst>
        </c:ser>
        <c:dLbls>
          <c:showLegendKey val="0"/>
          <c:showVal val="0"/>
          <c:showCatName val="0"/>
          <c:showSerName val="0"/>
          <c:showPercent val="0"/>
          <c:showBubbleSize val="0"/>
        </c:dLbls>
        <c:gapWidth val="150"/>
        <c:axId val="167854464"/>
        <c:axId val="167856000"/>
      </c:barChart>
      <c:catAx>
        <c:axId val="167854464"/>
        <c:scaling>
          <c:orientation val="minMax"/>
        </c:scaling>
        <c:delete val="0"/>
        <c:axPos val="l"/>
        <c:numFmt formatCode="General" sourceLinked="1"/>
        <c:majorTickMark val="none"/>
        <c:minorTickMark val="none"/>
        <c:tickLblPos val="nextTo"/>
        <c:txPr>
          <a:bodyPr/>
          <a:lstStyle/>
          <a:p>
            <a:pPr>
              <a:defRPr sz="900"/>
            </a:pPr>
            <a:endParaRPr lang="cs-CZ"/>
          </a:p>
        </c:txPr>
        <c:crossAx val="167856000"/>
        <c:crosses val="autoZero"/>
        <c:auto val="1"/>
        <c:lblAlgn val="ctr"/>
        <c:lblOffset val="100"/>
        <c:noMultiLvlLbl val="0"/>
      </c:catAx>
      <c:valAx>
        <c:axId val="167856000"/>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167854464"/>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11.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b="1" i="0" u="none" strike="noStrike" baseline="0">
                <a:effectLst/>
              </a:rPr>
              <a:t>Spotřeba tepla podle </a:t>
            </a:r>
            <a:r>
              <a:rPr lang="cs-CZ" sz="1000"/>
              <a:t>sektorů</a:t>
            </a:r>
            <a:r>
              <a:rPr lang="cs-CZ" sz="1000" baseline="0"/>
              <a:t> národního hospodářství</a:t>
            </a:r>
            <a:r>
              <a:rPr lang="cs-CZ" sz="1000"/>
              <a:t> (GJ)</a:t>
            </a:r>
          </a:p>
        </c:rich>
      </c:tx>
      <c:layout>
        <c:manualLayout>
          <c:xMode val="edge"/>
          <c:yMode val="edge"/>
          <c:x val="0.11658817533129462"/>
          <c:y val="4.3463308028525417E-2"/>
        </c:manualLayout>
      </c:layout>
      <c:overlay val="0"/>
    </c:title>
    <c:autoTitleDeleted val="0"/>
    <c:plotArea>
      <c:layout>
        <c:manualLayout>
          <c:layoutTarget val="inner"/>
          <c:xMode val="edge"/>
          <c:yMode val="edge"/>
          <c:x val="9.7641630144170252E-2"/>
          <c:y val="0.18377538215833902"/>
          <c:w val="0.77415317693982277"/>
          <c:h val="0.68439824321241161"/>
        </c:manualLayout>
      </c:layout>
      <c:barChart>
        <c:barDir val="col"/>
        <c:grouping val="stacked"/>
        <c:varyColors val="0"/>
        <c:ser>
          <c:idx val="0"/>
          <c:order val="0"/>
          <c:tx>
            <c:strRef>
              <c:f>'8.3'!$K$27</c:f>
              <c:strCache>
                <c:ptCount val="1"/>
                <c:pt idx="0">
                  <c:v>Průmysl</c:v>
                </c:pt>
              </c:strCache>
            </c:strRef>
          </c:tx>
          <c:invertIfNegative val="0"/>
          <c:cat>
            <c:strRef>
              <c:f>'8.3'!$L$26:$N$26</c:f>
              <c:strCache>
                <c:ptCount val="3"/>
                <c:pt idx="0">
                  <c:v>Leden</c:v>
                </c:pt>
                <c:pt idx="1">
                  <c:v>Únor</c:v>
                </c:pt>
                <c:pt idx="2">
                  <c:v>Březen</c:v>
                </c:pt>
              </c:strCache>
            </c:strRef>
          </c:cat>
          <c:val>
            <c:numRef>
              <c:f>'8.3'!$L$27:$N$27</c:f>
              <c:numCache>
                <c:formatCode>#,##0.0</c:formatCode>
                <c:ptCount val="3"/>
                <c:pt idx="0">
                  <c:v>76620.856999999989</c:v>
                </c:pt>
                <c:pt idx="1">
                  <c:v>53240.736999999994</c:v>
                </c:pt>
                <c:pt idx="2">
                  <c:v>49001.606999999996</c:v>
                </c:pt>
              </c:numCache>
            </c:numRef>
          </c:val>
          <c:extLst xmlns:c16r2="http://schemas.microsoft.com/office/drawing/2015/06/chart">
            <c:ext xmlns:c16="http://schemas.microsoft.com/office/drawing/2014/chart" uri="{C3380CC4-5D6E-409C-BE32-E72D297353CC}">
              <c16:uniqueId val="{00000000-7F1D-4DC4-8306-4BB62D7E478E}"/>
            </c:ext>
          </c:extLst>
        </c:ser>
        <c:ser>
          <c:idx val="1"/>
          <c:order val="1"/>
          <c:tx>
            <c:strRef>
              <c:f>'8.3'!$K$28</c:f>
              <c:strCache>
                <c:ptCount val="1"/>
                <c:pt idx="0">
                  <c:v>Energetika</c:v>
                </c:pt>
              </c:strCache>
            </c:strRef>
          </c:tx>
          <c:invertIfNegative val="0"/>
          <c:cat>
            <c:strRef>
              <c:f>'8.3'!$L$26:$N$26</c:f>
              <c:strCache>
                <c:ptCount val="3"/>
                <c:pt idx="0">
                  <c:v>Leden</c:v>
                </c:pt>
                <c:pt idx="1">
                  <c:v>Únor</c:v>
                </c:pt>
                <c:pt idx="2">
                  <c:v>Březen</c:v>
                </c:pt>
              </c:strCache>
            </c:strRef>
          </c:cat>
          <c:val>
            <c:numRef>
              <c:f>'8.3'!$L$28:$N$28</c:f>
              <c:numCache>
                <c:formatCode>#,##0.0</c:formatCode>
                <c:ptCount val="3"/>
                <c:pt idx="0">
                  <c:v>729.37</c:v>
                </c:pt>
                <c:pt idx="1">
                  <c:v>521.57000000000005</c:v>
                </c:pt>
                <c:pt idx="2">
                  <c:v>498.71</c:v>
                </c:pt>
              </c:numCache>
            </c:numRef>
          </c:val>
          <c:extLst xmlns:c16r2="http://schemas.microsoft.com/office/drawing/2015/06/chart">
            <c:ext xmlns:c16="http://schemas.microsoft.com/office/drawing/2014/chart" uri="{C3380CC4-5D6E-409C-BE32-E72D297353CC}">
              <c16:uniqueId val="{00000001-7F1D-4DC4-8306-4BB62D7E478E}"/>
            </c:ext>
          </c:extLst>
        </c:ser>
        <c:ser>
          <c:idx val="2"/>
          <c:order val="2"/>
          <c:tx>
            <c:strRef>
              <c:f>'8.3'!$K$29</c:f>
              <c:strCache>
                <c:ptCount val="1"/>
                <c:pt idx="0">
                  <c:v>Doprava</c:v>
                </c:pt>
              </c:strCache>
            </c:strRef>
          </c:tx>
          <c:invertIfNegative val="0"/>
          <c:cat>
            <c:strRef>
              <c:f>'8.3'!$L$26:$N$26</c:f>
              <c:strCache>
                <c:ptCount val="3"/>
                <c:pt idx="0">
                  <c:v>Leden</c:v>
                </c:pt>
                <c:pt idx="1">
                  <c:v>Únor</c:v>
                </c:pt>
                <c:pt idx="2">
                  <c:v>Březen</c:v>
                </c:pt>
              </c:strCache>
            </c:strRef>
          </c:cat>
          <c:val>
            <c:numRef>
              <c:f>'8.3'!$L$29:$N$29</c:f>
              <c:numCache>
                <c:formatCode>#,##0.0</c:formatCode>
                <c:ptCount val="3"/>
                <c:pt idx="0">
                  <c:v>109</c:v>
                </c:pt>
                <c:pt idx="1">
                  <c:v>69</c:v>
                </c:pt>
                <c:pt idx="2">
                  <c:v>67</c:v>
                </c:pt>
              </c:numCache>
            </c:numRef>
          </c:val>
          <c:extLst xmlns:c16r2="http://schemas.microsoft.com/office/drawing/2015/06/chart">
            <c:ext xmlns:c16="http://schemas.microsoft.com/office/drawing/2014/chart" uri="{C3380CC4-5D6E-409C-BE32-E72D297353CC}">
              <c16:uniqueId val="{00000002-7F1D-4DC4-8306-4BB62D7E478E}"/>
            </c:ext>
          </c:extLst>
        </c:ser>
        <c:ser>
          <c:idx val="3"/>
          <c:order val="3"/>
          <c:tx>
            <c:strRef>
              <c:f>'8.3'!$K$30</c:f>
              <c:strCache>
                <c:ptCount val="1"/>
                <c:pt idx="0">
                  <c:v>Stavebnictví</c:v>
                </c:pt>
              </c:strCache>
            </c:strRef>
          </c:tx>
          <c:invertIfNegative val="0"/>
          <c:cat>
            <c:strRef>
              <c:f>'8.3'!$L$26:$N$26</c:f>
              <c:strCache>
                <c:ptCount val="3"/>
                <c:pt idx="0">
                  <c:v>Leden</c:v>
                </c:pt>
                <c:pt idx="1">
                  <c:v>Únor</c:v>
                </c:pt>
                <c:pt idx="2">
                  <c:v>Březen</c:v>
                </c:pt>
              </c:strCache>
            </c:strRef>
          </c:cat>
          <c:val>
            <c:numRef>
              <c:f>'8.3'!$L$30:$N$30</c:f>
              <c:numCache>
                <c:formatCode>#,##0.0</c:formatCode>
                <c:ptCount val="3"/>
                <c:pt idx="0">
                  <c:v>133</c:v>
                </c:pt>
                <c:pt idx="1">
                  <c:v>77</c:v>
                </c:pt>
                <c:pt idx="2">
                  <c:v>65</c:v>
                </c:pt>
              </c:numCache>
            </c:numRef>
          </c:val>
          <c:extLst xmlns:c16r2="http://schemas.microsoft.com/office/drawing/2015/06/chart">
            <c:ext xmlns:c16="http://schemas.microsoft.com/office/drawing/2014/chart" uri="{C3380CC4-5D6E-409C-BE32-E72D297353CC}">
              <c16:uniqueId val="{00000003-7F1D-4DC4-8306-4BB62D7E478E}"/>
            </c:ext>
          </c:extLst>
        </c:ser>
        <c:ser>
          <c:idx val="4"/>
          <c:order val="4"/>
          <c:tx>
            <c:strRef>
              <c:f>'8.3'!$K$31</c:f>
              <c:strCache>
                <c:ptCount val="1"/>
                <c:pt idx="0">
                  <c:v>Zemědělství a lesnictví</c:v>
                </c:pt>
              </c:strCache>
            </c:strRef>
          </c:tx>
          <c:invertIfNegative val="0"/>
          <c:cat>
            <c:strRef>
              <c:f>'8.3'!$L$26:$N$26</c:f>
              <c:strCache>
                <c:ptCount val="3"/>
                <c:pt idx="0">
                  <c:v>Leden</c:v>
                </c:pt>
                <c:pt idx="1">
                  <c:v>Únor</c:v>
                </c:pt>
                <c:pt idx="2">
                  <c:v>Březen</c:v>
                </c:pt>
              </c:strCache>
            </c:strRef>
          </c:cat>
          <c:val>
            <c:numRef>
              <c:f>'8.3'!$L$31:$N$31</c:f>
              <c:numCache>
                <c:formatCode>#,##0.0</c:formatCode>
                <c:ptCount val="3"/>
                <c:pt idx="0">
                  <c:v>5098.4629999999997</c:v>
                </c:pt>
                <c:pt idx="1">
                  <c:v>4142.8050000000003</c:v>
                </c:pt>
                <c:pt idx="2">
                  <c:v>3987.4449999999997</c:v>
                </c:pt>
              </c:numCache>
            </c:numRef>
          </c:val>
          <c:extLst xmlns:c16r2="http://schemas.microsoft.com/office/drawing/2015/06/chart">
            <c:ext xmlns:c16="http://schemas.microsoft.com/office/drawing/2014/chart" uri="{C3380CC4-5D6E-409C-BE32-E72D297353CC}">
              <c16:uniqueId val="{00000004-7F1D-4DC4-8306-4BB62D7E478E}"/>
            </c:ext>
          </c:extLst>
        </c:ser>
        <c:ser>
          <c:idx val="5"/>
          <c:order val="5"/>
          <c:tx>
            <c:strRef>
              <c:f>'8.3'!$K$32</c:f>
              <c:strCache>
                <c:ptCount val="1"/>
                <c:pt idx="0">
                  <c:v>Domácnosti</c:v>
                </c:pt>
              </c:strCache>
            </c:strRef>
          </c:tx>
          <c:invertIfNegative val="0"/>
          <c:cat>
            <c:strRef>
              <c:f>'8.3'!$L$26:$N$26</c:f>
              <c:strCache>
                <c:ptCount val="3"/>
                <c:pt idx="0">
                  <c:v>Leden</c:v>
                </c:pt>
                <c:pt idx="1">
                  <c:v>Únor</c:v>
                </c:pt>
                <c:pt idx="2">
                  <c:v>Březen</c:v>
                </c:pt>
              </c:strCache>
            </c:strRef>
          </c:cat>
          <c:val>
            <c:numRef>
              <c:f>'8.3'!$L$32:$N$32</c:f>
              <c:numCache>
                <c:formatCode>#,##0.0</c:formatCode>
                <c:ptCount val="3"/>
                <c:pt idx="0">
                  <c:v>466266.30200000003</c:v>
                </c:pt>
                <c:pt idx="1">
                  <c:v>339867.13799999998</c:v>
                </c:pt>
                <c:pt idx="2">
                  <c:v>319526.65700000006</c:v>
                </c:pt>
              </c:numCache>
            </c:numRef>
          </c:val>
          <c:extLst xmlns:c16r2="http://schemas.microsoft.com/office/drawing/2015/06/chart">
            <c:ext xmlns:c16="http://schemas.microsoft.com/office/drawing/2014/chart" uri="{C3380CC4-5D6E-409C-BE32-E72D297353CC}">
              <c16:uniqueId val="{00000005-7F1D-4DC4-8306-4BB62D7E478E}"/>
            </c:ext>
          </c:extLst>
        </c:ser>
        <c:ser>
          <c:idx val="6"/>
          <c:order val="6"/>
          <c:tx>
            <c:strRef>
              <c:f>'8.3'!$K$33</c:f>
              <c:strCache>
                <c:ptCount val="1"/>
                <c:pt idx="0">
                  <c:v>Obchod, služby, školství, zdravotnictví</c:v>
                </c:pt>
              </c:strCache>
            </c:strRef>
          </c:tx>
          <c:invertIfNegative val="0"/>
          <c:cat>
            <c:strRef>
              <c:f>'8.3'!$L$26:$N$26</c:f>
              <c:strCache>
                <c:ptCount val="3"/>
                <c:pt idx="0">
                  <c:v>Leden</c:v>
                </c:pt>
                <c:pt idx="1">
                  <c:v>Únor</c:v>
                </c:pt>
                <c:pt idx="2">
                  <c:v>Březen</c:v>
                </c:pt>
              </c:strCache>
            </c:strRef>
          </c:cat>
          <c:val>
            <c:numRef>
              <c:f>'8.3'!$L$33:$N$33</c:f>
              <c:numCache>
                <c:formatCode>#,##0.0</c:formatCode>
                <c:ptCount val="3"/>
                <c:pt idx="0">
                  <c:v>138245.856</c:v>
                </c:pt>
                <c:pt idx="1">
                  <c:v>96219.762000000002</c:v>
                </c:pt>
                <c:pt idx="2">
                  <c:v>85449.614000000016</c:v>
                </c:pt>
              </c:numCache>
            </c:numRef>
          </c:val>
          <c:extLst xmlns:c16r2="http://schemas.microsoft.com/office/drawing/2015/06/chart">
            <c:ext xmlns:c16="http://schemas.microsoft.com/office/drawing/2014/chart" uri="{C3380CC4-5D6E-409C-BE32-E72D297353CC}">
              <c16:uniqueId val="{00000006-7F1D-4DC4-8306-4BB62D7E478E}"/>
            </c:ext>
          </c:extLst>
        </c:ser>
        <c:ser>
          <c:idx val="7"/>
          <c:order val="7"/>
          <c:tx>
            <c:strRef>
              <c:f>'8.3'!$K$34</c:f>
              <c:strCache>
                <c:ptCount val="1"/>
                <c:pt idx="0">
                  <c:v>Ostatní</c:v>
                </c:pt>
              </c:strCache>
            </c:strRef>
          </c:tx>
          <c:invertIfNegative val="0"/>
          <c:cat>
            <c:strRef>
              <c:f>'8.3'!$L$26:$N$26</c:f>
              <c:strCache>
                <c:ptCount val="3"/>
                <c:pt idx="0">
                  <c:v>Leden</c:v>
                </c:pt>
                <c:pt idx="1">
                  <c:v>Únor</c:v>
                </c:pt>
                <c:pt idx="2">
                  <c:v>Březen</c:v>
                </c:pt>
              </c:strCache>
            </c:strRef>
          </c:cat>
          <c:val>
            <c:numRef>
              <c:f>'8.3'!$L$34:$N$34</c:f>
              <c:numCache>
                <c:formatCode>#,##0.0</c:formatCode>
                <c:ptCount val="3"/>
                <c:pt idx="0">
                  <c:v>134714.51</c:v>
                </c:pt>
                <c:pt idx="1">
                  <c:v>95327.50900000002</c:v>
                </c:pt>
                <c:pt idx="2">
                  <c:v>78243.070999999996</c:v>
                </c:pt>
              </c:numCache>
            </c:numRef>
          </c:val>
          <c:extLst xmlns:c16r2="http://schemas.microsoft.com/office/drawing/2015/06/chart">
            <c:ext xmlns:c16="http://schemas.microsoft.com/office/drawing/2014/chart" uri="{C3380CC4-5D6E-409C-BE32-E72D297353CC}">
              <c16:uniqueId val="{00000007-7F1D-4DC4-8306-4BB62D7E478E}"/>
            </c:ext>
          </c:extLst>
        </c:ser>
        <c:dLbls>
          <c:showLegendKey val="0"/>
          <c:showVal val="0"/>
          <c:showCatName val="0"/>
          <c:showSerName val="0"/>
          <c:showPercent val="0"/>
          <c:showBubbleSize val="0"/>
        </c:dLbls>
        <c:gapWidth val="150"/>
        <c:overlap val="100"/>
        <c:axId val="167201408"/>
        <c:axId val="167240064"/>
      </c:barChart>
      <c:catAx>
        <c:axId val="167201408"/>
        <c:scaling>
          <c:orientation val="minMax"/>
        </c:scaling>
        <c:delete val="0"/>
        <c:axPos val="b"/>
        <c:numFmt formatCode="General" sourceLinked="1"/>
        <c:majorTickMark val="none"/>
        <c:minorTickMark val="none"/>
        <c:tickLblPos val="nextTo"/>
        <c:txPr>
          <a:bodyPr/>
          <a:lstStyle/>
          <a:p>
            <a:pPr>
              <a:defRPr sz="900"/>
            </a:pPr>
            <a:endParaRPr lang="cs-CZ"/>
          </a:p>
        </c:txPr>
        <c:crossAx val="167240064"/>
        <c:crosses val="autoZero"/>
        <c:auto val="1"/>
        <c:lblAlgn val="ctr"/>
        <c:lblOffset val="100"/>
        <c:noMultiLvlLbl val="0"/>
      </c:catAx>
      <c:valAx>
        <c:axId val="167240064"/>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167201408"/>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12.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v ČR</a:t>
            </a:r>
          </a:p>
        </c:rich>
      </c:tx>
      <c:overlay val="0"/>
    </c:title>
    <c:autoTitleDeleted val="0"/>
    <c:plotArea>
      <c:layout>
        <c:manualLayout>
          <c:layoutTarget val="inner"/>
          <c:xMode val="edge"/>
          <c:yMode val="edge"/>
          <c:x val="6.0592781633521109E-2"/>
          <c:y val="0.27588277344330603"/>
          <c:w val="0.86679862645627792"/>
          <c:h val="0.27543687465053568"/>
        </c:manualLayout>
      </c:layout>
      <c:barChart>
        <c:barDir val="bar"/>
        <c:grouping val="clustered"/>
        <c:varyColors val="0"/>
        <c:ser>
          <c:idx val="0"/>
          <c:order val="0"/>
          <c:tx>
            <c:strRef>
              <c:f>'8.3'!$L$39</c:f>
              <c:strCache>
                <c:ptCount val="1"/>
                <c:pt idx="0">
                  <c:v>Instalovaný výkon</c:v>
                </c:pt>
              </c:strCache>
            </c:strRef>
          </c:tx>
          <c:invertIfNegative val="0"/>
          <c:val>
            <c:numRef>
              <c:f>'8.3'!$M$39</c:f>
              <c:numCache>
                <c:formatCode>0.0%</c:formatCode>
                <c:ptCount val="1"/>
                <c:pt idx="0">
                  <c:v>4.7920842245812445E-2</c:v>
                </c:pt>
              </c:numCache>
            </c:numRef>
          </c:val>
          <c:extLst xmlns:c16r2="http://schemas.microsoft.com/office/drawing/2015/06/chart">
            <c:ext xmlns:c16="http://schemas.microsoft.com/office/drawing/2014/chart" uri="{C3380CC4-5D6E-409C-BE32-E72D297353CC}">
              <c16:uniqueId val="{00000000-A48A-4FC2-8B4C-AF3E8BE22567}"/>
            </c:ext>
          </c:extLst>
        </c:ser>
        <c:ser>
          <c:idx val="1"/>
          <c:order val="1"/>
          <c:tx>
            <c:strRef>
              <c:f>'8.3'!$L$40</c:f>
              <c:strCache>
                <c:ptCount val="1"/>
                <c:pt idx="0">
                  <c:v>Výroba tepla brutto</c:v>
                </c:pt>
              </c:strCache>
            </c:strRef>
          </c:tx>
          <c:invertIfNegative val="0"/>
          <c:val>
            <c:numRef>
              <c:f>'8.3'!$M$40</c:f>
              <c:numCache>
                <c:formatCode>0.0%</c:formatCode>
                <c:ptCount val="1"/>
                <c:pt idx="0">
                  <c:v>5.31766802839704E-2</c:v>
                </c:pt>
              </c:numCache>
            </c:numRef>
          </c:val>
          <c:extLst xmlns:c16r2="http://schemas.microsoft.com/office/drawing/2015/06/chart">
            <c:ext xmlns:c16="http://schemas.microsoft.com/office/drawing/2014/chart" uri="{C3380CC4-5D6E-409C-BE32-E72D297353CC}">
              <c16:uniqueId val="{00000001-A48A-4FC2-8B4C-AF3E8BE22567}"/>
            </c:ext>
          </c:extLst>
        </c:ser>
        <c:ser>
          <c:idx val="2"/>
          <c:order val="2"/>
          <c:tx>
            <c:strRef>
              <c:f>'8.3'!$L$41</c:f>
              <c:strCache>
                <c:ptCount val="1"/>
                <c:pt idx="0">
                  <c:v>Dodávky tepla</c:v>
                </c:pt>
              </c:strCache>
            </c:strRef>
          </c:tx>
          <c:invertIfNegative val="0"/>
          <c:val>
            <c:numRef>
              <c:f>'8.3'!$M$41</c:f>
              <c:numCache>
                <c:formatCode>0.0%</c:formatCode>
                <c:ptCount val="1"/>
                <c:pt idx="0">
                  <c:v>6.5113629266143364E-2</c:v>
                </c:pt>
              </c:numCache>
            </c:numRef>
          </c:val>
          <c:extLst xmlns:c16r2="http://schemas.microsoft.com/office/drawing/2015/06/chart">
            <c:ext xmlns:c16="http://schemas.microsoft.com/office/drawing/2014/chart" uri="{C3380CC4-5D6E-409C-BE32-E72D297353CC}">
              <c16:uniqueId val="{00000002-A48A-4FC2-8B4C-AF3E8BE22567}"/>
            </c:ext>
          </c:extLst>
        </c:ser>
        <c:dLbls>
          <c:showLegendKey val="0"/>
          <c:showVal val="0"/>
          <c:showCatName val="0"/>
          <c:showSerName val="0"/>
          <c:showPercent val="0"/>
          <c:showBubbleSize val="0"/>
        </c:dLbls>
        <c:gapWidth val="150"/>
        <c:axId val="166218368"/>
        <c:axId val="166224256"/>
      </c:barChart>
      <c:catAx>
        <c:axId val="166218368"/>
        <c:scaling>
          <c:orientation val="maxMin"/>
        </c:scaling>
        <c:delete val="0"/>
        <c:axPos val="l"/>
        <c:numFmt formatCode="General" sourceLinked="1"/>
        <c:majorTickMark val="none"/>
        <c:minorTickMark val="none"/>
        <c:tickLblPos val="none"/>
        <c:crossAx val="166224256"/>
        <c:crosses val="autoZero"/>
        <c:auto val="1"/>
        <c:lblAlgn val="ctr"/>
        <c:lblOffset val="100"/>
        <c:noMultiLvlLbl val="0"/>
      </c:catAx>
      <c:valAx>
        <c:axId val="166224256"/>
        <c:scaling>
          <c:orientation val="minMax"/>
          <c:max val="0.30000000000000004"/>
        </c:scaling>
        <c:delete val="0"/>
        <c:axPos val="b"/>
        <c:majorGridlines/>
        <c:numFmt formatCode="0%" sourceLinked="0"/>
        <c:majorTickMark val="out"/>
        <c:minorTickMark val="none"/>
        <c:tickLblPos val="nextTo"/>
        <c:spPr>
          <a:ln>
            <a:noFill/>
          </a:ln>
        </c:spPr>
        <c:txPr>
          <a:bodyPr/>
          <a:lstStyle/>
          <a:p>
            <a:pPr>
              <a:defRPr sz="900"/>
            </a:pPr>
            <a:endParaRPr lang="cs-CZ"/>
          </a:p>
        </c:txPr>
        <c:crossAx val="166218368"/>
        <c:crosses val="max"/>
        <c:crossBetween val="between"/>
      </c:valAx>
    </c:plotArea>
    <c:legend>
      <c:legendPos val="b"/>
      <c:layout>
        <c:manualLayout>
          <c:xMode val="edge"/>
          <c:yMode val="edge"/>
          <c:x val="0.18609824399565114"/>
          <c:y val="0.74908068686696816"/>
          <c:w val="0.81390175600434878"/>
          <c:h val="0.25091931313303184"/>
        </c:manualLayout>
      </c:layout>
      <c:overlay val="0"/>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13.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Dodávky tepla podle paliv (GJ)</a:t>
            </a:r>
          </a:p>
        </c:rich>
      </c:tx>
      <c:layout>
        <c:manualLayout>
          <c:xMode val="edge"/>
          <c:yMode val="edge"/>
          <c:x val="0.33476395939086295"/>
          <c:y val="4.3823326432022087E-2"/>
        </c:manualLayout>
      </c:layout>
      <c:overlay val="0"/>
    </c:title>
    <c:autoTitleDeleted val="0"/>
    <c:plotArea>
      <c:layout>
        <c:manualLayout>
          <c:layoutTarget val="inner"/>
          <c:xMode val="edge"/>
          <c:yMode val="edge"/>
          <c:x val="0.11164476326580174"/>
          <c:y val="0.18190101113825022"/>
          <c:w val="0.88835523673419825"/>
          <c:h val="0.6851811594202899"/>
        </c:manualLayout>
      </c:layout>
      <c:barChart>
        <c:barDir val="col"/>
        <c:grouping val="stacked"/>
        <c:varyColors val="0"/>
        <c:ser>
          <c:idx val="0"/>
          <c:order val="0"/>
          <c:tx>
            <c:strRef>
              <c:f>'8.3'!$K$10</c:f>
              <c:strCache>
                <c:ptCount val="1"/>
                <c:pt idx="0">
                  <c:v>Biomasa</c:v>
                </c:pt>
              </c:strCache>
            </c:strRef>
          </c:tx>
          <c:spPr>
            <a:solidFill>
              <a:schemeClr val="accent3">
                <a:lumMod val="75000"/>
              </a:schemeClr>
            </a:solidFill>
          </c:spPr>
          <c:invertIfNegative val="0"/>
          <c:cat>
            <c:strRef>
              <c:f>'8.3'!$L$9:$N$9</c:f>
              <c:strCache>
                <c:ptCount val="3"/>
                <c:pt idx="0">
                  <c:v>Leden</c:v>
                </c:pt>
                <c:pt idx="1">
                  <c:v>Únor</c:v>
                </c:pt>
                <c:pt idx="2">
                  <c:v>Březen</c:v>
                </c:pt>
              </c:strCache>
            </c:strRef>
          </c:cat>
          <c:val>
            <c:numRef>
              <c:f>'8.3'!$L$10:$N$10</c:f>
              <c:numCache>
                <c:formatCode>#,##0.0</c:formatCode>
                <c:ptCount val="3"/>
                <c:pt idx="0">
                  <c:v>65483.1</c:v>
                </c:pt>
                <c:pt idx="1">
                  <c:v>36714.94</c:v>
                </c:pt>
                <c:pt idx="2">
                  <c:v>50737.48</c:v>
                </c:pt>
              </c:numCache>
            </c:numRef>
          </c:val>
          <c:extLst xmlns:c16r2="http://schemas.microsoft.com/office/drawing/2015/06/chart">
            <c:ext xmlns:c16="http://schemas.microsoft.com/office/drawing/2014/chart" uri="{C3380CC4-5D6E-409C-BE32-E72D297353CC}">
              <c16:uniqueId val="{00000000-74D1-4BBC-8C89-D8EFEDB5B258}"/>
            </c:ext>
          </c:extLst>
        </c:ser>
        <c:ser>
          <c:idx val="1"/>
          <c:order val="1"/>
          <c:tx>
            <c:strRef>
              <c:f>'8.3'!$K$11</c:f>
              <c:strCache>
                <c:ptCount val="1"/>
                <c:pt idx="0">
                  <c:v>Bioplyn</c:v>
                </c:pt>
              </c:strCache>
            </c:strRef>
          </c:tx>
          <c:spPr>
            <a:solidFill>
              <a:schemeClr val="bg2">
                <a:lumMod val="50000"/>
              </a:schemeClr>
            </a:solidFill>
          </c:spPr>
          <c:invertIfNegative val="0"/>
          <c:cat>
            <c:strRef>
              <c:f>'8.3'!$L$9:$N$9</c:f>
              <c:strCache>
                <c:ptCount val="3"/>
                <c:pt idx="0">
                  <c:v>Leden</c:v>
                </c:pt>
                <c:pt idx="1">
                  <c:v>Únor</c:v>
                </c:pt>
                <c:pt idx="2">
                  <c:v>Březen</c:v>
                </c:pt>
              </c:strCache>
            </c:strRef>
          </c:cat>
          <c:val>
            <c:numRef>
              <c:f>'8.3'!$L$11:$N$11</c:f>
              <c:numCache>
                <c:formatCode>#,##0.0</c:formatCode>
                <c:ptCount val="3"/>
                <c:pt idx="0">
                  <c:v>5937.5289999999995</c:v>
                </c:pt>
                <c:pt idx="1">
                  <c:v>4453.6870000000008</c:v>
                </c:pt>
                <c:pt idx="2">
                  <c:v>5593.8319999999994</c:v>
                </c:pt>
              </c:numCache>
            </c:numRef>
          </c:val>
          <c:extLst xmlns:c16r2="http://schemas.microsoft.com/office/drawing/2015/06/chart">
            <c:ext xmlns:c16="http://schemas.microsoft.com/office/drawing/2014/chart" uri="{C3380CC4-5D6E-409C-BE32-E72D297353CC}">
              <c16:uniqueId val="{00000001-74D1-4BBC-8C89-D8EFEDB5B258}"/>
            </c:ext>
          </c:extLst>
        </c:ser>
        <c:ser>
          <c:idx val="2"/>
          <c:order val="2"/>
          <c:tx>
            <c:strRef>
              <c:f>'8.3'!$K$12</c:f>
              <c:strCache>
                <c:ptCount val="1"/>
                <c:pt idx="0">
                  <c:v>Černé uhlí</c:v>
                </c:pt>
              </c:strCache>
            </c:strRef>
          </c:tx>
          <c:spPr>
            <a:solidFill>
              <a:schemeClr val="tx1"/>
            </a:solidFill>
          </c:spPr>
          <c:invertIfNegative val="0"/>
          <c:cat>
            <c:strRef>
              <c:f>'8.3'!$L$9:$N$9</c:f>
              <c:strCache>
                <c:ptCount val="3"/>
                <c:pt idx="0">
                  <c:v>Leden</c:v>
                </c:pt>
                <c:pt idx="1">
                  <c:v>Únor</c:v>
                </c:pt>
                <c:pt idx="2">
                  <c:v>Březen</c:v>
                </c:pt>
              </c:strCache>
            </c:strRef>
          </c:cat>
          <c:val>
            <c:numRef>
              <c:f>'8.3'!$L$12:$N$12</c:f>
              <c:numCache>
                <c:formatCode>#,##0.0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2-74D1-4BBC-8C89-D8EFEDB5B258}"/>
            </c:ext>
          </c:extLst>
        </c:ser>
        <c:ser>
          <c:idx val="3"/>
          <c:order val="3"/>
          <c:tx>
            <c:strRef>
              <c:f>'8.3'!$K$13</c:f>
              <c:strCache>
                <c:ptCount val="1"/>
                <c:pt idx="0">
                  <c:v>Elektrická energie</c:v>
                </c:pt>
              </c:strCache>
            </c:strRef>
          </c:tx>
          <c:invertIfNegative val="0"/>
          <c:cat>
            <c:strRef>
              <c:f>'8.3'!$L$9:$N$9</c:f>
              <c:strCache>
                <c:ptCount val="3"/>
                <c:pt idx="0">
                  <c:v>Leden</c:v>
                </c:pt>
                <c:pt idx="1">
                  <c:v>Únor</c:v>
                </c:pt>
                <c:pt idx="2">
                  <c:v>Březen</c:v>
                </c:pt>
              </c:strCache>
            </c:strRef>
          </c:cat>
          <c:val>
            <c:numRef>
              <c:f>'8.3'!$L$13:$N$13</c:f>
              <c:numCache>
                <c:formatCode>#,##0.0</c:formatCode>
                <c:ptCount val="3"/>
                <c:pt idx="0">
                  <c:v>358</c:v>
                </c:pt>
                <c:pt idx="1">
                  <c:v>399</c:v>
                </c:pt>
                <c:pt idx="2">
                  <c:v>1014</c:v>
                </c:pt>
              </c:numCache>
            </c:numRef>
          </c:val>
          <c:extLst xmlns:c16r2="http://schemas.microsoft.com/office/drawing/2015/06/chart">
            <c:ext xmlns:c16="http://schemas.microsoft.com/office/drawing/2014/chart" uri="{C3380CC4-5D6E-409C-BE32-E72D297353CC}">
              <c16:uniqueId val="{00000003-74D1-4BBC-8C89-D8EFEDB5B258}"/>
            </c:ext>
          </c:extLst>
        </c:ser>
        <c:ser>
          <c:idx val="4"/>
          <c:order val="4"/>
          <c:tx>
            <c:strRef>
              <c:f>'8.3'!$K$14</c:f>
              <c:strCache>
                <c:ptCount val="1"/>
                <c:pt idx="0">
                  <c:v>Energie prostředí (tepelné čerpadlo)</c:v>
                </c:pt>
              </c:strCache>
            </c:strRef>
          </c:tx>
          <c:invertIfNegative val="0"/>
          <c:cat>
            <c:strRef>
              <c:f>'8.3'!$L$9:$N$9</c:f>
              <c:strCache>
                <c:ptCount val="3"/>
                <c:pt idx="0">
                  <c:v>Leden</c:v>
                </c:pt>
                <c:pt idx="1">
                  <c:v>Únor</c:v>
                </c:pt>
                <c:pt idx="2">
                  <c:v>Březen</c:v>
                </c:pt>
              </c:strCache>
            </c:strRef>
          </c:cat>
          <c:val>
            <c:numRef>
              <c:f>'8.3'!$L$14:$N$14</c:f>
              <c:numCache>
                <c:formatCode>#,##0.0</c:formatCode>
                <c:ptCount val="3"/>
                <c:pt idx="0">
                  <c:v>99</c:v>
                </c:pt>
                <c:pt idx="1">
                  <c:v>80</c:v>
                </c:pt>
                <c:pt idx="2">
                  <c:v>63</c:v>
                </c:pt>
              </c:numCache>
            </c:numRef>
          </c:val>
          <c:extLst xmlns:c16r2="http://schemas.microsoft.com/office/drawing/2015/06/chart">
            <c:ext xmlns:c16="http://schemas.microsoft.com/office/drawing/2014/chart" uri="{C3380CC4-5D6E-409C-BE32-E72D297353CC}">
              <c16:uniqueId val="{00000004-74D1-4BBC-8C89-D8EFEDB5B258}"/>
            </c:ext>
          </c:extLst>
        </c:ser>
        <c:ser>
          <c:idx val="5"/>
          <c:order val="5"/>
          <c:tx>
            <c:strRef>
              <c:f>'8.3'!$K$15</c:f>
              <c:strCache>
                <c:ptCount val="1"/>
                <c:pt idx="0">
                  <c:v>Energie Slunce (solární kolektor)</c:v>
                </c:pt>
              </c:strCache>
            </c:strRef>
          </c:tx>
          <c:invertIfNegative val="0"/>
          <c:cat>
            <c:strRef>
              <c:f>'8.3'!$L$9:$N$9</c:f>
              <c:strCache>
                <c:ptCount val="3"/>
                <c:pt idx="0">
                  <c:v>Leden</c:v>
                </c:pt>
                <c:pt idx="1">
                  <c:v>Únor</c:v>
                </c:pt>
                <c:pt idx="2">
                  <c:v>Březen</c:v>
                </c:pt>
              </c:strCache>
            </c:strRef>
          </c:cat>
          <c:val>
            <c:numRef>
              <c:f>'8.3'!$L$15:$N$15</c:f>
              <c:numCache>
                <c:formatCode>#,##0.0</c:formatCode>
                <c:ptCount val="3"/>
                <c:pt idx="0">
                  <c:v>2</c:v>
                </c:pt>
                <c:pt idx="1">
                  <c:v>5</c:v>
                </c:pt>
                <c:pt idx="2">
                  <c:v>8</c:v>
                </c:pt>
              </c:numCache>
            </c:numRef>
          </c:val>
          <c:extLst xmlns:c16r2="http://schemas.microsoft.com/office/drawing/2015/06/chart">
            <c:ext xmlns:c16="http://schemas.microsoft.com/office/drawing/2014/chart" uri="{C3380CC4-5D6E-409C-BE32-E72D297353CC}">
              <c16:uniqueId val="{00000005-74D1-4BBC-8C89-D8EFEDB5B258}"/>
            </c:ext>
          </c:extLst>
        </c:ser>
        <c:ser>
          <c:idx val="6"/>
          <c:order val="6"/>
          <c:tx>
            <c:strRef>
              <c:f>'8.3'!$K$16</c:f>
              <c:strCache>
                <c:ptCount val="1"/>
                <c:pt idx="0">
                  <c:v>Hnědé uhlí</c:v>
                </c:pt>
              </c:strCache>
            </c:strRef>
          </c:tx>
          <c:spPr>
            <a:solidFill>
              <a:srgbClr val="6E4932"/>
            </a:solidFill>
          </c:spPr>
          <c:invertIfNegative val="0"/>
          <c:cat>
            <c:strRef>
              <c:f>'8.3'!$L$9:$N$9</c:f>
              <c:strCache>
                <c:ptCount val="3"/>
                <c:pt idx="0">
                  <c:v>Leden</c:v>
                </c:pt>
                <c:pt idx="1">
                  <c:v>Únor</c:v>
                </c:pt>
                <c:pt idx="2">
                  <c:v>Březen</c:v>
                </c:pt>
              </c:strCache>
            </c:strRef>
          </c:cat>
          <c:val>
            <c:numRef>
              <c:f>'8.3'!$L$16:$N$16</c:f>
              <c:numCache>
                <c:formatCode>#,##0.0</c:formatCode>
                <c:ptCount val="3"/>
                <c:pt idx="0">
                  <c:v>15420.21</c:v>
                </c:pt>
                <c:pt idx="1">
                  <c:v>22980.85</c:v>
                </c:pt>
                <c:pt idx="2">
                  <c:v>5524.38</c:v>
                </c:pt>
              </c:numCache>
            </c:numRef>
          </c:val>
          <c:extLst xmlns:c16r2="http://schemas.microsoft.com/office/drawing/2015/06/chart">
            <c:ext xmlns:c16="http://schemas.microsoft.com/office/drawing/2014/chart" uri="{C3380CC4-5D6E-409C-BE32-E72D297353CC}">
              <c16:uniqueId val="{00000006-74D1-4BBC-8C89-D8EFEDB5B258}"/>
            </c:ext>
          </c:extLst>
        </c:ser>
        <c:ser>
          <c:idx val="7"/>
          <c:order val="7"/>
          <c:tx>
            <c:strRef>
              <c:f>'8.3'!$K$17</c:f>
              <c:strCache>
                <c:ptCount val="1"/>
                <c:pt idx="0">
                  <c:v>Jaderné palivo</c:v>
                </c:pt>
              </c:strCache>
            </c:strRef>
          </c:tx>
          <c:invertIfNegative val="0"/>
          <c:cat>
            <c:strRef>
              <c:f>'8.3'!$L$9:$N$9</c:f>
              <c:strCache>
                <c:ptCount val="3"/>
                <c:pt idx="0">
                  <c:v>Leden</c:v>
                </c:pt>
                <c:pt idx="1">
                  <c:v>Únor</c:v>
                </c:pt>
                <c:pt idx="2">
                  <c:v>Březen</c:v>
                </c:pt>
              </c:strCache>
            </c:strRef>
          </c:cat>
          <c:val>
            <c:numRef>
              <c:f>'8.3'!$L$17:$N$17</c:f>
              <c:numCache>
                <c:formatCode>#,##0.0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7-74D1-4BBC-8C89-D8EFEDB5B258}"/>
            </c:ext>
          </c:extLst>
        </c:ser>
        <c:ser>
          <c:idx val="8"/>
          <c:order val="8"/>
          <c:tx>
            <c:strRef>
              <c:f>'8.3'!$K$18</c:f>
              <c:strCache>
                <c:ptCount val="1"/>
                <c:pt idx="0">
                  <c:v>Koks</c:v>
                </c:pt>
              </c:strCache>
            </c:strRef>
          </c:tx>
          <c:invertIfNegative val="0"/>
          <c:cat>
            <c:strRef>
              <c:f>'8.3'!$L$9:$N$9</c:f>
              <c:strCache>
                <c:ptCount val="3"/>
                <c:pt idx="0">
                  <c:v>Leden</c:v>
                </c:pt>
                <c:pt idx="1">
                  <c:v>Únor</c:v>
                </c:pt>
                <c:pt idx="2">
                  <c:v>Březen</c:v>
                </c:pt>
              </c:strCache>
            </c:strRef>
          </c:cat>
          <c:val>
            <c:numRef>
              <c:f>'8.3'!$L$18:$N$18</c:f>
              <c:numCache>
                <c:formatCode>#,##0.0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8-74D1-4BBC-8C89-D8EFEDB5B258}"/>
            </c:ext>
          </c:extLst>
        </c:ser>
        <c:ser>
          <c:idx val="9"/>
          <c:order val="9"/>
          <c:tx>
            <c:strRef>
              <c:f>'8.3'!$K$19</c:f>
              <c:strCache>
                <c:ptCount val="1"/>
                <c:pt idx="0">
                  <c:v>Odpadní teplo</c:v>
                </c:pt>
              </c:strCache>
            </c:strRef>
          </c:tx>
          <c:invertIfNegative val="0"/>
          <c:cat>
            <c:strRef>
              <c:f>'8.3'!$L$9:$N$9</c:f>
              <c:strCache>
                <c:ptCount val="3"/>
                <c:pt idx="0">
                  <c:v>Leden</c:v>
                </c:pt>
                <c:pt idx="1">
                  <c:v>Únor</c:v>
                </c:pt>
                <c:pt idx="2">
                  <c:v>Březen</c:v>
                </c:pt>
              </c:strCache>
            </c:strRef>
          </c:cat>
          <c:val>
            <c:numRef>
              <c:f>'8.3'!$L$19:$N$19</c:f>
              <c:numCache>
                <c:formatCode>#,##0.0</c:formatCode>
                <c:ptCount val="3"/>
                <c:pt idx="0">
                  <c:v>10681.67</c:v>
                </c:pt>
                <c:pt idx="1">
                  <c:v>8979.66</c:v>
                </c:pt>
                <c:pt idx="2">
                  <c:v>8872.57</c:v>
                </c:pt>
              </c:numCache>
            </c:numRef>
          </c:val>
          <c:extLst xmlns:c16r2="http://schemas.microsoft.com/office/drawing/2015/06/chart">
            <c:ext xmlns:c16="http://schemas.microsoft.com/office/drawing/2014/chart" uri="{C3380CC4-5D6E-409C-BE32-E72D297353CC}">
              <c16:uniqueId val="{00000009-74D1-4BBC-8C89-D8EFEDB5B258}"/>
            </c:ext>
          </c:extLst>
        </c:ser>
        <c:ser>
          <c:idx val="10"/>
          <c:order val="10"/>
          <c:tx>
            <c:strRef>
              <c:f>'8.3'!$K$20</c:f>
              <c:strCache>
                <c:ptCount val="1"/>
                <c:pt idx="0">
                  <c:v>Ostatní kapalná paliva</c:v>
                </c:pt>
              </c:strCache>
            </c:strRef>
          </c:tx>
          <c:invertIfNegative val="0"/>
          <c:cat>
            <c:strRef>
              <c:f>'8.3'!$L$9:$N$9</c:f>
              <c:strCache>
                <c:ptCount val="3"/>
                <c:pt idx="0">
                  <c:v>Leden</c:v>
                </c:pt>
                <c:pt idx="1">
                  <c:v>Únor</c:v>
                </c:pt>
                <c:pt idx="2">
                  <c:v>Březen</c:v>
                </c:pt>
              </c:strCache>
            </c:strRef>
          </c:cat>
          <c:val>
            <c:numRef>
              <c:f>'8.3'!$L$20:$N$20</c:f>
              <c:numCache>
                <c:formatCode>#,##0.0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A-74D1-4BBC-8C89-D8EFEDB5B258}"/>
            </c:ext>
          </c:extLst>
        </c:ser>
        <c:ser>
          <c:idx val="11"/>
          <c:order val="11"/>
          <c:tx>
            <c:strRef>
              <c:f>'8.3'!$K$21</c:f>
              <c:strCache>
                <c:ptCount val="1"/>
                <c:pt idx="0">
                  <c:v>Ostatní pevná paliva</c:v>
                </c:pt>
              </c:strCache>
            </c:strRef>
          </c:tx>
          <c:invertIfNegative val="0"/>
          <c:cat>
            <c:strRef>
              <c:f>'8.3'!$L$9:$N$9</c:f>
              <c:strCache>
                <c:ptCount val="3"/>
                <c:pt idx="0">
                  <c:v>Leden</c:v>
                </c:pt>
                <c:pt idx="1">
                  <c:v>Únor</c:v>
                </c:pt>
                <c:pt idx="2">
                  <c:v>Březen</c:v>
                </c:pt>
              </c:strCache>
            </c:strRef>
          </c:cat>
          <c:val>
            <c:numRef>
              <c:f>'8.3'!$L$21:$N$21</c:f>
              <c:numCache>
                <c:formatCode>#,##0.0</c:formatCode>
                <c:ptCount val="3"/>
                <c:pt idx="0">
                  <c:v>93141</c:v>
                </c:pt>
                <c:pt idx="1">
                  <c:v>64725</c:v>
                </c:pt>
                <c:pt idx="2">
                  <c:v>95445</c:v>
                </c:pt>
              </c:numCache>
            </c:numRef>
          </c:val>
          <c:extLst xmlns:c16r2="http://schemas.microsoft.com/office/drawing/2015/06/chart">
            <c:ext xmlns:c16="http://schemas.microsoft.com/office/drawing/2014/chart" uri="{C3380CC4-5D6E-409C-BE32-E72D297353CC}">
              <c16:uniqueId val="{0000000B-74D1-4BBC-8C89-D8EFEDB5B258}"/>
            </c:ext>
          </c:extLst>
        </c:ser>
        <c:ser>
          <c:idx val="12"/>
          <c:order val="12"/>
          <c:tx>
            <c:strRef>
              <c:f>'8.3'!$K$22</c:f>
              <c:strCache>
                <c:ptCount val="1"/>
                <c:pt idx="0">
                  <c:v>Ostatní plyny</c:v>
                </c:pt>
              </c:strCache>
            </c:strRef>
          </c:tx>
          <c:invertIfNegative val="0"/>
          <c:cat>
            <c:strRef>
              <c:f>'8.3'!$L$9:$N$9</c:f>
              <c:strCache>
                <c:ptCount val="3"/>
                <c:pt idx="0">
                  <c:v>Leden</c:v>
                </c:pt>
                <c:pt idx="1">
                  <c:v>Únor</c:v>
                </c:pt>
                <c:pt idx="2">
                  <c:v>Březen</c:v>
                </c:pt>
              </c:strCache>
            </c:strRef>
          </c:cat>
          <c:val>
            <c:numRef>
              <c:f>'8.3'!$L$22:$N$22</c:f>
              <c:numCache>
                <c:formatCode>#,##0.0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C-74D1-4BBC-8C89-D8EFEDB5B258}"/>
            </c:ext>
          </c:extLst>
        </c:ser>
        <c:ser>
          <c:idx val="13"/>
          <c:order val="13"/>
          <c:tx>
            <c:strRef>
              <c:f>'8.3'!$K$23</c:f>
              <c:strCache>
                <c:ptCount val="1"/>
                <c:pt idx="0">
                  <c:v>Ostatní</c:v>
                </c:pt>
              </c:strCache>
            </c:strRef>
          </c:tx>
          <c:invertIfNegative val="0"/>
          <c:cat>
            <c:strRef>
              <c:f>'8.3'!$L$9:$N$9</c:f>
              <c:strCache>
                <c:ptCount val="3"/>
                <c:pt idx="0">
                  <c:v>Leden</c:v>
                </c:pt>
                <c:pt idx="1">
                  <c:v>Únor</c:v>
                </c:pt>
                <c:pt idx="2">
                  <c:v>Březen</c:v>
                </c:pt>
              </c:strCache>
            </c:strRef>
          </c:cat>
          <c:val>
            <c:numRef>
              <c:f>'8.3'!$L$23:$N$23</c:f>
              <c:numCache>
                <c:formatCode>#,##0.0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D-74D1-4BBC-8C89-D8EFEDB5B258}"/>
            </c:ext>
          </c:extLst>
        </c:ser>
        <c:ser>
          <c:idx val="14"/>
          <c:order val="14"/>
          <c:tx>
            <c:strRef>
              <c:f>'8.3'!$K$24</c:f>
              <c:strCache>
                <c:ptCount val="1"/>
                <c:pt idx="0">
                  <c:v>Topné oleje</c:v>
                </c:pt>
              </c:strCache>
            </c:strRef>
          </c:tx>
          <c:invertIfNegative val="0"/>
          <c:cat>
            <c:strRef>
              <c:f>'8.3'!$L$9:$N$9</c:f>
              <c:strCache>
                <c:ptCount val="3"/>
                <c:pt idx="0">
                  <c:v>Leden</c:v>
                </c:pt>
                <c:pt idx="1">
                  <c:v>Únor</c:v>
                </c:pt>
                <c:pt idx="2">
                  <c:v>Březen</c:v>
                </c:pt>
              </c:strCache>
            </c:strRef>
          </c:cat>
          <c:val>
            <c:numRef>
              <c:f>'8.3'!$L$24:$N$24</c:f>
              <c:numCache>
                <c:formatCode>#,##0.0</c:formatCode>
                <c:ptCount val="3"/>
                <c:pt idx="0">
                  <c:v>935.55</c:v>
                </c:pt>
                <c:pt idx="1">
                  <c:v>123.98</c:v>
                </c:pt>
                <c:pt idx="2">
                  <c:v>0</c:v>
                </c:pt>
              </c:numCache>
            </c:numRef>
          </c:val>
          <c:extLst xmlns:c16r2="http://schemas.microsoft.com/office/drawing/2015/06/chart">
            <c:ext xmlns:c16="http://schemas.microsoft.com/office/drawing/2014/chart" uri="{C3380CC4-5D6E-409C-BE32-E72D297353CC}">
              <c16:uniqueId val="{0000000E-74D1-4BBC-8C89-D8EFEDB5B258}"/>
            </c:ext>
          </c:extLst>
        </c:ser>
        <c:ser>
          <c:idx val="15"/>
          <c:order val="15"/>
          <c:tx>
            <c:strRef>
              <c:f>'8.3'!$K$25</c:f>
              <c:strCache>
                <c:ptCount val="1"/>
                <c:pt idx="0">
                  <c:v>Zemní plyn</c:v>
                </c:pt>
              </c:strCache>
            </c:strRef>
          </c:tx>
          <c:spPr>
            <a:solidFill>
              <a:srgbClr val="EBE600"/>
            </a:solidFill>
          </c:spPr>
          <c:invertIfNegative val="0"/>
          <c:cat>
            <c:strRef>
              <c:f>'8.3'!$L$9:$N$9</c:f>
              <c:strCache>
                <c:ptCount val="3"/>
                <c:pt idx="0">
                  <c:v>Leden</c:v>
                </c:pt>
                <c:pt idx="1">
                  <c:v>Únor</c:v>
                </c:pt>
                <c:pt idx="2">
                  <c:v>Březen</c:v>
                </c:pt>
              </c:strCache>
            </c:strRef>
          </c:cat>
          <c:val>
            <c:numRef>
              <c:f>'8.3'!$L$25:$N$25</c:f>
              <c:numCache>
                <c:formatCode>#,##0.0</c:formatCode>
                <c:ptCount val="3"/>
                <c:pt idx="0">
                  <c:v>692415.70200000028</c:v>
                </c:pt>
                <c:pt idx="1">
                  <c:v>504986.82900000003</c:v>
                </c:pt>
                <c:pt idx="2">
                  <c:v>429824.87000000011</c:v>
                </c:pt>
              </c:numCache>
            </c:numRef>
          </c:val>
          <c:extLst xmlns:c16r2="http://schemas.microsoft.com/office/drawing/2015/06/chart">
            <c:ext xmlns:c16="http://schemas.microsoft.com/office/drawing/2014/chart" uri="{C3380CC4-5D6E-409C-BE32-E72D297353CC}">
              <c16:uniqueId val="{0000000F-74D1-4BBC-8C89-D8EFEDB5B258}"/>
            </c:ext>
          </c:extLst>
        </c:ser>
        <c:dLbls>
          <c:showLegendKey val="0"/>
          <c:showVal val="0"/>
          <c:showCatName val="0"/>
          <c:showSerName val="0"/>
          <c:showPercent val="0"/>
          <c:showBubbleSize val="0"/>
        </c:dLbls>
        <c:gapWidth val="150"/>
        <c:overlap val="100"/>
        <c:axId val="164608640"/>
        <c:axId val="164614528"/>
      </c:barChart>
      <c:catAx>
        <c:axId val="164608640"/>
        <c:scaling>
          <c:orientation val="minMax"/>
        </c:scaling>
        <c:delete val="0"/>
        <c:axPos val="b"/>
        <c:numFmt formatCode="General" sourceLinked="1"/>
        <c:majorTickMark val="none"/>
        <c:minorTickMark val="none"/>
        <c:tickLblPos val="nextTo"/>
        <c:txPr>
          <a:bodyPr/>
          <a:lstStyle/>
          <a:p>
            <a:pPr>
              <a:defRPr sz="900"/>
            </a:pPr>
            <a:endParaRPr lang="cs-CZ"/>
          </a:p>
        </c:txPr>
        <c:crossAx val="164614528"/>
        <c:crosses val="autoZero"/>
        <c:auto val="1"/>
        <c:lblAlgn val="ctr"/>
        <c:lblOffset val="100"/>
        <c:noMultiLvlLbl val="0"/>
      </c:catAx>
      <c:valAx>
        <c:axId val="164614528"/>
        <c:scaling>
          <c:orientation val="minMax"/>
          <c:max val="1000000"/>
        </c:scaling>
        <c:delete val="0"/>
        <c:axPos val="l"/>
        <c:majorGridlines/>
        <c:numFmt formatCode="#,##0" sourceLinked="0"/>
        <c:majorTickMark val="out"/>
        <c:minorTickMark val="none"/>
        <c:tickLblPos val="nextTo"/>
        <c:spPr>
          <a:ln>
            <a:noFill/>
          </a:ln>
        </c:spPr>
        <c:txPr>
          <a:bodyPr/>
          <a:lstStyle/>
          <a:p>
            <a:pPr>
              <a:defRPr sz="900"/>
            </a:pPr>
            <a:endParaRPr lang="cs-CZ"/>
          </a:p>
        </c:txPr>
        <c:crossAx val="164608640"/>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14.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52566753016951306"/>
          <c:y val="0.11291718469401851"/>
          <c:w val="0.34243387380811624"/>
          <c:h val="0.28385930377123914"/>
        </c:manualLayout>
      </c:layout>
      <c:doughnutChart>
        <c:varyColors val="1"/>
        <c:ser>
          <c:idx val="2"/>
          <c:order val="0"/>
          <c:dPt>
            <c:idx val="0"/>
            <c:bubble3D val="0"/>
            <c:spPr>
              <a:solidFill>
                <a:srgbClr val="9BBB59">
                  <a:lumMod val="75000"/>
                </a:srgbClr>
              </a:solidFill>
            </c:spPr>
            <c:extLst xmlns:c16r2="http://schemas.microsoft.com/office/drawing/2015/06/chart">
              <c:ext xmlns:c16="http://schemas.microsoft.com/office/drawing/2014/chart" uri="{C3380CC4-5D6E-409C-BE32-E72D297353CC}">
                <c16:uniqueId val="{00000001-466B-46C6-B426-62D34B9E0FAD}"/>
              </c:ext>
            </c:extLst>
          </c:dPt>
          <c:dPt>
            <c:idx val="1"/>
            <c:bubble3D val="0"/>
            <c:spPr>
              <a:solidFill>
                <a:srgbClr val="EEECE1">
                  <a:lumMod val="50000"/>
                </a:srgbClr>
              </a:solidFill>
            </c:spPr>
            <c:extLst xmlns:c16r2="http://schemas.microsoft.com/office/drawing/2015/06/chart">
              <c:ext xmlns:c16="http://schemas.microsoft.com/office/drawing/2014/chart" uri="{C3380CC4-5D6E-409C-BE32-E72D297353CC}">
                <c16:uniqueId val="{00000003-466B-46C6-B426-62D34B9E0FAD}"/>
              </c:ext>
            </c:extLst>
          </c:dPt>
          <c:dPt>
            <c:idx val="2"/>
            <c:bubble3D val="0"/>
            <c:spPr>
              <a:solidFill>
                <a:sysClr val="windowText" lastClr="000000"/>
              </a:solidFill>
            </c:spPr>
            <c:extLst xmlns:c16r2="http://schemas.microsoft.com/office/drawing/2015/06/chart">
              <c:ext xmlns:c16="http://schemas.microsoft.com/office/drawing/2014/chart" uri="{C3380CC4-5D6E-409C-BE32-E72D297353CC}">
                <c16:uniqueId val="{00000005-466B-46C6-B426-62D34B9E0FAD}"/>
              </c:ext>
            </c:extLst>
          </c:dPt>
          <c:dPt>
            <c:idx val="5"/>
            <c:bubble3D val="0"/>
            <c:extLst xmlns:c16r2="http://schemas.microsoft.com/office/drawing/2015/06/chart">
              <c:ext xmlns:c16="http://schemas.microsoft.com/office/drawing/2014/chart" uri="{C3380CC4-5D6E-409C-BE32-E72D297353CC}">
                <c16:uniqueId val="{00000006-466B-46C6-B426-62D34B9E0FAD}"/>
              </c:ext>
            </c:extLst>
          </c:dPt>
          <c:dPt>
            <c:idx val="6"/>
            <c:bubble3D val="0"/>
            <c:spPr>
              <a:solidFill>
                <a:srgbClr val="6E4932"/>
              </a:solidFill>
            </c:spPr>
            <c:extLst xmlns:c16r2="http://schemas.microsoft.com/office/drawing/2015/06/chart">
              <c:ext xmlns:c16="http://schemas.microsoft.com/office/drawing/2014/chart" uri="{C3380CC4-5D6E-409C-BE32-E72D297353CC}">
                <c16:uniqueId val="{00000008-466B-46C6-B426-62D34B9E0FAD}"/>
              </c:ext>
            </c:extLst>
          </c:dPt>
          <c:dPt>
            <c:idx val="7"/>
            <c:bubble3D val="0"/>
            <c:extLst xmlns:c16r2="http://schemas.microsoft.com/office/drawing/2015/06/chart">
              <c:ext xmlns:c16="http://schemas.microsoft.com/office/drawing/2014/chart" uri="{C3380CC4-5D6E-409C-BE32-E72D297353CC}">
                <c16:uniqueId val="{00000009-466B-46C6-B426-62D34B9E0FAD}"/>
              </c:ext>
            </c:extLst>
          </c:dPt>
          <c:dPt>
            <c:idx val="15"/>
            <c:bubble3D val="0"/>
            <c:spPr>
              <a:solidFill>
                <a:srgbClr val="EBE600"/>
              </a:solidFill>
            </c:spPr>
            <c:extLst xmlns:c16r2="http://schemas.microsoft.com/office/drawing/2015/06/chart">
              <c:ext xmlns:c16="http://schemas.microsoft.com/office/drawing/2014/chart" uri="{C3380CC4-5D6E-409C-BE32-E72D297353CC}">
                <c16:uniqueId val="{0000000B-466B-46C6-B426-62D34B9E0FAD}"/>
              </c:ext>
            </c:extLst>
          </c:dPt>
          <c:cat>
            <c:numRef>
              <c:f>'8.3'!$O$10:$O$25</c:f>
              <c:numCache>
                <c:formatCode>0.0%</c:formatCode>
                <c:ptCount val="16"/>
              </c:numCache>
            </c:numRef>
          </c:cat>
          <c:val>
            <c:numRef>
              <c:f>'8.3'!$J$10:$J$25</c:f>
              <c:numCache>
                <c:formatCode>0.0</c:formatCode>
                <c:ptCount val="16"/>
              </c:numCache>
            </c:numRef>
          </c:val>
          <c:extLst xmlns:c16r2="http://schemas.microsoft.com/office/drawing/2015/06/chart">
            <c:ext xmlns:c16="http://schemas.microsoft.com/office/drawing/2014/chart" uri="{C3380CC4-5D6E-409C-BE32-E72D297353CC}">
              <c16:uniqueId val="{0000000C-466B-46C6-B426-62D34B9E0FAD}"/>
            </c:ext>
          </c:extLst>
        </c:ser>
        <c:dLbls>
          <c:showLegendKey val="0"/>
          <c:showVal val="0"/>
          <c:showCatName val="0"/>
          <c:showSerName val="0"/>
          <c:showPercent val="0"/>
          <c:showBubbleSize val="0"/>
          <c:showLeaderLines val="1"/>
        </c:dLbls>
        <c:firstSliceAng val="0"/>
        <c:holeSize val="50"/>
      </c:doughnutChart>
      <c:spPr>
        <a:noFill/>
        <a:ln w="25400">
          <a:noFill/>
        </a:ln>
      </c:spPr>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15.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7205388244365729"/>
          <c:y val="0.21908190047672613"/>
          <c:w val="0.34141910486533111"/>
          <c:h val="0.51561197707429429"/>
        </c:manualLayout>
      </c:layout>
      <c:doughnutChart>
        <c:varyColors val="1"/>
        <c:ser>
          <c:idx val="2"/>
          <c:order val="0"/>
          <c:dPt>
            <c:idx val="7"/>
            <c:bubble3D val="0"/>
            <c:extLst xmlns:c16r2="http://schemas.microsoft.com/office/drawing/2015/06/chart">
              <c:ext xmlns:c16="http://schemas.microsoft.com/office/drawing/2014/chart" uri="{C3380CC4-5D6E-409C-BE32-E72D297353CC}">
                <c16:uniqueId val="{00000000-E68B-4B52-9D15-3EE48C1AAD06}"/>
              </c:ext>
            </c:extLst>
          </c:dPt>
          <c:cat>
            <c:numRef>
              <c:f>'8.3'!$O$27:$O$34</c:f>
              <c:numCache>
                <c:formatCode>#,##0.0</c:formatCode>
                <c:ptCount val="8"/>
              </c:numCache>
            </c:numRef>
          </c:cat>
          <c:val>
            <c:numRef>
              <c:f>'8.3'!$J$27:$J$34</c:f>
              <c:numCache>
                <c:formatCode>0.0</c:formatCode>
                <c:ptCount val="8"/>
              </c:numCache>
            </c:numRef>
          </c:val>
          <c:extLst xmlns:c16r2="http://schemas.microsoft.com/office/drawing/2015/06/chart">
            <c:ext xmlns:c16="http://schemas.microsoft.com/office/drawing/2014/chart" uri="{C3380CC4-5D6E-409C-BE32-E72D297353CC}">
              <c16:uniqueId val="{00000001-E68B-4B52-9D15-3EE48C1AAD06}"/>
            </c:ext>
          </c:extLst>
        </c:ser>
        <c:dLbls>
          <c:showLegendKey val="0"/>
          <c:showVal val="0"/>
          <c:showCatName val="0"/>
          <c:showSerName val="0"/>
          <c:showPercent val="0"/>
          <c:showBubbleSize val="0"/>
          <c:showLeaderLines val="1"/>
        </c:dLbls>
        <c:firstSliceAng val="0"/>
        <c:holeSize val="50"/>
      </c:doughnutChart>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16.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b="1" i="0" u="none" strike="noStrike" baseline="0">
                <a:effectLst/>
              </a:rPr>
              <a:t>Spotřeba tepla podle </a:t>
            </a:r>
            <a:r>
              <a:rPr lang="cs-CZ" sz="1000"/>
              <a:t>sektorů</a:t>
            </a:r>
            <a:r>
              <a:rPr lang="cs-CZ" sz="1000" baseline="0"/>
              <a:t> národního hospodářství</a:t>
            </a:r>
            <a:r>
              <a:rPr lang="cs-CZ" sz="1000"/>
              <a:t> (GJ)</a:t>
            </a:r>
          </a:p>
        </c:rich>
      </c:tx>
      <c:layout>
        <c:manualLayout>
          <c:xMode val="edge"/>
          <c:yMode val="edge"/>
          <c:x val="0.11658817533129462"/>
          <c:y val="4.3463308028525417E-2"/>
        </c:manualLayout>
      </c:layout>
      <c:overlay val="0"/>
    </c:title>
    <c:autoTitleDeleted val="0"/>
    <c:plotArea>
      <c:layout>
        <c:manualLayout>
          <c:layoutTarget val="inner"/>
          <c:xMode val="edge"/>
          <c:yMode val="edge"/>
          <c:x val="9.7641630144170252E-2"/>
          <c:y val="0.18377538215833902"/>
          <c:w val="0.77415317693982277"/>
          <c:h val="0.68439824321241161"/>
        </c:manualLayout>
      </c:layout>
      <c:barChart>
        <c:barDir val="col"/>
        <c:grouping val="stacked"/>
        <c:varyColors val="0"/>
        <c:ser>
          <c:idx val="0"/>
          <c:order val="0"/>
          <c:tx>
            <c:strRef>
              <c:f>'8.4'!$K$27</c:f>
              <c:strCache>
                <c:ptCount val="1"/>
                <c:pt idx="0">
                  <c:v>Průmysl</c:v>
                </c:pt>
              </c:strCache>
            </c:strRef>
          </c:tx>
          <c:invertIfNegative val="0"/>
          <c:cat>
            <c:strRef>
              <c:f>'8.4'!$L$26:$N$26</c:f>
              <c:strCache>
                <c:ptCount val="3"/>
                <c:pt idx="0">
                  <c:v>Leden</c:v>
                </c:pt>
                <c:pt idx="1">
                  <c:v>Únor</c:v>
                </c:pt>
                <c:pt idx="2">
                  <c:v>Březen</c:v>
                </c:pt>
              </c:strCache>
            </c:strRef>
          </c:cat>
          <c:val>
            <c:numRef>
              <c:f>'8.4'!$L$27:$N$27</c:f>
              <c:numCache>
                <c:formatCode>#,##0.0</c:formatCode>
                <c:ptCount val="3"/>
                <c:pt idx="0">
                  <c:v>26913.612000000001</c:v>
                </c:pt>
                <c:pt idx="1">
                  <c:v>21715.893</c:v>
                </c:pt>
                <c:pt idx="2">
                  <c:v>20358.059999999998</c:v>
                </c:pt>
              </c:numCache>
            </c:numRef>
          </c:val>
          <c:extLst xmlns:c16r2="http://schemas.microsoft.com/office/drawing/2015/06/chart">
            <c:ext xmlns:c16="http://schemas.microsoft.com/office/drawing/2014/chart" uri="{C3380CC4-5D6E-409C-BE32-E72D297353CC}">
              <c16:uniqueId val="{00000000-3370-416A-BA2F-F112FABA85B0}"/>
            </c:ext>
          </c:extLst>
        </c:ser>
        <c:ser>
          <c:idx val="1"/>
          <c:order val="1"/>
          <c:tx>
            <c:strRef>
              <c:f>'8.4'!$K$28</c:f>
              <c:strCache>
                <c:ptCount val="1"/>
                <c:pt idx="0">
                  <c:v>Energetika</c:v>
                </c:pt>
              </c:strCache>
            </c:strRef>
          </c:tx>
          <c:invertIfNegative val="0"/>
          <c:cat>
            <c:strRef>
              <c:f>'8.4'!$L$26:$N$26</c:f>
              <c:strCache>
                <c:ptCount val="3"/>
                <c:pt idx="0">
                  <c:v>Leden</c:v>
                </c:pt>
                <c:pt idx="1">
                  <c:v>Únor</c:v>
                </c:pt>
                <c:pt idx="2">
                  <c:v>Březen</c:v>
                </c:pt>
              </c:strCache>
            </c:strRef>
          </c:cat>
          <c:val>
            <c:numRef>
              <c:f>'8.4'!$L$28:$N$28</c:f>
              <c:numCache>
                <c:formatCode>#,##0.0</c:formatCode>
                <c:ptCount val="3"/>
                <c:pt idx="0">
                  <c:v>44716.85</c:v>
                </c:pt>
                <c:pt idx="1">
                  <c:v>40180.770000000004</c:v>
                </c:pt>
                <c:pt idx="2">
                  <c:v>39007.800000000003</c:v>
                </c:pt>
              </c:numCache>
            </c:numRef>
          </c:val>
          <c:extLst xmlns:c16r2="http://schemas.microsoft.com/office/drawing/2015/06/chart">
            <c:ext xmlns:c16="http://schemas.microsoft.com/office/drawing/2014/chart" uri="{C3380CC4-5D6E-409C-BE32-E72D297353CC}">
              <c16:uniqueId val="{00000001-3370-416A-BA2F-F112FABA85B0}"/>
            </c:ext>
          </c:extLst>
        </c:ser>
        <c:ser>
          <c:idx val="2"/>
          <c:order val="2"/>
          <c:tx>
            <c:strRef>
              <c:f>'8.4'!$K$29</c:f>
              <c:strCache>
                <c:ptCount val="1"/>
                <c:pt idx="0">
                  <c:v>Doprava</c:v>
                </c:pt>
              </c:strCache>
            </c:strRef>
          </c:tx>
          <c:invertIfNegative val="0"/>
          <c:cat>
            <c:strRef>
              <c:f>'8.4'!$L$26:$N$26</c:f>
              <c:strCache>
                <c:ptCount val="3"/>
                <c:pt idx="0">
                  <c:v>Leden</c:v>
                </c:pt>
                <c:pt idx="1">
                  <c:v>Únor</c:v>
                </c:pt>
                <c:pt idx="2">
                  <c:v>Březen</c:v>
                </c:pt>
              </c:strCache>
            </c:strRef>
          </c:cat>
          <c:val>
            <c:numRef>
              <c:f>'8.4'!$L$29:$N$29</c:f>
              <c:numCache>
                <c:formatCode>#,##0.0</c:formatCode>
                <c:ptCount val="3"/>
                <c:pt idx="0">
                  <c:v>2450.7939999999999</c:v>
                </c:pt>
                <c:pt idx="1">
                  <c:v>1946.904</c:v>
                </c:pt>
                <c:pt idx="2">
                  <c:v>1742.7530000000002</c:v>
                </c:pt>
              </c:numCache>
            </c:numRef>
          </c:val>
          <c:extLst xmlns:c16r2="http://schemas.microsoft.com/office/drawing/2015/06/chart">
            <c:ext xmlns:c16="http://schemas.microsoft.com/office/drawing/2014/chart" uri="{C3380CC4-5D6E-409C-BE32-E72D297353CC}">
              <c16:uniqueId val="{00000002-3370-416A-BA2F-F112FABA85B0}"/>
            </c:ext>
          </c:extLst>
        </c:ser>
        <c:ser>
          <c:idx val="3"/>
          <c:order val="3"/>
          <c:tx>
            <c:strRef>
              <c:f>'8.4'!$K$30</c:f>
              <c:strCache>
                <c:ptCount val="1"/>
                <c:pt idx="0">
                  <c:v>Stavebnictví</c:v>
                </c:pt>
              </c:strCache>
            </c:strRef>
          </c:tx>
          <c:invertIfNegative val="0"/>
          <c:cat>
            <c:strRef>
              <c:f>'8.4'!$L$26:$N$26</c:f>
              <c:strCache>
                <c:ptCount val="3"/>
                <c:pt idx="0">
                  <c:v>Leden</c:v>
                </c:pt>
                <c:pt idx="1">
                  <c:v>Únor</c:v>
                </c:pt>
                <c:pt idx="2">
                  <c:v>Březen</c:v>
                </c:pt>
              </c:strCache>
            </c:strRef>
          </c:cat>
          <c:val>
            <c:numRef>
              <c:f>'8.4'!$L$30:$N$30</c:f>
              <c:numCache>
                <c:formatCode>#,##0.0</c:formatCode>
                <c:ptCount val="3"/>
                <c:pt idx="0">
                  <c:v>2845.55</c:v>
                </c:pt>
                <c:pt idx="1">
                  <c:v>2152.73</c:v>
                </c:pt>
                <c:pt idx="2">
                  <c:v>2036.42</c:v>
                </c:pt>
              </c:numCache>
            </c:numRef>
          </c:val>
          <c:extLst xmlns:c16r2="http://schemas.microsoft.com/office/drawing/2015/06/chart">
            <c:ext xmlns:c16="http://schemas.microsoft.com/office/drawing/2014/chart" uri="{C3380CC4-5D6E-409C-BE32-E72D297353CC}">
              <c16:uniqueId val="{00000003-3370-416A-BA2F-F112FABA85B0}"/>
            </c:ext>
          </c:extLst>
        </c:ser>
        <c:ser>
          <c:idx val="4"/>
          <c:order val="4"/>
          <c:tx>
            <c:strRef>
              <c:f>'8.4'!$K$31</c:f>
              <c:strCache>
                <c:ptCount val="1"/>
                <c:pt idx="0">
                  <c:v>Zemědělství a lesnictví</c:v>
                </c:pt>
              </c:strCache>
            </c:strRef>
          </c:tx>
          <c:invertIfNegative val="0"/>
          <c:cat>
            <c:strRef>
              <c:f>'8.4'!$L$26:$N$26</c:f>
              <c:strCache>
                <c:ptCount val="3"/>
                <c:pt idx="0">
                  <c:v>Leden</c:v>
                </c:pt>
                <c:pt idx="1">
                  <c:v>Únor</c:v>
                </c:pt>
                <c:pt idx="2">
                  <c:v>Březen</c:v>
                </c:pt>
              </c:strCache>
            </c:strRef>
          </c:cat>
          <c:val>
            <c:numRef>
              <c:f>'8.4'!$L$31:$N$31</c:f>
              <c:numCache>
                <c:formatCode>#,##0.0</c:formatCode>
                <c:ptCount val="3"/>
                <c:pt idx="0">
                  <c:v>567.4</c:v>
                </c:pt>
                <c:pt idx="1">
                  <c:v>667.73</c:v>
                </c:pt>
                <c:pt idx="2">
                  <c:v>708.86</c:v>
                </c:pt>
              </c:numCache>
            </c:numRef>
          </c:val>
          <c:extLst xmlns:c16r2="http://schemas.microsoft.com/office/drawing/2015/06/chart">
            <c:ext xmlns:c16="http://schemas.microsoft.com/office/drawing/2014/chart" uri="{C3380CC4-5D6E-409C-BE32-E72D297353CC}">
              <c16:uniqueId val="{00000004-3370-416A-BA2F-F112FABA85B0}"/>
            </c:ext>
          </c:extLst>
        </c:ser>
        <c:ser>
          <c:idx val="5"/>
          <c:order val="5"/>
          <c:tx>
            <c:strRef>
              <c:f>'8.4'!$K$32</c:f>
              <c:strCache>
                <c:ptCount val="1"/>
                <c:pt idx="0">
                  <c:v>Domácnosti</c:v>
                </c:pt>
              </c:strCache>
            </c:strRef>
          </c:tx>
          <c:invertIfNegative val="0"/>
          <c:cat>
            <c:strRef>
              <c:f>'8.4'!$L$26:$N$26</c:f>
              <c:strCache>
                <c:ptCount val="3"/>
                <c:pt idx="0">
                  <c:v>Leden</c:v>
                </c:pt>
                <c:pt idx="1">
                  <c:v>Únor</c:v>
                </c:pt>
                <c:pt idx="2">
                  <c:v>Březen</c:v>
                </c:pt>
              </c:strCache>
            </c:strRef>
          </c:cat>
          <c:val>
            <c:numRef>
              <c:f>'8.4'!$L$32:$N$32</c:f>
              <c:numCache>
                <c:formatCode>#,##0.0</c:formatCode>
                <c:ptCount val="3"/>
                <c:pt idx="0">
                  <c:v>235310.658</c:v>
                </c:pt>
                <c:pt idx="1">
                  <c:v>192024.01400000005</c:v>
                </c:pt>
                <c:pt idx="2">
                  <c:v>185146.65099999998</c:v>
                </c:pt>
              </c:numCache>
            </c:numRef>
          </c:val>
          <c:extLst xmlns:c16r2="http://schemas.microsoft.com/office/drawing/2015/06/chart">
            <c:ext xmlns:c16="http://schemas.microsoft.com/office/drawing/2014/chart" uri="{C3380CC4-5D6E-409C-BE32-E72D297353CC}">
              <c16:uniqueId val="{00000005-3370-416A-BA2F-F112FABA85B0}"/>
            </c:ext>
          </c:extLst>
        </c:ser>
        <c:ser>
          <c:idx val="6"/>
          <c:order val="6"/>
          <c:tx>
            <c:strRef>
              <c:f>'8.4'!$K$33</c:f>
              <c:strCache>
                <c:ptCount val="1"/>
                <c:pt idx="0">
                  <c:v>Obchod, služby, školství, zdravotnictví</c:v>
                </c:pt>
              </c:strCache>
            </c:strRef>
          </c:tx>
          <c:invertIfNegative val="0"/>
          <c:cat>
            <c:strRef>
              <c:f>'8.4'!$L$26:$N$26</c:f>
              <c:strCache>
                <c:ptCount val="3"/>
                <c:pt idx="0">
                  <c:v>Leden</c:v>
                </c:pt>
                <c:pt idx="1">
                  <c:v>Únor</c:v>
                </c:pt>
                <c:pt idx="2">
                  <c:v>Březen</c:v>
                </c:pt>
              </c:strCache>
            </c:strRef>
          </c:cat>
          <c:val>
            <c:numRef>
              <c:f>'8.4'!$L$33:$N$33</c:f>
              <c:numCache>
                <c:formatCode>#,##0.0</c:formatCode>
                <c:ptCount val="3"/>
                <c:pt idx="0">
                  <c:v>113188.66199999998</c:v>
                </c:pt>
                <c:pt idx="1">
                  <c:v>90128.042999999991</c:v>
                </c:pt>
                <c:pt idx="2">
                  <c:v>79440.738999999987</c:v>
                </c:pt>
              </c:numCache>
            </c:numRef>
          </c:val>
          <c:extLst xmlns:c16r2="http://schemas.microsoft.com/office/drawing/2015/06/chart">
            <c:ext xmlns:c16="http://schemas.microsoft.com/office/drawing/2014/chart" uri="{C3380CC4-5D6E-409C-BE32-E72D297353CC}">
              <c16:uniqueId val="{00000006-3370-416A-BA2F-F112FABA85B0}"/>
            </c:ext>
          </c:extLst>
        </c:ser>
        <c:ser>
          <c:idx val="7"/>
          <c:order val="7"/>
          <c:tx>
            <c:strRef>
              <c:f>'8.4'!$K$34</c:f>
              <c:strCache>
                <c:ptCount val="1"/>
                <c:pt idx="0">
                  <c:v>Ostatní</c:v>
                </c:pt>
              </c:strCache>
            </c:strRef>
          </c:tx>
          <c:invertIfNegative val="0"/>
          <c:cat>
            <c:strRef>
              <c:f>'8.4'!$L$26:$N$26</c:f>
              <c:strCache>
                <c:ptCount val="3"/>
                <c:pt idx="0">
                  <c:v>Leden</c:v>
                </c:pt>
                <c:pt idx="1">
                  <c:v>Únor</c:v>
                </c:pt>
                <c:pt idx="2">
                  <c:v>Březen</c:v>
                </c:pt>
              </c:strCache>
            </c:strRef>
          </c:cat>
          <c:val>
            <c:numRef>
              <c:f>'8.4'!$L$34:$N$34</c:f>
              <c:numCache>
                <c:formatCode>#,##0.0</c:formatCode>
                <c:ptCount val="3"/>
                <c:pt idx="0">
                  <c:v>23082.649999999998</c:v>
                </c:pt>
                <c:pt idx="1">
                  <c:v>18568.829999999998</c:v>
                </c:pt>
                <c:pt idx="2">
                  <c:v>16955.73</c:v>
                </c:pt>
              </c:numCache>
            </c:numRef>
          </c:val>
          <c:extLst xmlns:c16r2="http://schemas.microsoft.com/office/drawing/2015/06/chart">
            <c:ext xmlns:c16="http://schemas.microsoft.com/office/drawing/2014/chart" uri="{C3380CC4-5D6E-409C-BE32-E72D297353CC}">
              <c16:uniqueId val="{00000007-3370-416A-BA2F-F112FABA85B0}"/>
            </c:ext>
          </c:extLst>
        </c:ser>
        <c:dLbls>
          <c:showLegendKey val="0"/>
          <c:showVal val="0"/>
          <c:showCatName val="0"/>
          <c:showSerName val="0"/>
          <c:showPercent val="0"/>
          <c:showBubbleSize val="0"/>
        </c:dLbls>
        <c:gapWidth val="150"/>
        <c:overlap val="100"/>
        <c:axId val="168258560"/>
        <c:axId val="168268544"/>
      </c:barChart>
      <c:catAx>
        <c:axId val="168258560"/>
        <c:scaling>
          <c:orientation val="minMax"/>
        </c:scaling>
        <c:delete val="0"/>
        <c:axPos val="b"/>
        <c:numFmt formatCode="General" sourceLinked="1"/>
        <c:majorTickMark val="none"/>
        <c:minorTickMark val="none"/>
        <c:tickLblPos val="nextTo"/>
        <c:txPr>
          <a:bodyPr/>
          <a:lstStyle/>
          <a:p>
            <a:pPr>
              <a:defRPr sz="900"/>
            </a:pPr>
            <a:endParaRPr lang="cs-CZ"/>
          </a:p>
        </c:txPr>
        <c:crossAx val="168268544"/>
        <c:crosses val="autoZero"/>
        <c:auto val="1"/>
        <c:lblAlgn val="ctr"/>
        <c:lblOffset val="100"/>
        <c:noMultiLvlLbl val="0"/>
      </c:catAx>
      <c:valAx>
        <c:axId val="168268544"/>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168258560"/>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17.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v ČR</a:t>
            </a:r>
          </a:p>
        </c:rich>
      </c:tx>
      <c:overlay val="0"/>
    </c:title>
    <c:autoTitleDeleted val="0"/>
    <c:plotArea>
      <c:layout>
        <c:manualLayout>
          <c:layoutTarget val="inner"/>
          <c:xMode val="edge"/>
          <c:yMode val="edge"/>
          <c:x val="6.0592781633521109E-2"/>
          <c:y val="0.27588277344330603"/>
          <c:w val="0.86679862645627792"/>
          <c:h val="0.27543687465053568"/>
        </c:manualLayout>
      </c:layout>
      <c:barChart>
        <c:barDir val="bar"/>
        <c:grouping val="clustered"/>
        <c:varyColors val="0"/>
        <c:ser>
          <c:idx val="0"/>
          <c:order val="0"/>
          <c:tx>
            <c:strRef>
              <c:f>'8.4'!$L$39</c:f>
              <c:strCache>
                <c:ptCount val="1"/>
                <c:pt idx="0">
                  <c:v>Instalovaný výkon</c:v>
                </c:pt>
              </c:strCache>
            </c:strRef>
          </c:tx>
          <c:invertIfNegative val="0"/>
          <c:val>
            <c:numRef>
              <c:f>'8.4'!$M$39</c:f>
              <c:numCache>
                <c:formatCode>0.0%</c:formatCode>
                <c:ptCount val="1"/>
                <c:pt idx="0">
                  <c:v>7.1207765164145662E-2</c:v>
                </c:pt>
              </c:numCache>
            </c:numRef>
          </c:val>
          <c:extLst xmlns:c16r2="http://schemas.microsoft.com/office/drawing/2015/06/chart">
            <c:ext xmlns:c16="http://schemas.microsoft.com/office/drawing/2014/chart" uri="{C3380CC4-5D6E-409C-BE32-E72D297353CC}">
              <c16:uniqueId val="{00000000-AF11-40D5-B829-C32BBA350094}"/>
            </c:ext>
          </c:extLst>
        </c:ser>
        <c:ser>
          <c:idx val="1"/>
          <c:order val="1"/>
          <c:tx>
            <c:strRef>
              <c:f>'8.4'!$L$40</c:f>
              <c:strCache>
                <c:ptCount val="1"/>
                <c:pt idx="0">
                  <c:v>Výroba tepla brutto</c:v>
                </c:pt>
              </c:strCache>
            </c:strRef>
          </c:tx>
          <c:invertIfNegative val="0"/>
          <c:val>
            <c:numRef>
              <c:f>'8.4'!$M$40</c:f>
              <c:numCache>
                <c:formatCode>0.0%</c:formatCode>
                <c:ptCount val="1"/>
                <c:pt idx="0">
                  <c:v>8.7779738828178092E-2</c:v>
                </c:pt>
              </c:numCache>
            </c:numRef>
          </c:val>
          <c:extLst xmlns:c16r2="http://schemas.microsoft.com/office/drawing/2015/06/chart">
            <c:ext xmlns:c16="http://schemas.microsoft.com/office/drawing/2014/chart" uri="{C3380CC4-5D6E-409C-BE32-E72D297353CC}">
              <c16:uniqueId val="{00000001-AF11-40D5-B829-C32BBA350094}"/>
            </c:ext>
          </c:extLst>
        </c:ser>
        <c:ser>
          <c:idx val="2"/>
          <c:order val="2"/>
          <c:tx>
            <c:strRef>
              <c:f>'8.4'!$L$41</c:f>
              <c:strCache>
                <c:ptCount val="1"/>
                <c:pt idx="0">
                  <c:v>Dodávky tepla</c:v>
                </c:pt>
              </c:strCache>
            </c:strRef>
          </c:tx>
          <c:invertIfNegative val="0"/>
          <c:val>
            <c:numRef>
              <c:f>'8.4'!$M$41</c:f>
              <c:numCache>
                <c:formatCode>0.0%</c:formatCode>
                <c:ptCount val="1"/>
                <c:pt idx="0">
                  <c:v>3.738129589100208E-2</c:v>
                </c:pt>
              </c:numCache>
            </c:numRef>
          </c:val>
          <c:extLst xmlns:c16r2="http://schemas.microsoft.com/office/drawing/2015/06/chart">
            <c:ext xmlns:c16="http://schemas.microsoft.com/office/drawing/2014/chart" uri="{C3380CC4-5D6E-409C-BE32-E72D297353CC}">
              <c16:uniqueId val="{00000002-AF11-40D5-B829-C32BBA350094}"/>
            </c:ext>
          </c:extLst>
        </c:ser>
        <c:dLbls>
          <c:showLegendKey val="0"/>
          <c:showVal val="0"/>
          <c:showCatName val="0"/>
          <c:showSerName val="0"/>
          <c:showPercent val="0"/>
          <c:showBubbleSize val="0"/>
        </c:dLbls>
        <c:gapWidth val="150"/>
        <c:axId val="168303616"/>
        <c:axId val="168305408"/>
      </c:barChart>
      <c:catAx>
        <c:axId val="168303616"/>
        <c:scaling>
          <c:orientation val="maxMin"/>
        </c:scaling>
        <c:delete val="0"/>
        <c:axPos val="l"/>
        <c:numFmt formatCode="General" sourceLinked="1"/>
        <c:majorTickMark val="none"/>
        <c:minorTickMark val="none"/>
        <c:tickLblPos val="none"/>
        <c:crossAx val="168305408"/>
        <c:crosses val="autoZero"/>
        <c:auto val="1"/>
        <c:lblAlgn val="ctr"/>
        <c:lblOffset val="100"/>
        <c:noMultiLvlLbl val="0"/>
      </c:catAx>
      <c:valAx>
        <c:axId val="168305408"/>
        <c:scaling>
          <c:orientation val="minMax"/>
          <c:max val="0.30000000000000004"/>
        </c:scaling>
        <c:delete val="0"/>
        <c:axPos val="b"/>
        <c:majorGridlines/>
        <c:numFmt formatCode="0%" sourceLinked="0"/>
        <c:majorTickMark val="out"/>
        <c:minorTickMark val="none"/>
        <c:tickLblPos val="nextTo"/>
        <c:spPr>
          <a:ln>
            <a:noFill/>
          </a:ln>
        </c:spPr>
        <c:txPr>
          <a:bodyPr/>
          <a:lstStyle/>
          <a:p>
            <a:pPr>
              <a:defRPr sz="900"/>
            </a:pPr>
            <a:endParaRPr lang="cs-CZ"/>
          </a:p>
        </c:txPr>
        <c:crossAx val="168303616"/>
        <c:crosses val="max"/>
        <c:crossBetween val="between"/>
      </c:valAx>
    </c:plotArea>
    <c:legend>
      <c:legendPos val="b"/>
      <c:layout>
        <c:manualLayout>
          <c:xMode val="edge"/>
          <c:yMode val="edge"/>
          <c:x val="0.18609824399565114"/>
          <c:y val="0.74908068686696816"/>
          <c:w val="0.81390175600434878"/>
          <c:h val="0.25091931313303184"/>
        </c:manualLayout>
      </c:layout>
      <c:overlay val="0"/>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18.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Dodávky tepla podle paliv (GJ)</a:t>
            </a:r>
          </a:p>
        </c:rich>
      </c:tx>
      <c:layout>
        <c:manualLayout>
          <c:xMode val="edge"/>
          <c:yMode val="edge"/>
          <c:x val="0.33834545967287083"/>
          <c:y val="4.3823326432022087E-2"/>
        </c:manualLayout>
      </c:layout>
      <c:overlay val="0"/>
    </c:title>
    <c:autoTitleDeleted val="0"/>
    <c:plotArea>
      <c:layout>
        <c:manualLayout>
          <c:layoutTarget val="inner"/>
          <c:xMode val="edge"/>
          <c:yMode val="edge"/>
          <c:x val="0.11164476326580174"/>
          <c:y val="0.18190101113825022"/>
          <c:w val="0.88835523673419825"/>
          <c:h val="0.6851811594202899"/>
        </c:manualLayout>
      </c:layout>
      <c:barChart>
        <c:barDir val="col"/>
        <c:grouping val="stacked"/>
        <c:varyColors val="0"/>
        <c:ser>
          <c:idx val="0"/>
          <c:order val="0"/>
          <c:tx>
            <c:strRef>
              <c:f>'8.4'!$K$10</c:f>
              <c:strCache>
                <c:ptCount val="1"/>
                <c:pt idx="0">
                  <c:v>Biomasa</c:v>
                </c:pt>
              </c:strCache>
            </c:strRef>
          </c:tx>
          <c:spPr>
            <a:solidFill>
              <a:schemeClr val="accent3">
                <a:lumMod val="75000"/>
              </a:schemeClr>
            </a:solidFill>
          </c:spPr>
          <c:invertIfNegative val="0"/>
          <c:cat>
            <c:strRef>
              <c:f>'8.4'!$L$9:$N$9</c:f>
              <c:strCache>
                <c:ptCount val="3"/>
                <c:pt idx="0">
                  <c:v>Leden</c:v>
                </c:pt>
                <c:pt idx="1">
                  <c:v>Únor</c:v>
                </c:pt>
                <c:pt idx="2">
                  <c:v>Březen</c:v>
                </c:pt>
              </c:strCache>
            </c:strRef>
          </c:cat>
          <c:val>
            <c:numRef>
              <c:f>'8.4'!$L$10:$N$10</c:f>
              <c:numCache>
                <c:formatCode>#,##0.0</c:formatCode>
                <c:ptCount val="3"/>
                <c:pt idx="0">
                  <c:v>47306.13900000001</c:v>
                </c:pt>
                <c:pt idx="1">
                  <c:v>38543.99</c:v>
                </c:pt>
                <c:pt idx="2">
                  <c:v>42626.479999999996</c:v>
                </c:pt>
              </c:numCache>
            </c:numRef>
          </c:val>
          <c:extLst xmlns:c16r2="http://schemas.microsoft.com/office/drawing/2015/06/chart">
            <c:ext xmlns:c16="http://schemas.microsoft.com/office/drawing/2014/chart" uri="{C3380CC4-5D6E-409C-BE32-E72D297353CC}">
              <c16:uniqueId val="{00000000-2C7C-451A-955E-62FEC1AB4D5F}"/>
            </c:ext>
          </c:extLst>
        </c:ser>
        <c:ser>
          <c:idx val="1"/>
          <c:order val="1"/>
          <c:tx>
            <c:strRef>
              <c:f>'8.4'!$K$11</c:f>
              <c:strCache>
                <c:ptCount val="1"/>
                <c:pt idx="0">
                  <c:v>Bioplyn</c:v>
                </c:pt>
              </c:strCache>
            </c:strRef>
          </c:tx>
          <c:spPr>
            <a:solidFill>
              <a:schemeClr val="bg2">
                <a:lumMod val="50000"/>
              </a:schemeClr>
            </a:solidFill>
          </c:spPr>
          <c:invertIfNegative val="0"/>
          <c:cat>
            <c:strRef>
              <c:f>'8.4'!$L$9:$N$9</c:f>
              <c:strCache>
                <c:ptCount val="3"/>
                <c:pt idx="0">
                  <c:v>Leden</c:v>
                </c:pt>
                <c:pt idx="1">
                  <c:v>Únor</c:v>
                </c:pt>
                <c:pt idx="2">
                  <c:v>Březen</c:v>
                </c:pt>
              </c:strCache>
            </c:strRef>
          </c:cat>
          <c:val>
            <c:numRef>
              <c:f>'8.4'!$L$11:$N$11</c:f>
              <c:numCache>
                <c:formatCode>#,##0.0</c:formatCode>
                <c:ptCount val="3"/>
                <c:pt idx="0">
                  <c:v>622</c:v>
                </c:pt>
                <c:pt idx="1">
                  <c:v>688</c:v>
                </c:pt>
                <c:pt idx="2">
                  <c:v>723</c:v>
                </c:pt>
              </c:numCache>
            </c:numRef>
          </c:val>
          <c:extLst xmlns:c16r2="http://schemas.microsoft.com/office/drawing/2015/06/chart">
            <c:ext xmlns:c16="http://schemas.microsoft.com/office/drawing/2014/chart" uri="{C3380CC4-5D6E-409C-BE32-E72D297353CC}">
              <c16:uniqueId val="{00000001-2C7C-451A-955E-62FEC1AB4D5F}"/>
            </c:ext>
          </c:extLst>
        </c:ser>
        <c:ser>
          <c:idx val="2"/>
          <c:order val="2"/>
          <c:tx>
            <c:strRef>
              <c:f>'8.4'!$K$12</c:f>
              <c:strCache>
                <c:ptCount val="1"/>
                <c:pt idx="0">
                  <c:v>Černé uhlí</c:v>
                </c:pt>
              </c:strCache>
            </c:strRef>
          </c:tx>
          <c:spPr>
            <a:solidFill>
              <a:schemeClr val="tx1"/>
            </a:solidFill>
          </c:spPr>
          <c:invertIfNegative val="0"/>
          <c:cat>
            <c:strRef>
              <c:f>'8.4'!$L$9:$N$9</c:f>
              <c:strCache>
                <c:ptCount val="3"/>
                <c:pt idx="0">
                  <c:v>Leden</c:v>
                </c:pt>
                <c:pt idx="1">
                  <c:v>Únor</c:v>
                </c:pt>
                <c:pt idx="2">
                  <c:v>Březen</c:v>
                </c:pt>
              </c:strCache>
            </c:strRef>
          </c:cat>
          <c:val>
            <c:numRef>
              <c:f>'8.4'!$L$12:$N$12</c:f>
              <c:numCache>
                <c:formatCode>#,##0.0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2-2C7C-451A-955E-62FEC1AB4D5F}"/>
            </c:ext>
          </c:extLst>
        </c:ser>
        <c:ser>
          <c:idx val="3"/>
          <c:order val="3"/>
          <c:tx>
            <c:strRef>
              <c:f>'8.4'!$K$13</c:f>
              <c:strCache>
                <c:ptCount val="1"/>
                <c:pt idx="0">
                  <c:v>Elektrická energie</c:v>
                </c:pt>
              </c:strCache>
            </c:strRef>
          </c:tx>
          <c:invertIfNegative val="0"/>
          <c:cat>
            <c:strRef>
              <c:f>'8.4'!$L$9:$N$9</c:f>
              <c:strCache>
                <c:ptCount val="3"/>
                <c:pt idx="0">
                  <c:v>Leden</c:v>
                </c:pt>
                <c:pt idx="1">
                  <c:v>Únor</c:v>
                </c:pt>
                <c:pt idx="2">
                  <c:v>Březen</c:v>
                </c:pt>
              </c:strCache>
            </c:strRef>
          </c:cat>
          <c:val>
            <c:numRef>
              <c:f>'8.4'!$L$13:$N$13</c:f>
              <c:numCache>
                <c:formatCode>#,##0.0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3-2C7C-451A-955E-62FEC1AB4D5F}"/>
            </c:ext>
          </c:extLst>
        </c:ser>
        <c:ser>
          <c:idx val="4"/>
          <c:order val="4"/>
          <c:tx>
            <c:strRef>
              <c:f>'8.4'!$K$14</c:f>
              <c:strCache>
                <c:ptCount val="1"/>
                <c:pt idx="0">
                  <c:v>Energie prostředí (tepelné čerpadlo)</c:v>
                </c:pt>
              </c:strCache>
            </c:strRef>
          </c:tx>
          <c:invertIfNegative val="0"/>
          <c:cat>
            <c:strRef>
              <c:f>'8.4'!$L$9:$N$9</c:f>
              <c:strCache>
                <c:ptCount val="3"/>
                <c:pt idx="0">
                  <c:v>Leden</c:v>
                </c:pt>
                <c:pt idx="1">
                  <c:v>Únor</c:v>
                </c:pt>
                <c:pt idx="2">
                  <c:v>Březen</c:v>
                </c:pt>
              </c:strCache>
            </c:strRef>
          </c:cat>
          <c:val>
            <c:numRef>
              <c:f>'8.4'!$L$14:$N$14</c:f>
              <c:numCache>
                <c:formatCode>#,##0.0</c:formatCode>
                <c:ptCount val="3"/>
                <c:pt idx="0">
                  <c:v>586.68000000000006</c:v>
                </c:pt>
                <c:pt idx="1">
                  <c:v>566.77</c:v>
                </c:pt>
                <c:pt idx="2">
                  <c:v>579.62</c:v>
                </c:pt>
              </c:numCache>
            </c:numRef>
          </c:val>
          <c:extLst xmlns:c16r2="http://schemas.microsoft.com/office/drawing/2015/06/chart">
            <c:ext xmlns:c16="http://schemas.microsoft.com/office/drawing/2014/chart" uri="{C3380CC4-5D6E-409C-BE32-E72D297353CC}">
              <c16:uniqueId val="{00000004-2C7C-451A-955E-62FEC1AB4D5F}"/>
            </c:ext>
          </c:extLst>
        </c:ser>
        <c:ser>
          <c:idx val="5"/>
          <c:order val="5"/>
          <c:tx>
            <c:strRef>
              <c:f>'8.4'!$K$15</c:f>
              <c:strCache>
                <c:ptCount val="1"/>
                <c:pt idx="0">
                  <c:v>Energie Slunce (solární kolektor)</c:v>
                </c:pt>
              </c:strCache>
            </c:strRef>
          </c:tx>
          <c:invertIfNegative val="0"/>
          <c:cat>
            <c:strRef>
              <c:f>'8.4'!$L$9:$N$9</c:f>
              <c:strCache>
                <c:ptCount val="3"/>
                <c:pt idx="0">
                  <c:v>Leden</c:v>
                </c:pt>
                <c:pt idx="1">
                  <c:v>Únor</c:v>
                </c:pt>
                <c:pt idx="2">
                  <c:v>Březen</c:v>
                </c:pt>
              </c:strCache>
            </c:strRef>
          </c:cat>
          <c:val>
            <c:numRef>
              <c:f>'8.4'!$L$15:$N$15</c:f>
              <c:numCache>
                <c:formatCode>#,##0.0</c:formatCode>
                <c:ptCount val="3"/>
                <c:pt idx="0">
                  <c:v>3.8570000000000002</c:v>
                </c:pt>
                <c:pt idx="1">
                  <c:v>4.5599999999999996</c:v>
                </c:pt>
                <c:pt idx="2">
                  <c:v>6.3319999999999999</c:v>
                </c:pt>
              </c:numCache>
            </c:numRef>
          </c:val>
          <c:extLst xmlns:c16r2="http://schemas.microsoft.com/office/drawing/2015/06/chart">
            <c:ext xmlns:c16="http://schemas.microsoft.com/office/drawing/2014/chart" uri="{C3380CC4-5D6E-409C-BE32-E72D297353CC}">
              <c16:uniqueId val="{00000005-2C7C-451A-955E-62FEC1AB4D5F}"/>
            </c:ext>
          </c:extLst>
        </c:ser>
        <c:ser>
          <c:idx val="6"/>
          <c:order val="6"/>
          <c:tx>
            <c:strRef>
              <c:f>'8.4'!$K$16</c:f>
              <c:strCache>
                <c:ptCount val="1"/>
                <c:pt idx="0">
                  <c:v>Hnědé uhlí</c:v>
                </c:pt>
              </c:strCache>
            </c:strRef>
          </c:tx>
          <c:spPr>
            <a:solidFill>
              <a:srgbClr val="6E4932"/>
            </a:solidFill>
          </c:spPr>
          <c:invertIfNegative val="0"/>
          <c:cat>
            <c:strRef>
              <c:f>'8.4'!$L$9:$N$9</c:f>
              <c:strCache>
                <c:ptCount val="3"/>
                <c:pt idx="0">
                  <c:v>Leden</c:v>
                </c:pt>
                <c:pt idx="1">
                  <c:v>Únor</c:v>
                </c:pt>
                <c:pt idx="2">
                  <c:v>Březen</c:v>
                </c:pt>
              </c:strCache>
            </c:strRef>
          </c:cat>
          <c:val>
            <c:numRef>
              <c:f>'8.4'!$L$16:$N$16</c:f>
              <c:numCache>
                <c:formatCode>#,##0.0</c:formatCode>
                <c:ptCount val="3"/>
                <c:pt idx="0">
                  <c:v>275574.53600000002</c:v>
                </c:pt>
                <c:pt idx="1">
                  <c:v>227905.25599999999</c:v>
                </c:pt>
                <c:pt idx="2">
                  <c:v>208339.473</c:v>
                </c:pt>
              </c:numCache>
            </c:numRef>
          </c:val>
          <c:extLst xmlns:c16r2="http://schemas.microsoft.com/office/drawing/2015/06/chart">
            <c:ext xmlns:c16="http://schemas.microsoft.com/office/drawing/2014/chart" uri="{C3380CC4-5D6E-409C-BE32-E72D297353CC}">
              <c16:uniqueId val="{00000006-2C7C-451A-955E-62FEC1AB4D5F}"/>
            </c:ext>
          </c:extLst>
        </c:ser>
        <c:ser>
          <c:idx val="7"/>
          <c:order val="7"/>
          <c:tx>
            <c:strRef>
              <c:f>'8.4'!$K$17</c:f>
              <c:strCache>
                <c:ptCount val="1"/>
                <c:pt idx="0">
                  <c:v>Jaderné palivo</c:v>
                </c:pt>
              </c:strCache>
            </c:strRef>
          </c:tx>
          <c:invertIfNegative val="0"/>
          <c:cat>
            <c:strRef>
              <c:f>'8.4'!$L$9:$N$9</c:f>
              <c:strCache>
                <c:ptCount val="3"/>
                <c:pt idx="0">
                  <c:v>Leden</c:v>
                </c:pt>
                <c:pt idx="1">
                  <c:v>Únor</c:v>
                </c:pt>
                <c:pt idx="2">
                  <c:v>Březen</c:v>
                </c:pt>
              </c:strCache>
            </c:strRef>
          </c:cat>
          <c:val>
            <c:numRef>
              <c:f>'8.4'!$L$17:$N$17</c:f>
              <c:numCache>
                <c:formatCode>#,##0.0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7-2C7C-451A-955E-62FEC1AB4D5F}"/>
            </c:ext>
          </c:extLst>
        </c:ser>
        <c:ser>
          <c:idx val="8"/>
          <c:order val="8"/>
          <c:tx>
            <c:strRef>
              <c:f>'8.4'!$K$18</c:f>
              <c:strCache>
                <c:ptCount val="1"/>
                <c:pt idx="0">
                  <c:v>Koks</c:v>
                </c:pt>
              </c:strCache>
            </c:strRef>
          </c:tx>
          <c:invertIfNegative val="0"/>
          <c:cat>
            <c:strRef>
              <c:f>'8.4'!$L$9:$N$9</c:f>
              <c:strCache>
                <c:ptCount val="3"/>
                <c:pt idx="0">
                  <c:v>Leden</c:v>
                </c:pt>
                <c:pt idx="1">
                  <c:v>Únor</c:v>
                </c:pt>
                <c:pt idx="2">
                  <c:v>Březen</c:v>
                </c:pt>
              </c:strCache>
            </c:strRef>
          </c:cat>
          <c:val>
            <c:numRef>
              <c:f>'8.4'!$L$18:$N$18</c:f>
              <c:numCache>
                <c:formatCode>#,##0.0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8-2C7C-451A-955E-62FEC1AB4D5F}"/>
            </c:ext>
          </c:extLst>
        </c:ser>
        <c:ser>
          <c:idx val="9"/>
          <c:order val="9"/>
          <c:tx>
            <c:strRef>
              <c:f>'8.4'!$K$19</c:f>
              <c:strCache>
                <c:ptCount val="1"/>
                <c:pt idx="0">
                  <c:v>Odpadní teplo</c:v>
                </c:pt>
              </c:strCache>
            </c:strRef>
          </c:tx>
          <c:invertIfNegative val="0"/>
          <c:cat>
            <c:strRef>
              <c:f>'8.4'!$L$9:$N$9</c:f>
              <c:strCache>
                <c:ptCount val="3"/>
                <c:pt idx="0">
                  <c:v>Leden</c:v>
                </c:pt>
                <c:pt idx="1">
                  <c:v>Únor</c:v>
                </c:pt>
                <c:pt idx="2">
                  <c:v>Březen</c:v>
                </c:pt>
              </c:strCache>
            </c:strRef>
          </c:cat>
          <c:val>
            <c:numRef>
              <c:f>'8.4'!$L$19:$N$19</c:f>
              <c:numCache>
                <c:formatCode>#,##0.0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9-2C7C-451A-955E-62FEC1AB4D5F}"/>
            </c:ext>
          </c:extLst>
        </c:ser>
        <c:ser>
          <c:idx val="10"/>
          <c:order val="10"/>
          <c:tx>
            <c:strRef>
              <c:f>'8.4'!$K$20</c:f>
              <c:strCache>
                <c:ptCount val="1"/>
                <c:pt idx="0">
                  <c:v>Ostatní kapalná paliva</c:v>
                </c:pt>
              </c:strCache>
            </c:strRef>
          </c:tx>
          <c:invertIfNegative val="0"/>
          <c:cat>
            <c:strRef>
              <c:f>'8.4'!$L$9:$N$9</c:f>
              <c:strCache>
                <c:ptCount val="3"/>
                <c:pt idx="0">
                  <c:v>Leden</c:v>
                </c:pt>
                <c:pt idx="1">
                  <c:v>Únor</c:v>
                </c:pt>
                <c:pt idx="2">
                  <c:v>Březen</c:v>
                </c:pt>
              </c:strCache>
            </c:strRef>
          </c:cat>
          <c:val>
            <c:numRef>
              <c:f>'8.4'!$L$20:$N$20</c:f>
              <c:numCache>
                <c:formatCode>#,##0.0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A-2C7C-451A-955E-62FEC1AB4D5F}"/>
            </c:ext>
          </c:extLst>
        </c:ser>
        <c:ser>
          <c:idx val="11"/>
          <c:order val="11"/>
          <c:tx>
            <c:strRef>
              <c:f>'8.4'!$K$21</c:f>
              <c:strCache>
                <c:ptCount val="1"/>
                <c:pt idx="0">
                  <c:v>Ostatní pevná paliva</c:v>
                </c:pt>
              </c:strCache>
            </c:strRef>
          </c:tx>
          <c:invertIfNegative val="0"/>
          <c:cat>
            <c:strRef>
              <c:f>'8.4'!$L$9:$N$9</c:f>
              <c:strCache>
                <c:ptCount val="3"/>
                <c:pt idx="0">
                  <c:v>Leden</c:v>
                </c:pt>
                <c:pt idx="1">
                  <c:v>Únor</c:v>
                </c:pt>
                <c:pt idx="2">
                  <c:v>Březen</c:v>
                </c:pt>
              </c:strCache>
            </c:strRef>
          </c:cat>
          <c:val>
            <c:numRef>
              <c:f>'8.4'!$L$21:$N$21</c:f>
              <c:numCache>
                <c:formatCode>#,##0.0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B-2C7C-451A-955E-62FEC1AB4D5F}"/>
            </c:ext>
          </c:extLst>
        </c:ser>
        <c:ser>
          <c:idx val="12"/>
          <c:order val="12"/>
          <c:tx>
            <c:strRef>
              <c:f>'8.4'!$K$22</c:f>
              <c:strCache>
                <c:ptCount val="1"/>
                <c:pt idx="0">
                  <c:v>Ostatní plyny</c:v>
                </c:pt>
              </c:strCache>
            </c:strRef>
          </c:tx>
          <c:invertIfNegative val="0"/>
          <c:cat>
            <c:strRef>
              <c:f>'8.4'!$L$9:$N$9</c:f>
              <c:strCache>
                <c:ptCount val="3"/>
                <c:pt idx="0">
                  <c:v>Leden</c:v>
                </c:pt>
                <c:pt idx="1">
                  <c:v>Únor</c:v>
                </c:pt>
                <c:pt idx="2">
                  <c:v>Březen</c:v>
                </c:pt>
              </c:strCache>
            </c:strRef>
          </c:cat>
          <c:val>
            <c:numRef>
              <c:f>'8.4'!$L$22:$N$22</c:f>
              <c:numCache>
                <c:formatCode>#,##0.0</c:formatCode>
                <c:ptCount val="3"/>
                <c:pt idx="0">
                  <c:v>60260.020000000004</c:v>
                </c:pt>
                <c:pt idx="1">
                  <c:v>50415.56</c:v>
                </c:pt>
                <c:pt idx="2">
                  <c:v>46062.22</c:v>
                </c:pt>
              </c:numCache>
            </c:numRef>
          </c:val>
          <c:extLst xmlns:c16r2="http://schemas.microsoft.com/office/drawing/2015/06/chart">
            <c:ext xmlns:c16="http://schemas.microsoft.com/office/drawing/2014/chart" uri="{C3380CC4-5D6E-409C-BE32-E72D297353CC}">
              <c16:uniqueId val="{0000000C-2C7C-451A-955E-62FEC1AB4D5F}"/>
            </c:ext>
          </c:extLst>
        </c:ser>
        <c:ser>
          <c:idx val="13"/>
          <c:order val="13"/>
          <c:tx>
            <c:strRef>
              <c:f>'8.4'!$K$23</c:f>
              <c:strCache>
                <c:ptCount val="1"/>
                <c:pt idx="0">
                  <c:v>Ostatní</c:v>
                </c:pt>
              </c:strCache>
            </c:strRef>
          </c:tx>
          <c:invertIfNegative val="0"/>
          <c:cat>
            <c:strRef>
              <c:f>'8.4'!$L$9:$N$9</c:f>
              <c:strCache>
                <c:ptCount val="3"/>
                <c:pt idx="0">
                  <c:v>Leden</c:v>
                </c:pt>
                <c:pt idx="1">
                  <c:v>Únor</c:v>
                </c:pt>
                <c:pt idx="2">
                  <c:v>Březen</c:v>
                </c:pt>
              </c:strCache>
            </c:strRef>
          </c:cat>
          <c:val>
            <c:numRef>
              <c:f>'8.4'!$L$23:$N$23</c:f>
              <c:numCache>
                <c:formatCode>#,##0.0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D-2C7C-451A-955E-62FEC1AB4D5F}"/>
            </c:ext>
          </c:extLst>
        </c:ser>
        <c:ser>
          <c:idx val="14"/>
          <c:order val="14"/>
          <c:tx>
            <c:strRef>
              <c:f>'8.4'!$K$24</c:f>
              <c:strCache>
                <c:ptCount val="1"/>
                <c:pt idx="0">
                  <c:v>Topné oleje</c:v>
                </c:pt>
              </c:strCache>
            </c:strRef>
          </c:tx>
          <c:invertIfNegative val="0"/>
          <c:cat>
            <c:strRef>
              <c:f>'8.4'!$L$9:$N$9</c:f>
              <c:strCache>
                <c:ptCount val="3"/>
                <c:pt idx="0">
                  <c:v>Leden</c:v>
                </c:pt>
                <c:pt idx="1">
                  <c:v>Únor</c:v>
                </c:pt>
                <c:pt idx="2">
                  <c:v>Březen</c:v>
                </c:pt>
              </c:strCache>
            </c:strRef>
          </c:cat>
          <c:val>
            <c:numRef>
              <c:f>'8.4'!$L$24:$N$24</c:f>
              <c:numCache>
                <c:formatCode>#,##0.0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E-2C7C-451A-955E-62FEC1AB4D5F}"/>
            </c:ext>
          </c:extLst>
        </c:ser>
        <c:ser>
          <c:idx val="15"/>
          <c:order val="15"/>
          <c:tx>
            <c:strRef>
              <c:f>'8.4'!$K$25</c:f>
              <c:strCache>
                <c:ptCount val="1"/>
                <c:pt idx="0">
                  <c:v>Zemní plyn</c:v>
                </c:pt>
              </c:strCache>
            </c:strRef>
          </c:tx>
          <c:spPr>
            <a:solidFill>
              <a:srgbClr val="EBE600"/>
            </a:solidFill>
          </c:spPr>
          <c:invertIfNegative val="0"/>
          <c:cat>
            <c:strRef>
              <c:f>'8.4'!$L$9:$N$9</c:f>
              <c:strCache>
                <c:ptCount val="3"/>
                <c:pt idx="0">
                  <c:v>Leden</c:v>
                </c:pt>
                <c:pt idx="1">
                  <c:v>Únor</c:v>
                </c:pt>
                <c:pt idx="2">
                  <c:v>Březen</c:v>
                </c:pt>
              </c:strCache>
            </c:strRef>
          </c:cat>
          <c:val>
            <c:numRef>
              <c:f>'8.4'!$L$25:$N$25</c:f>
              <c:numCache>
                <c:formatCode>#,##0.0</c:formatCode>
                <c:ptCount val="3"/>
                <c:pt idx="0">
                  <c:v>85049.139999999985</c:v>
                </c:pt>
                <c:pt idx="1">
                  <c:v>68910.300999999992</c:v>
                </c:pt>
                <c:pt idx="2">
                  <c:v>65177.601999999992</c:v>
                </c:pt>
              </c:numCache>
            </c:numRef>
          </c:val>
          <c:extLst xmlns:c16r2="http://schemas.microsoft.com/office/drawing/2015/06/chart">
            <c:ext xmlns:c16="http://schemas.microsoft.com/office/drawing/2014/chart" uri="{C3380CC4-5D6E-409C-BE32-E72D297353CC}">
              <c16:uniqueId val="{0000000F-2C7C-451A-955E-62FEC1AB4D5F}"/>
            </c:ext>
          </c:extLst>
        </c:ser>
        <c:dLbls>
          <c:showLegendKey val="0"/>
          <c:showVal val="0"/>
          <c:showCatName val="0"/>
          <c:showSerName val="0"/>
          <c:showPercent val="0"/>
          <c:showBubbleSize val="0"/>
        </c:dLbls>
        <c:gapWidth val="150"/>
        <c:overlap val="100"/>
        <c:axId val="168795136"/>
        <c:axId val="168796928"/>
      </c:barChart>
      <c:catAx>
        <c:axId val="168795136"/>
        <c:scaling>
          <c:orientation val="minMax"/>
        </c:scaling>
        <c:delete val="0"/>
        <c:axPos val="b"/>
        <c:numFmt formatCode="General" sourceLinked="1"/>
        <c:majorTickMark val="none"/>
        <c:minorTickMark val="none"/>
        <c:tickLblPos val="nextTo"/>
        <c:txPr>
          <a:bodyPr/>
          <a:lstStyle/>
          <a:p>
            <a:pPr>
              <a:defRPr sz="900"/>
            </a:pPr>
            <a:endParaRPr lang="cs-CZ"/>
          </a:p>
        </c:txPr>
        <c:crossAx val="168796928"/>
        <c:crosses val="autoZero"/>
        <c:auto val="1"/>
        <c:lblAlgn val="ctr"/>
        <c:lblOffset val="100"/>
        <c:noMultiLvlLbl val="0"/>
      </c:catAx>
      <c:valAx>
        <c:axId val="168796928"/>
        <c:scaling>
          <c:orientation val="minMax"/>
          <c:max val="500000"/>
        </c:scaling>
        <c:delete val="0"/>
        <c:axPos val="l"/>
        <c:majorGridlines/>
        <c:numFmt formatCode="#,##0" sourceLinked="0"/>
        <c:majorTickMark val="out"/>
        <c:minorTickMark val="none"/>
        <c:tickLblPos val="nextTo"/>
        <c:spPr>
          <a:ln>
            <a:noFill/>
          </a:ln>
        </c:spPr>
        <c:txPr>
          <a:bodyPr/>
          <a:lstStyle/>
          <a:p>
            <a:pPr>
              <a:defRPr sz="900"/>
            </a:pPr>
            <a:endParaRPr lang="cs-CZ"/>
          </a:p>
        </c:txPr>
        <c:crossAx val="168795136"/>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19.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52566753016951306"/>
          <c:y val="0.11291718469401851"/>
          <c:w val="0.34243387380811624"/>
          <c:h val="0.28385930377123914"/>
        </c:manualLayout>
      </c:layout>
      <c:doughnutChart>
        <c:varyColors val="1"/>
        <c:ser>
          <c:idx val="2"/>
          <c:order val="0"/>
          <c:dPt>
            <c:idx val="0"/>
            <c:bubble3D val="0"/>
            <c:spPr>
              <a:solidFill>
                <a:srgbClr val="9BBB59">
                  <a:lumMod val="75000"/>
                </a:srgbClr>
              </a:solidFill>
            </c:spPr>
            <c:extLst xmlns:c16r2="http://schemas.microsoft.com/office/drawing/2015/06/chart">
              <c:ext xmlns:c16="http://schemas.microsoft.com/office/drawing/2014/chart" uri="{C3380CC4-5D6E-409C-BE32-E72D297353CC}">
                <c16:uniqueId val="{00000001-19B2-4F6B-A101-59745005D5F0}"/>
              </c:ext>
            </c:extLst>
          </c:dPt>
          <c:dPt>
            <c:idx val="1"/>
            <c:bubble3D val="0"/>
            <c:spPr>
              <a:solidFill>
                <a:srgbClr val="EEECE1">
                  <a:lumMod val="50000"/>
                </a:srgbClr>
              </a:solidFill>
            </c:spPr>
            <c:extLst xmlns:c16r2="http://schemas.microsoft.com/office/drawing/2015/06/chart">
              <c:ext xmlns:c16="http://schemas.microsoft.com/office/drawing/2014/chart" uri="{C3380CC4-5D6E-409C-BE32-E72D297353CC}">
                <c16:uniqueId val="{00000003-19B2-4F6B-A101-59745005D5F0}"/>
              </c:ext>
            </c:extLst>
          </c:dPt>
          <c:dPt>
            <c:idx val="2"/>
            <c:bubble3D val="0"/>
            <c:spPr>
              <a:solidFill>
                <a:sysClr val="windowText" lastClr="000000"/>
              </a:solidFill>
            </c:spPr>
            <c:extLst xmlns:c16r2="http://schemas.microsoft.com/office/drawing/2015/06/chart">
              <c:ext xmlns:c16="http://schemas.microsoft.com/office/drawing/2014/chart" uri="{C3380CC4-5D6E-409C-BE32-E72D297353CC}">
                <c16:uniqueId val="{00000005-19B2-4F6B-A101-59745005D5F0}"/>
              </c:ext>
            </c:extLst>
          </c:dPt>
          <c:dPt>
            <c:idx val="5"/>
            <c:bubble3D val="0"/>
            <c:extLst xmlns:c16r2="http://schemas.microsoft.com/office/drawing/2015/06/chart">
              <c:ext xmlns:c16="http://schemas.microsoft.com/office/drawing/2014/chart" uri="{C3380CC4-5D6E-409C-BE32-E72D297353CC}">
                <c16:uniqueId val="{00000006-19B2-4F6B-A101-59745005D5F0}"/>
              </c:ext>
            </c:extLst>
          </c:dPt>
          <c:dPt>
            <c:idx val="6"/>
            <c:bubble3D val="0"/>
            <c:spPr>
              <a:solidFill>
                <a:srgbClr val="6E4932"/>
              </a:solidFill>
            </c:spPr>
            <c:extLst xmlns:c16r2="http://schemas.microsoft.com/office/drawing/2015/06/chart">
              <c:ext xmlns:c16="http://schemas.microsoft.com/office/drawing/2014/chart" uri="{C3380CC4-5D6E-409C-BE32-E72D297353CC}">
                <c16:uniqueId val="{00000008-19B2-4F6B-A101-59745005D5F0}"/>
              </c:ext>
            </c:extLst>
          </c:dPt>
          <c:dPt>
            <c:idx val="7"/>
            <c:bubble3D val="0"/>
            <c:extLst xmlns:c16r2="http://schemas.microsoft.com/office/drawing/2015/06/chart">
              <c:ext xmlns:c16="http://schemas.microsoft.com/office/drawing/2014/chart" uri="{C3380CC4-5D6E-409C-BE32-E72D297353CC}">
                <c16:uniqueId val="{00000009-19B2-4F6B-A101-59745005D5F0}"/>
              </c:ext>
            </c:extLst>
          </c:dPt>
          <c:dPt>
            <c:idx val="15"/>
            <c:bubble3D val="0"/>
            <c:spPr>
              <a:solidFill>
                <a:srgbClr val="EBE600"/>
              </a:solidFill>
            </c:spPr>
            <c:extLst xmlns:c16r2="http://schemas.microsoft.com/office/drawing/2015/06/chart">
              <c:ext xmlns:c16="http://schemas.microsoft.com/office/drawing/2014/chart" uri="{C3380CC4-5D6E-409C-BE32-E72D297353CC}">
                <c16:uniqueId val="{0000000B-19B2-4F6B-A101-59745005D5F0}"/>
              </c:ext>
            </c:extLst>
          </c:dPt>
          <c:cat>
            <c:numRef>
              <c:f>'8.4'!$O$10:$O$25</c:f>
              <c:numCache>
                <c:formatCode>0.0%</c:formatCode>
                <c:ptCount val="16"/>
              </c:numCache>
            </c:numRef>
          </c:cat>
          <c:val>
            <c:numRef>
              <c:f>'8.4'!$J$10:$J$25</c:f>
              <c:numCache>
                <c:formatCode>0.0</c:formatCode>
                <c:ptCount val="16"/>
              </c:numCache>
            </c:numRef>
          </c:val>
          <c:extLst xmlns:c16r2="http://schemas.microsoft.com/office/drawing/2015/06/chart">
            <c:ext xmlns:c16="http://schemas.microsoft.com/office/drawing/2014/chart" uri="{C3380CC4-5D6E-409C-BE32-E72D297353CC}">
              <c16:uniqueId val="{0000000C-19B2-4F6B-A101-59745005D5F0}"/>
            </c:ext>
          </c:extLst>
        </c:ser>
        <c:dLbls>
          <c:showLegendKey val="0"/>
          <c:showVal val="0"/>
          <c:showCatName val="0"/>
          <c:showSerName val="0"/>
          <c:showPercent val="0"/>
          <c:showBubbleSize val="0"/>
          <c:showLeaderLines val="1"/>
        </c:dLbls>
        <c:firstSliceAng val="0"/>
        <c:holeSize val="50"/>
      </c:doughnutChart>
      <c:spPr>
        <a:noFill/>
        <a:ln w="25400">
          <a:noFill/>
        </a:ln>
      </c:spPr>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barChart>
        <c:barDir val="col"/>
        <c:grouping val="clustered"/>
        <c:varyColors val="0"/>
        <c:ser>
          <c:idx val="0"/>
          <c:order val="0"/>
          <c:tx>
            <c:strRef>
              <c:f>'4.1'!$O$8</c:f>
              <c:strCache>
                <c:ptCount val="1"/>
              </c:strCache>
            </c:strRef>
          </c:tx>
          <c:spPr>
            <a:solidFill>
              <a:schemeClr val="accent3">
                <a:lumMod val="75000"/>
              </a:schemeClr>
            </a:solidFill>
          </c:spPr>
          <c:invertIfNegative val="0"/>
          <c:cat>
            <c:numRef>
              <c:f>'4.1'!$P$7</c:f>
              <c:numCache>
                <c:formatCode>General</c:formatCode>
                <c:ptCount val="1"/>
              </c:numCache>
            </c:numRef>
          </c:cat>
          <c:val>
            <c:numRef>
              <c:f>'4.1'!$P$8</c:f>
              <c:numCache>
                <c:formatCode>0.0%</c:formatCode>
                <c:ptCount val="1"/>
              </c:numCache>
            </c:numRef>
          </c:val>
          <c:extLst xmlns:c16r2="http://schemas.microsoft.com/office/drawing/2015/06/chart">
            <c:ext xmlns:c16="http://schemas.microsoft.com/office/drawing/2014/chart" uri="{C3380CC4-5D6E-409C-BE32-E72D297353CC}">
              <c16:uniqueId val="{00000000-CE88-46EC-A25C-1A30C3C67B1D}"/>
            </c:ext>
          </c:extLst>
        </c:ser>
        <c:ser>
          <c:idx val="1"/>
          <c:order val="1"/>
          <c:tx>
            <c:strRef>
              <c:f>'4.1'!$O$9</c:f>
              <c:strCache>
                <c:ptCount val="1"/>
              </c:strCache>
            </c:strRef>
          </c:tx>
          <c:spPr>
            <a:solidFill>
              <a:schemeClr val="bg2">
                <a:lumMod val="50000"/>
              </a:schemeClr>
            </a:solidFill>
          </c:spPr>
          <c:invertIfNegative val="0"/>
          <c:cat>
            <c:numRef>
              <c:f>'4.1'!$P$7</c:f>
              <c:numCache>
                <c:formatCode>General</c:formatCode>
                <c:ptCount val="1"/>
              </c:numCache>
            </c:numRef>
          </c:cat>
          <c:val>
            <c:numRef>
              <c:f>'4.1'!$P$9</c:f>
              <c:numCache>
                <c:formatCode>0.0%</c:formatCode>
                <c:ptCount val="1"/>
              </c:numCache>
            </c:numRef>
          </c:val>
          <c:extLst xmlns:c16r2="http://schemas.microsoft.com/office/drawing/2015/06/chart">
            <c:ext xmlns:c16="http://schemas.microsoft.com/office/drawing/2014/chart" uri="{C3380CC4-5D6E-409C-BE32-E72D297353CC}">
              <c16:uniqueId val="{00000001-CE88-46EC-A25C-1A30C3C67B1D}"/>
            </c:ext>
          </c:extLst>
        </c:ser>
        <c:ser>
          <c:idx val="2"/>
          <c:order val="2"/>
          <c:tx>
            <c:strRef>
              <c:f>'4.1'!$O$10</c:f>
              <c:strCache>
                <c:ptCount val="1"/>
              </c:strCache>
            </c:strRef>
          </c:tx>
          <c:spPr>
            <a:solidFill>
              <a:schemeClr val="tx1"/>
            </a:solidFill>
          </c:spPr>
          <c:invertIfNegative val="0"/>
          <c:cat>
            <c:numRef>
              <c:f>'4.1'!$P$7</c:f>
              <c:numCache>
                <c:formatCode>General</c:formatCode>
                <c:ptCount val="1"/>
              </c:numCache>
            </c:numRef>
          </c:cat>
          <c:val>
            <c:numRef>
              <c:f>'4.1'!$P$10</c:f>
              <c:numCache>
                <c:formatCode>0.0%</c:formatCode>
                <c:ptCount val="1"/>
              </c:numCache>
            </c:numRef>
          </c:val>
          <c:extLst xmlns:c16r2="http://schemas.microsoft.com/office/drawing/2015/06/chart">
            <c:ext xmlns:c16="http://schemas.microsoft.com/office/drawing/2014/chart" uri="{C3380CC4-5D6E-409C-BE32-E72D297353CC}">
              <c16:uniqueId val="{00000002-CE88-46EC-A25C-1A30C3C67B1D}"/>
            </c:ext>
          </c:extLst>
        </c:ser>
        <c:ser>
          <c:idx val="3"/>
          <c:order val="3"/>
          <c:tx>
            <c:strRef>
              <c:f>'4.1'!$O$11</c:f>
              <c:strCache>
                <c:ptCount val="1"/>
              </c:strCache>
            </c:strRef>
          </c:tx>
          <c:invertIfNegative val="0"/>
          <c:cat>
            <c:numRef>
              <c:f>'4.1'!$P$7</c:f>
              <c:numCache>
                <c:formatCode>General</c:formatCode>
                <c:ptCount val="1"/>
              </c:numCache>
            </c:numRef>
          </c:cat>
          <c:val>
            <c:numRef>
              <c:f>'4.1'!$P$11</c:f>
              <c:numCache>
                <c:formatCode>0.0%</c:formatCode>
                <c:ptCount val="1"/>
              </c:numCache>
            </c:numRef>
          </c:val>
          <c:extLst xmlns:c16r2="http://schemas.microsoft.com/office/drawing/2015/06/chart">
            <c:ext xmlns:c16="http://schemas.microsoft.com/office/drawing/2014/chart" uri="{C3380CC4-5D6E-409C-BE32-E72D297353CC}">
              <c16:uniqueId val="{00000003-CE88-46EC-A25C-1A30C3C67B1D}"/>
            </c:ext>
          </c:extLst>
        </c:ser>
        <c:ser>
          <c:idx val="4"/>
          <c:order val="4"/>
          <c:tx>
            <c:strRef>
              <c:f>'4.1'!$O$12</c:f>
              <c:strCache>
                <c:ptCount val="1"/>
              </c:strCache>
            </c:strRef>
          </c:tx>
          <c:invertIfNegative val="0"/>
          <c:cat>
            <c:numRef>
              <c:f>'4.1'!$P$7</c:f>
              <c:numCache>
                <c:formatCode>General</c:formatCode>
                <c:ptCount val="1"/>
              </c:numCache>
            </c:numRef>
          </c:cat>
          <c:val>
            <c:numRef>
              <c:f>'4.1'!$P$12</c:f>
              <c:numCache>
                <c:formatCode>0.0%</c:formatCode>
                <c:ptCount val="1"/>
              </c:numCache>
            </c:numRef>
          </c:val>
          <c:extLst xmlns:c16r2="http://schemas.microsoft.com/office/drawing/2015/06/chart">
            <c:ext xmlns:c16="http://schemas.microsoft.com/office/drawing/2014/chart" uri="{C3380CC4-5D6E-409C-BE32-E72D297353CC}">
              <c16:uniqueId val="{00000004-CE88-46EC-A25C-1A30C3C67B1D}"/>
            </c:ext>
          </c:extLst>
        </c:ser>
        <c:ser>
          <c:idx val="5"/>
          <c:order val="5"/>
          <c:tx>
            <c:strRef>
              <c:f>'4.1'!$O$13</c:f>
              <c:strCache>
                <c:ptCount val="1"/>
              </c:strCache>
            </c:strRef>
          </c:tx>
          <c:invertIfNegative val="0"/>
          <c:cat>
            <c:numRef>
              <c:f>'4.1'!$P$7</c:f>
              <c:numCache>
                <c:formatCode>General</c:formatCode>
                <c:ptCount val="1"/>
              </c:numCache>
            </c:numRef>
          </c:cat>
          <c:val>
            <c:numRef>
              <c:f>'4.1'!$P$13</c:f>
              <c:numCache>
                <c:formatCode>0.0%</c:formatCode>
                <c:ptCount val="1"/>
              </c:numCache>
            </c:numRef>
          </c:val>
          <c:extLst xmlns:c16r2="http://schemas.microsoft.com/office/drawing/2015/06/chart">
            <c:ext xmlns:c16="http://schemas.microsoft.com/office/drawing/2014/chart" uri="{C3380CC4-5D6E-409C-BE32-E72D297353CC}">
              <c16:uniqueId val="{00000005-CE88-46EC-A25C-1A30C3C67B1D}"/>
            </c:ext>
          </c:extLst>
        </c:ser>
        <c:ser>
          <c:idx val="6"/>
          <c:order val="6"/>
          <c:tx>
            <c:strRef>
              <c:f>'4.1'!$O$14</c:f>
              <c:strCache>
                <c:ptCount val="1"/>
              </c:strCache>
            </c:strRef>
          </c:tx>
          <c:spPr>
            <a:solidFill>
              <a:srgbClr val="6E4932"/>
            </a:solidFill>
          </c:spPr>
          <c:invertIfNegative val="0"/>
          <c:cat>
            <c:numRef>
              <c:f>'4.1'!$P$7</c:f>
              <c:numCache>
                <c:formatCode>General</c:formatCode>
                <c:ptCount val="1"/>
              </c:numCache>
            </c:numRef>
          </c:cat>
          <c:val>
            <c:numRef>
              <c:f>'4.1'!$P$14</c:f>
              <c:numCache>
                <c:formatCode>0.0%</c:formatCode>
                <c:ptCount val="1"/>
              </c:numCache>
            </c:numRef>
          </c:val>
          <c:extLst xmlns:c16r2="http://schemas.microsoft.com/office/drawing/2015/06/chart">
            <c:ext xmlns:c16="http://schemas.microsoft.com/office/drawing/2014/chart" uri="{C3380CC4-5D6E-409C-BE32-E72D297353CC}">
              <c16:uniqueId val="{00000006-CE88-46EC-A25C-1A30C3C67B1D}"/>
            </c:ext>
          </c:extLst>
        </c:ser>
        <c:ser>
          <c:idx val="7"/>
          <c:order val="7"/>
          <c:tx>
            <c:strRef>
              <c:f>'4.1'!$O$15</c:f>
              <c:strCache>
                <c:ptCount val="1"/>
              </c:strCache>
            </c:strRef>
          </c:tx>
          <c:invertIfNegative val="0"/>
          <c:cat>
            <c:numRef>
              <c:f>'4.1'!$P$7</c:f>
              <c:numCache>
                <c:formatCode>General</c:formatCode>
                <c:ptCount val="1"/>
              </c:numCache>
            </c:numRef>
          </c:cat>
          <c:val>
            <c:numRef>
              <c:f>'4.1'!$P$15</c:f>
              <c:numCache>
                <c:formatCode>0.0%</c:formatCode>
                <c:ptCount val="1"/>
              </c:numCache>
            </c:numRef>
          </c:val>
          <c:extLst xmlns:c16r2="http://schemas.microsoft.com/office/drawing/2015/06/chart">
            <c:ext xmlns:c16="http://schemas.microsoft.com/office/drawing/2014/chart" uri="{C3380CC4-5D6E-409C-BE32-E72D297353CC}">
              <c16:uniqueId val="{00000007-CE88-46EC-A25C-1A30C3C67B1D}"/>
            </c:ext>
          </c:extLst>
        </c:ser>
        <c:ser>
          <c:idx val="8"/>
          <c:order val="8"/>
          <c:tx>
            <c:strRef>
              <c:f>'4.1'!$O$16</c:f>
              <c:strCache>
                <c:ptCount val="1"/>
              </c:strCache>
            </c:strRef>
          </c:tx>
          <c:invertIfNegative val="0"/>
          <c:cat>
            <c:numRef>
              <c:f>'4.1'!$P$7</c:f>
              <c:numCache>
                <c:formatCode>General</c:formatCode>
                <c:ptCount val="1"/>
              </c:numCache>
            </c:numRef>
          </c:cat>
          <c:val>
            <c:numRef>
              <c:f>'4.1'!$P$16</c:f>
              <c:numCache>
                <c:formatCode>0.0%</c:formatCode>
                <c:ptCount val="1"/>
              </c:numCache>
            </c:numRef>
          </c:val>
          <c:extLst xmlns:c16r2="http://schemas.microsoft.com/office/drawing/2015/06/chart">
            <c:ext xmlns:c16="http://schemas.microsoft.com/office/drawing/2014/chart" uri="{C3380CC4-5D6E-409C-BE32-E72D297353CC}">
              <c16:uniqueId val="{00000008-CE88-46EC-A25C-1A30C3C67B1D}"/>
            </c:ext>
          </c:extLst>
        </c:ser>
        <c:ser>
          <c:idx val="9"/>
          <c:order val="9"/>
          <c:tx>
            <c:strRef>
              <c:f>'4.1'!$O$17</c:f>
              <c:strCache>
                <c:ptCount val="1"/>
              </c:strCache>
            </c:strRef>
          </c:tx>
          <c:invertIfNegative val="0"/>
          <c:cat>
            <c:numRef>
              <c:f>'4.1'!$P$7</c:f>
              <c:numCache>
                <c:formatCode>General</c:formatCode>
                <c:ptCount val="1"/>
              </c:numCache>
            </c:numRef>
          </c:cat>
          <c:val>
            <c:numRef>
              <c:f>'4.1'!$P$17</c:f>
              <c:numCache>
                <c:formatCode>0.0%</c:formatCode>
                <c:ptCount val="1"/>
              </c:numCache>
            </c:numRef>
          </c:val>
          <c:extLst xmlns:c16r2="http://schemas.microsoft.com/office/drawing/2015/06/chart">
            <c:ext xmlns:c16="http://schemas.microsoft.com/office/drawing/2014/chart" uri="{C3380CC4-5D6E-409C-BE32-E72D297353CC}">
              <c16:uniqueId val="{00000009-CE88-46EC-A25C-1A30C3C67B1D}"/>
            </c:ext>
          </c:extLst>
        </c:ser>
        <c:ser>
          <c:idx val="10"/>
          <c:order val="10"/>
          <c:tx>
            <c:strRef>
              <c:f>'4.1'!$O$18</c:f>
              <c:strCache>
                <c:ptCount val="1"/>
              </c:strCache>
            </c:strRef>
          </c:tx>
          <c:invertIfNegative val="0"/>
          <c:cat>
            <c:numRef>
              <c:f>'4.1'!$P$7</c:f>
              <c:numCache>
                <c:formatCode>General</c:formatCode>
                <c:ptCount val="1"/>
              </c:numCache>
            </c:numRef>
          </c:cat>
          <c:val>
            <c:numRef>
              <c:f>'4.1'!$P$18</c:f>
              <c:numCache>
                <c:formatCode>0.0%</c:formatCode>
                <c:ptCount val="1"/>
              </c:numCache>
            </c:numRef>
          </c:val>
          <c:extLst xmlns:c16r2="http://schemas.microsoft.com/office/drawing/2015/06/chart">
            <c:ext xmlns:c16="http://schemas.microsoft.com/office/drawing/2014/chart" uri="{C3380CC4-5D6E-409C-BE32-E72D297353CC}">
              <c16:uniqueId val="{0000000A-CE88-46EC-A25C-1A30C3C67B1D}"/>
            </c:ext>
          </c:extLst>
        </c:ser>
        <c:ser>
          <c:idx val="11"/>
          <c:order val="11"/>
          <c:tx>
            <c:strRef>
              <c:f>'4.1'!$O$19</c:f>
              <c:strCache>
                <c:ptCount val="1"/>
              </c:strCache>
            </c:strRef>
          </c:tx>
          <c:invertIfNegative val="0"/>
          <c:cat>
            <c:numRef>
              <c:f>'4.1'!$P$7</c:f>
              <c:numCache>
                <c:formatCode>General</c:formatCode>
                <c:ptCount val="1"/>
              </c:numCache>
            </c:numRef>
          </c:cat>
          <c:val>
            <c:numRef>
              <c:f>'4.1'!$P$19</c:f>
              <c:numCache>
                <c:formatCode>0.0%</c:formatCode>
                <c:ptCount val="1"/>
              </c:numCache>
            </c:numRef>
          </c:val>
          <c:extLst xmlns:c16r2="http://schemas.microsoft.com/office/drawing/2015/06/chart">
            <c:ext xmlns:c16="http://schemas.microsoft.com/office/drawing/2014/chart" uri="{C3380CC4-5D6E-409C-BE32-E72D297353CC}">
              <c16:uniqueId val="{0000000B-CE88-46EC-A25C-1A30C3C67B1D}"/>
            </c:ext>
          </c:extLst>
        </c:ser>
        <c:ser>
          <c:idx val="12"/>
          <c:order val="12"/>
          <c:tx>
            <c:strRef>
              <c:f>'4.1'!$O$20</c:f>
              <c:strCache>
                <c:ptCount val="1"/>
              </c:strCache>
            </c:strRef>
          </c:tx>
          <c:invertIfNegative val="0"/>
          <c:cat>
            <c:numRef>
              <c:f>'4.1'!$P$7</c:f>
              <c:numCache>
                <c:formatCode>General</c:formatCode>
                <c:ptCount val="1"/>
              </c:numCache>
            </c:numRef>
          </c:cat>
          <c:val>
            <c:numRef>
              <c:f>'4.1'!$P$20</c:f>
              <c:numCache>
                <c:formatCode>0.0%</c:formatCode>
                <c:ptCount val="1"/>
              </c:numCache>
            </c:numRef>
          </c:val>
          <c:extLst xmlns:c16r2="http://schemas.microsoft.com/office/drawing/2015/06/chart">
            <c:ext xmlns:c16="http://schemas.microsoft.com/office/drawing/2014/chart" uri="{C3380CC4-5D6E-409C-BE32-E72D297353CC}">
              <c16:uniqueId val="{0000000C-CE88-46EC-A25C-1A30C3C67B1D}"/>
            </c:ext>
          </c:extLst>
        </c:ser>
        <c:ser>
          <c:idx val="13"/>
          <c:order val="13"/>
          <c:tx>
            <c:strRef>
              <c:f>'4.1'!$O$21</c:f>
              <c:strCache>
                <c:ptCount val="1"/>
              </c:strCache>
            </c:strRef>
          </c:tx>
          <c:invertIfNegative val="0"/>
          <c:cat>
            <c:numRef>
              <c:f>'4.1'!$P$7</c:f>
              <c:numCache>
                <c:formatCode>General</c:formatCode>
                <c:ptCount val="1"/>
              </c:numCache>
            </c:numRef>
          </c:cat>
          <c:val>
            <c:numRef>
              <c:f>'4.1'!$P$21</c:f>
              <c:numCache>
                <c:formatCode>0.0%</c:formatCode>
                <c:ptCount val="1"/>
              </c:numCache>
            </c:numRef>
          </c:val>
          <c:extLst xmlns:c16r2="http://schemas.microsoft.com/office/drawing/2015/06/chart">
            <c:ext xmlns:c16="http://schemas.microsoft.com/office/drawing/2014/chart" uri="{C3380CC4-5D6E-409C-BE32-E72D297353CC}">
              <c16:uniqueId val="{0000000D-CE88-46EC-A25C-1A30C3C67B1D}"/>
            </c:ext>
          </c:extLst>
        </c:ser>
        <c:ser>
          <c:idx val="14"/>
          <c:order val="14"/>
          <c:tx>
            <c:strRef>
              <c:f>'4.1'!$O$22</c:f>
              <c:strCache>
                <c:ptCount val="1"/>
              </c:strCache>
            </c:strRef>
          </c:tx>
          <c:invertIfNegative val="0"/>
          <c:cat>
            <c:numRef>
              <c:f>'4.1'!$P$7</c:f>
              <c:numCache>
                <c:formatCode>General</c:formatCode>
                <c:ptCount val="1"/>
              </c:numCache>
            </c:numRef>
          </c:cat>
          <c:val>
            <c:numRef>
              <c:f>'4.1'!$P$22</c:f>
              <c:numCache>
                <c:formatCode>0.0%</c:formatCode>
                <c:ptCount val="1"/>
              </c:numCache>
            </c:numRef>
          </c:val>
          <c:extLst xmlns:c16r2="http://schemas.microsoft.com/office/drawing/2015/06/chart">
            <c:ext xmlns:c16="http://schemas.microsoft.com/office/drawing/2014/chart" uri="{C3380CC4-5D6E-409C-BE32-E72D297353CC}">
              <c16:uniqueId val="{0000000E-CE88-46EC-A25C-1A30C3C67B1D}"/>
            </c:ext>
          </c:extLst>
        </c:ser>
        <c:ser>
          <c:idx val="15"/>
          <c:order val="15"/>
          <c:tx>
            <c:strRef>
              <c:f>'4.1'!$O$23</c:f>
              <c:strCache>
                <c:ptCount val="1"/>
              </c:strCache>
            </c:strRef>
          </c:tx>
          <c:spPr>
            <a:solidFill>
              <a:srgbClr val="EBE600"/>
            </a:solidFill>
          </c:spPr>
          <c:invertIfNegative val="0"/>
          <c:cat>
            <c:numRef>
              <c:f>'4.1'!$P$7</c:f>
              <c:numCache>
                <c:formatCode>General</c:formatCode>
                <c:ptCount val="1"/>
              </c:numCache>
            </c:numRef>
          </c:cat>
          <c:val>
            <c:numRef>
              <c:f>'4.1'!$P$23</c:f>
              <c:numCache>
                <c:formatCode>0.0%</c:formatCode>
                <c:ptCount val="1"/>
              </c:numCache>
            </c:numRef>
          </c:val>
          <c:extLst xmlns:c16r2="http://schemas.microsoft.com/office/drawing/2015/06/chart">
            <c:ext xmlns:c16="http://schemas.microsoft.com/office/drawing/2014/chart" uri="{C3380CC4-5D6E-409C-BE32-E72D297353CC}">
              <c16:uniqueId val="{0000000F-CE88-46EC-A25C-1A30C3C67B1D}"/>
            </c:ext>
          </c:extLst>
        </c:ser>
        <c:dLbls>
          <c:showLegendKey val="0"/>
          <c:showVal val="0"/>
          <c:showCatName val="0"/>
          <c:showSerName val="0"/>
          <c:showPercent val="0"/>
          <c:showBubbleSize val="0"/>
        </c:dLbls>
        <c:gapWidth val="150"/>
        <c:axId val="160900224"/>
        <c:axId val="160901760"/>
      </c:barChart>
      <c:catAx>
        <c:axId val="160900224"/>
        <c:scaling>
          <c:orientation val="minMax"/>
        </c:scaling>
        <c:delete val="1"/>
        <c:axPos val="b"/>
        <c:numFmt formatCode="General" sourceLinked="1"/>
        <c:majorTickMark val="out"/>
        <c:minorTickMark val="none"/>
        <c:tickLblPos val="nextTo"/>
        <c:crossAx val="160901760"/>
        <c:crosses val="autoZero"/>
        <c:auto val="1"/>
        <c:lblAlgn val="ctr"/>
        <c:lblOffset val="100"/>
        <c:noMultiLvlLbl val="0"/>
      </c:catAx>
      <c:valAx>
        <c:axId val="160901760"/>
        <c:scaling>
          <c:orientation val="minMax"/>
        </c:scaling>
        <c:delete val="1"/>
        <c:axPos val="l"/>
        <c:numFmt formatCode="0.0%" sourceLinked="1"/>
        <c:majorTickMark val="out"/>
        <c:minorTickMark val="none"/>
        <c:tickLblPos val="nextTo"/>
        <c:crossAx val="160900224"/>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20.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7205388244365729"/>
          <c:y val="0.21908190047672613"/>
          <c:w val="0.34141910486533111"/>
          <c:h val="0.51561197707429429"/>
        </c:manualLayout>
      </c:layout>
      <c:doughnutChart>
        <c:varyColors val="1"/>
        <c:ser>
          <c:idx val="2"/>
          <c:order val="0"/>
          <c:dPt>
            <c:idx val="7"/>
            <c:bubble3D val="0"/>
            <c:extLst xmlns:c16r2="http://schemas.microsoft.com/office/drawing/2015/06/chart">
              <c:ext xmlns:c16="http://schemas.microsoft.com/office/drawing/2014/chart" uri="{C3380CC4-5D6E-409C-BE32-E72D297353CC}">
                <c16:uniqueId val="{00000000-7B9A-4780-A2EF-1B919D60E169}"/>
              </c:ext>
            </c:extLst>
          </c:dPt>
          <c:cat>
            <c:numRef>
              <c:f>'8.4'!$O$27:$O$34</c:f>
              <c:numCache>
                <c:formatCode>#,##0.0</c:formatCode>
                <c:ptCount val="8"/>
              </c:numCache>
            </c:numRef>
          </c:cat>
          <c:val>
            <c:numRef>
              <c:f>'8.4'!$J$27:$J$34</c:f>
              <c:numCache>
                <c:formatCode>0.0</c:formatCode>
                <c:ptCount val="8"/>
              </c:numCache>
            </c:numRef>
          </c:val>
          <c:extLst xmlns:c16r2="http://schemas.microsoft.com/office/drawing/2015/06/chart">
            <c:ext xmlns:c16="http://schemas.microsoft.com/office/drawing/2014/chart" uri="{C3380CC4-5D6E-409C-BE32-E72D297353CC}">
              <c16:uniqueId val="{00000001-7B9A-4780-A2EF-1B919D60E169}"/>
            </c:ext>
          </c:extLst>
        </c:ser>
        <c:dLbls>
          <c:showLegendKey val="0"/>
          <c:showVal val="0"/>
          <c:showCatName val="0"/>
          <c:showSerName val="0"/>
          <c:showPercent val="0"/>
          <c:showBubbleSize val="0"/>
          <c:showLeaderLines val="1"/>
        </c:dLbls>
        <c:firstSliceAng val="0"/>
        <c:holeSize val="50"/>
      </c:doughnutChart>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21.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b="1" i="0" u="none" strike="noStrike" baseline="0">
                <a:effectLst/>
              </a:rPr>
              <a:t>Spotřeba tepla podle </a:t>
            </a:r>
            <a:r>
              <a:rPr lang="cs-CZ" sz="1000"/>
              <a:t>sektorů</a:t>
            </a:r>
            <a:r>
              <a:rPr lang="cs-CZ" sz="1000" baseline="0"/>
              <a:t> národního hospodářství</a:t>
            </a:r>
            <a:r>
              <a:rPr lang="cs-CZ" sz="1000"/>
              <a:t> (GJ)</a:t>
            </a:r>
          </a:p>
        </c:rich>
      </c:tx>
      <c:layout>
        <c:manualLayout>
          <c:xMode val="edge"/>
          <c:yMode val="edge"/>
          <c:x val="0.11335168195718655"/>
          <c:y val="4.3463308028525417E-2"/>
        </c:manualLayout>
      </c:layout>
      <c:overlay val="0"/>
    </c:title>
    <c:autoTitleDeleted val="0"/>
    <c:plotArea>
      <c:layout>
        <c:manualLayout>
          <c:layoutTarget val="inner"/>
          <c:xMode val="edge"/>
          <c:yMode val="edge"/>
          <c:x val="9.7641630144170252E-2"/>
          <c:y val="0.18377538215833902"/>
          <c:w val="0.77415317693982277"/>
          <c:h val="0.68439824321241161"/>
        </c:manualLayout>
      </c:layout>
      <c:barChart>
        <c:barDir val="col"/>
        <c:grouping val="stacked"/>
        <c:varyColors val="0"/>
        <c:ser>
          <c:idx val="0"/>
          <c:order val="0"/>
          <c:tx>
            <c:strRef>
              <c:f>'8.5'!$K$27</c:f>
              <c:strCache>
                <c:ptCount val="1"/>
                <c:pt idx="0">
                  <c:v>Průmysl</c:v>
                </c:pt>
              </c:strCache>
            </c:strRef>
          </c:tx>
          <c:invertIfNegative val="0"/>
          <c:cat>
            <c:strRef>
              <c:f>'8.5'!$L$26:$N$26</c:f>
              <c:strCache>
                <c:ptCount val="3"/>
                <c:pt idx="0">
                  <c:v>Leden</c:v>
                </c:pt>
                <c:pt idx="1">
                  <c:v>Únor</c:v>
                </c:pt>
                <c:pt idx="2">
                  <c:v>Březen</c:v>
                </c:pt>
              </c:strCache>
            </c:strRef>
          </c:cat>
          <c:val>
            <c:numRef>
              <c:f>'8.5'!$L$27:$N$27</c:f>
              <c:numCache>
                <c:formatCode>#,##0.0</c:formatCode>
                <c:ptCount val="3"/>
                <c:pt idx="0">
                  <c:v>16156.783000000001</c:v>
                </c:pt>
                <c:pt idx="1">
                  <c:v>12262.232</c:v>
                </c:pt>
                <c:pt idx="2">
                  <c:v>10847.004999999999</c:v>
                </c:pt>
              </c:numCache>
            </c:numRef>
          </c:val>
          <c:extLst xmlns:c16r2="http://schemas.microsoft.com/office/drawing/2015/06/chart">
            <c:ext xmlns:c16="http://schemas.microsoft.com/office/drawing/2014/chart" uri="{C3380CC4-5D6E-409C-BE32-E72D297353CC}">
              <c16:uniqueId val="{00000000-B363-40D2-8D91-C550D348226B}"/>
            </c:ext>
          </c:extLst>
        </c:ser>
        <c:ser>
          <c:idx val="1"/>
          <c:order val="1"/>
          <c:tx>
            <c:strRef>
              <c:f>'8.5'!$K$28</c:f>
              <c:strCache>
                <c:ptCount val="1"/>
                <c:pt idx="0">
                  <c:v>Energetika</c:v>
                </c:pt>
              </c:strCache>
            </c:strRef>
          </c:tx>
          <c:invertIfNegative val="0"/>
          <c:cat>
            <c:strRef>
              <c:f>'8.5'!$L$26:$N$26</c:f>
              <c:strCache>
                <c:ptCount val="3"/>
                <c:pt idx="0">
                  <c:v>Leden</c:v>
                </c:pt>
                <c:pt idx="1">
                  <c:v>Únor</c:v>
                </c:pt>
                <c:pt idx="2">
                  <c:v>Březen</c:v>
                </c:pt>
              </c:strCache>
            </c:strRef>
          </c:cat>
          <c:val>
            <c:numRef>
              <c:f>'8.5'!$L$28:$N$28</c:f>
              <c:numCache>
                <c:formatCode>#,##0.0</c:formatCode>
                <c:ptCount val="3"/>
                <c:pt idx="0">
                  <c:v>6275.48</c:v>
                </c:pt>
                <c:pt idx="1">
                  <c:v>5502.97</c:v>
                </c:pt>
                <c:pt idx="2">
                  <c:v>4969.4799999999996</c:v>
                </c:pt>
              </c:numCache>
            </c:numRef>
          </c:val>
          <c:extLst xmlns:c16r2="http://schemas.microsoft.com/office/drawing/2015/06/chart">
            <c:ext xmlns:c16="http://schemas.microsoft.com/office/drawing/2014/chart" uri="{C3380CC4-5D6E-409C-BE32-E72D297353CC}">
              <c16:uniqueId val="{00000001-B363-40D2-8D91-C550D348226B}"/>
            </c:ext>
          </c:extLst>
        </c:ser>
        <c:ser>
          <c:idx val="2"/>
          <c:order val="2"/>
          <c:tx>
            <c:strRef>
              <c:f>'8.5'!$K$29</c:f>
              <c:strCache>
                <c:ptCount val="1"/>
                <c:pt idx="0">
                  <c:v>Doprava</c:v>
                </c:pt>
              </c:strCache>
            </c:strRef>
          </c:tx>
          <c:invertIfNegative val="0"/>
          <c:cat>
            <c:strRef>
              <c:f>'8.5'!$L$26:$N$26</c:f>
              <c:strCache>
                <c:ptCount val="3"/>
                <c:pt idx="0">
                  <c:v>Leden</c:v>
                </c:pt>
                <c:pt idx="1">
                  <c:v>Únor</c:v>
                </c:pt>
                <c:pt idx="2">
                  <c:v>Březen</c:v>
                </c:pt>
              </c:strCache>
            </c:strRef>
          </c:cat>
          <c:val>
            <c:numRef>
              <c:f>'8.5'!$L$29:$N$29</c:f>
              <c:numCache>
                <c:formatCode>#,##0.0</c:formatCode>
                <c:ptCount val="3"/>
                <c:pt idx="0">
                  <c:v>612.32000000000005</c:v>
                </c:pt>
                <c:pt idx="1">
                  <c:v>491.34</c:v>
                </c:pt>
                <c:pt idx="2">
                  <c:v>413.71</c:v>
                </c:pt>
              </c:numCache>
            </c:numRef>
          </c:val>
          <c:extLst xmlns:c16r2="http://schemas.microsoft.com/office/drawing/2015/06/chart">
            <c:ext xmlns:c16="http://schemas.microsoft.com/office/drawing/2014/chart" uri="{C3380CC4-5D6E-409C-BE32-E72D297353CC}">
              <c16:uniqueId val="{00000002-B363-40D2-8D91-C550D348226B}"/>
            </c:ext>
          </c:extLst>
        </c:ser>
        <c:ser>
          <c:idx val="3"/>
          <c:order val="3"/>
          <c:tx>
            <c:strRef>
              <c:f>'8.5'!$K$30</c:f>
              <c:strCache>
                <c:ptCount val="1"/>
                <c:pt idx="0">
                  <c:v>Stavebnictví</c:v>
                </c:pt>
              </c:strCache>
            </c:strRef>
          </c:tx>
          <c:invertIfNegative val="0"/>
          <c:cat>
            <c:strRef>
              <c:f>'8.5'!$L$26:$N$26</c:f>
              <c:strCache>
                <c:ptCount val="3"/>
                <c:pt idx="0">
                  <c:v>Leden</c:v>
                </c:pt>
                <c:pt idx="1">
                  <c:v>Únor</c:v>
                </c:pt>
                <c:pt idx="2">
                  <c:v>Březen</c:v>
                </c:pt>
              </c:strCache>
            </c:strRef>
          </c:cat>
          <c:val>
            <c:numRef>
              <c:f>'8.5'!$L$30:$N$30</c:f>
              <c:numCache>
                <c:formatCode>#,##0.0</c:formatCode>
                <c:ptCount val="3"/>
                <c:pt idx="0">
                  <c:v>659.64</c:v>
                </c:pt>
                <c:pt idx="1">
                  <c:v>475.24</c:v>
                </c:pt>
                <c:pt idx="2">
                  <c:v>390.64</c:v>
                </c:pt>
              </c:numCache>
            </c:numRef>
          </c:val>
          <c:extLst xmlns:c16r2="http://schemas.microsoft.com/office/drawing/2015/06/chart">
            <c:ext xmlns:c16="http://schemas.microsoft.com/office/drawing/2014/chart" uri="{C3380CC4-5D6E-409C-BE32-E72D297353CC}">
              <c16:uniqueId val="{00000003-B363-40D2-8D91-C550D348226B}"/>
            </c:ext>
          </c:extLst>
        </c:ser>
        <c:ser>
          <c:idx val="4"/>
          <c:order val="4"/>
          <c:tx>
            <c:strRef>
              <c:f>'8.5'!$K$31</c:f>
              <c:strCache>
                <c:ptCount val="1"/>
                <c:pt idx="0">
                  <c:v>Zemědělství a lesnictví</c:v>
                </c:pt>
              </c:strCache>
            </c:strRef>
          </c:tx>
          <c:invertIfNegative val="0"/>
          <c:cat>
            <c:strRef>
              <c:f>'8.5'!$L$26:$N$26</c:f>
              <c:strCache>
                <c:ptCount val="3"/>
                <c:pt idx="0">
                  <c:v>Leden</c:v>
                </c:pt>
                <c:pt idx="1">
                  <c:v>Únor</c:v>
                </c:pt>
                <c:pt idx="2">
                  <c:v>Březen</c:v>
                </c:pt>
              </c:strCache>
            </c:strRef>
          </c:cat>
          <c:val>
            <c:numRef>
              <c:f>'8.5'!$L$31:$N$31</c:f>
              <c:numCache>
                <c:formatCode>#,##0.0</c:formatCode>
                <c:ptCount val="3"/>
                <c:pt idx="0">
                  <c:v>3060.2309999999998</c:v>
                </c:pt>
                <c:pt idx="1">
                  <c:v>9364.5010000000002</c:v>
                </c:pt>
                <c:pt idx="2">
                  <c:v>8288.759</c:v>
                </c:pt>
              </c:numCache>
            </c:numRef>
          </c:val>
          <c:extLst xmlns:c16r2="http://schemas.microsoft.com/office/drawing/2015/06/chart">
            <c:ext xmlns:c16="http://schemas.microsoft.com/office/drawing/2014/chart" uri="{C3380CC4-5D6E-409C-BE32-E72D297353CC}">
              <c16:uniqueId val="{00000004-B363-40D2-8D91-C550D348226B}"/>
            </c:ext>
          </c:extLst>
        </c:ser>
        <c:ser>
          <c:idx val="5"/>
          <c:order val="5"/>
          <c:tx>
            <c:strRef>
              <c:f>'8.5'!$K$32</c:f>
              <c:strCache>
                <c:ptCount val="1"/>
                <c:pt idx="0">
                  <c:v>Domácnosti</c:v>
                </c:pt>
              </c:strCache>
            </c:strRef>
          </c:tx>
          <c:invertIfNegative val="0"/>
          <c:cat>
            <c:strRef>
              <c:f>'8.5'!$L$26:$N$26</c:f>
              <c:strCache>
                <c:ptCount val="3"/>
                <c:pt idx="0">
                  <c:v>Leden</c:v>
                </c:pt>
                <c:pt idx="1">
                  <c:v>Únor</c:v>
                </c:pt>
                <c:pt idx="2">
                  <c:v>Březen</c:v>
                </c:pt>
              </c:strCache>
            </c:strRef>
          </c:cat>
          <c:val>
            <c:numRef>
              <c:f>'8.5'!$L$32:$N$32</c:f>
              <c:numCache>
                <c:formatCode>#,##0.0</c:formatCode>
                <c:ptCount val="3"/>
                <c:pt idx="0">
                  <c:v>134331.02543980762</c:v>
                </c:pt>
                <c:pt idx="1">
                  <c:v>105271.29900000001</c:v>
                </c:pt>
                <c:pt idx="2">
                  <c:v>101067.318</c:v>
                </c:pt>
              </c:numCache>
            </c:numRef>
          </c:val>
          <c:extLst xmlns:c16r2="http://schemas.microsoft.com/office/drawing/2015/06/chart">
            <c:ext xmlns:c16="http://schemas.microsoft.com/office/drawing/2014/chart" uri="{C3380CC4-5D6E-409C-BE32-E72D297353CC}">
              <c16:uniqueId val="{00000005-B363-40D2-8D91-C550D348226B}"/>
            </c:ext>
          </c:extLst>
        </c:ser>
        <c:ser>
          <c:idx val="6"/>
          <c:order val="6"/>
          <c:tx>
            <c:strRef>
              <c:f>'8.5'!$K$33</c:f>
              <c:strCache>
                <c:ptCount val="1"/>
                <c:pt idx="0">
                  <c:v>Obchod, služby, školství, zdravotnictví</c:v>
                </c:pt>
              </c:strCache>
            </c:strRef>
          </c:tx>
          <c:invertIfNegative val="0"/>
          <c:cat>
            <c:strRef>
              <c:f>'8.5'!$L$26:$N$26</c:f>
              <c:strCache>
                <c:ptCount val="3"/>
                <c:pt idx="0">
                  <c:v>Leden</c:v>
                </c:pt>
                <c:pt idx="1">
                  <c:v>Únor</c:v>
                </c:pt>
                <c:pt idx="2">
                  <c:v>Březen</c:v>
                </c:pt>
              </c:strCache>
            </c:strRef>
          </c:cat>
          <c:val>
            <c:numRef>
              <c:f>'8.5'!$L$33:$N$33</c:f>
              <c:numCache>
                <c:formatCode>#,##0.0</c:formatCode>
                <c:ptCount val="3"/>
                <c:pt idx="0">
                  <c:v>54087.29099999999</c:v>
                </c:pt>
                <c:pt idx="1">
                  <c:v>41151.702000000005</c:v>
                </c:pt>
                <c:pt idx="2">
                  <c:v>34356.790000000008</c:v>
                </c:pt>
              </c:numCache>
            </c:numRef>
          </c:val>
          <c:extLst xmlns:c16r2="http://schemas.microsoft.com/office/drawing/2015/06/chart">
            <c:ext xmlns:c16="http://schemas.microsoft.com/office/drawing/2014/chart" uri="{C3380CC4-5D6E-409C-BE32-E72D297353CC}">
              <c16:uniqueId val="{00000006-B363-40D2-8D91-C550D348226B}"/>
            </c:ext>
          </c:extLst>
        </c:ser>
        <c:ser>
          <c:idx val="7"/>
          <c:order val="7"/>
          <c:tx>
            <c:strRef>
              <c:f>'8.5'!$K$34</c:f>
              <c:strCache>
                <c:ptCount val="1"/>
                <c:pt idx="0">
                  <c:v>Ostatní</c:v>
                </c:pt>
              </c:strCache>
            </c:strRef>
          </c:tx>
          <c:invertIfNegative val="0"/>
          <c:cat>
            <c:strRef>
              <c:f>'8.5'!$L$26:$N$26</c:f>
              <c:strCache>
                <c:ptCount val="3"/>
                <c:pt idx="0">
                  <c:v>Leden</c:v>
                </c:pt>
                <c:pt idx="1">
                  <c:v>Únor</c:v>
                </c:pt>
                <c:pt idx="2">
                  <c:v>Březen</c:v>
                </c:pt>
              </c:strCache>
            </c:strRef>
          </c:cat>
          <c:val>
            <c:numRef>
              <c:f>'8.5'!$L$34:$N$34</c:f>
              <c:numCache>
                <c:formatCode>#,##0.0</c:formatCode>
                <c:ptCount val="3"/>
                <c:pt idx="0">
                  <c:v>209.99600000000001</c:v>
                </c:pt>
                <c:pt idx="1">
                  <c:v>176.304</c:v>
                </c:pt>
                <c:pt idx="2">
                  <c:v>154.74799999999999</c:v>
                </c:pt>
              </c:numCache>
            </c:numRef>
          </c:val>
          <c:extLst xmlns:c16r2="http://schemas.microsoft.com/office/drawing/2015/06/chart">
            <c:ext xmlns:c16="http://schemas.microsoft.com/office/drawing/2014/chart" uri="{C3380CC4-5D6E-409C-BE32-E72D297353CC}">
              <c16:uniqueId val="{00000007-B363-40D2-8D91-C550D348226B}"/>
            </c:ext>
          </c:extLst>
        </c:ser>
        <c:dLbls>
          <c:showLegendKey val="0"/>
          <c:showVal val="0"/>
          <c:showCatName val="0"/>
          <c:showSerName val="0"/>
          <c:showPercent val="0"/>
          <c:showBubbleSize val="0"/>
        </c:dLbls>
        <c:gapWidth val="150"/>
        <c:overlap val="100"/>
        <c:axId val="168919040"/>
        <c:axId val="168920576"/>
      </c:barChart>
      <c:catAx>
        <c:axId val="168919040"/>
        <c:scaling>
          <c:orientation val="minMax"/>
        </c:scaling>
        <c:delete val="0"/>
        <c:axPos val="b"/>
        <c:numFmt formatCode="General" sourceLinked="1"/>
        <c:majorTickMark val="none"/>
        <c:minorTickMark val="none"/>
        <c:tickLblPos val="nextTo"/>
        <c:txPr>
          <a:bodyPr/>
          <a:lstStyle/>
          <a:p>
            <a:pPr>
              <a:defRPr sz="900"/>
            </a:pPr>
            <a:endParaRPr lang="cs-CZ"/>
          </a:p>
        </c:txPr>
        <c:crossAx val="168920576"/>
        <c:crosses val="autoZero"/>
        <c:auto val="1"/>
        <c:lblAlgn val="ctr"/>
        <c:lblOffset val="100"/>
        <c:noMultiLvlLbl val="0"/>
      </c:catAx>
      <c:valAx>
        <c:axId val="168920576"/>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168919040"/>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22.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v ČR</a:t>
            </a:r>
          </a:p>
        </c:rich>
      </c:tx>
      <c:overlay val="0"/>
    </c:title>
    <c:autoTitleDeleted val="0"/>
    <c:plotArea>
      <c:layout>
        <c:manualLayout>
          <c:layoutTarget val="inner"/>
          <c:xMode val="edge"/>
          <c:yMode val="edge"/>
          <c:x val="6.0592781633521109E-2"/>
          <c:y val="0.27588277344330603"/>
          <c:w val="0.86679862645627792"/>
          <c:h val="0.27543687465053568"/>
        </c:manualLayout>
      </c:layout>
      <c:barChart>
        <c:barDir val="bar"/>
        <c:grouping val="clustered"/>
        <c:varyColors val="0"/>
        <c:ser>
          <c:idx val="0"/>
          <c:order val="0"/>
          <c:tx>
            <c:strRef>
              <c:f>'8.5'!$L$39</c:f>
              <c:strCache>
                <c:ptCount val="1"/>
                <c:pt idx="0">
                  <c:v>Instalovaný výkon</c:v>
                </c:pt>
              </c:strCache>
            </c:strRef>
          </c:tx>
          <c:invertIfNegative val="0"/>
          <c:val>
            <c:numRef>
              <c:f>'8.5'!$M$39</c:f>
              <c:numCache>
                <c:formatCode>0.0%</c:formatCode>
                <c:ptCount val="1"/>
                <c:pt idx="0">
                  <c:v>1.507156645258121E-2</c:v>
                </c:pt>
              </c:numCache>
            </c:numRef>
          </c:val>
          <c:extLst xmlns:c16r2="http://schemas.microsoft.com/office/drawing/2015/06/chart">
            <c:ext xmlns:c16="http://schemas.microsoft.com/office/drawing/2014/chart" uri="{C3380CC4-5D6E-409C-BE32-E72D297353CC}">
              <c16:uniqueId val="{00000000-3868-4782-96C7-1A7886EE5043}"/>
            </c:ext>
          </c:extLst>
        </c:ser>
        <c:ser>
          <c:idx val="1"/>
          <c:order val="1"/>
          <c:tx>
            <c:strRef>
              <c:f>'8.5'!$L$40</c:f>
              <c:strCache>
                <c:ptCount val="1"/>
                <c:pt idx="0">
                  <c:v>Výroba tepla brutto</c:v>
                </c:pt>
              </c:strCache>
            </c:strRef>
          </c:tx>
          <c:invertIfNegative val="0"/>
          <c:val>
            <c:numRef>
              <c:f>'8.5'!$M$40</c:f>
              <c:numCache>
                <c:formatCode>0.0%</c:formatCode>
                <c:ptCount val="1"/>
                <c:pt idx="0">
                  <c:v>2.2288773891058808E-2</c:v>
                </c:pt>
              </c:numCache>
            </c:numRef>
          </c:val>
          <c:extLst xmlns:c16r2="http://schemas.microsoft.com/office/drawing/2015/06/chart">
            <c:ext xmlns:c16="http://schemas.microsoft.com/office/drawing/2014/chart" uri="{C3380CC4-5D6E-409C-BE32-E72D297353CC}">
              <c16:uniqueId val="{00000001-3868-4782-96C7-1A7886EE5043}"/>
            </c:ext>
          </c:extLst>
        </c:ser>
        <c:ser>
          <c:idx val="2"/>
          <c:order val="2"/>
          <c:tx>
            <c:strRef>
              <c:f>'8.5'!$L$41</c:f>
              <c:strCache>
                <c:ptCount val="1"/>
                <c:pt idx="0">
                  <c:v>Dodávky tepla</c:v>
                </c:pt>
              </c:strCache>
            </c:strRef>
          </c:tx>
          <c:invertIfNegative val="0"/>
          <c:val>
            <c:numRef>
              <c:f>'8.5'!$M$41</c:f>
              <c:numCache>
                <c:formatCode>0.0%</c:formatCode>
                <c:ptCount val="1"/>
                <c:pt idx="0">
                  <c:v>1.7719212395746465E-2</c:v>
                </c:pt>
              </c:numCache>
            </c:numRef>
          </c:val>
          <c:extLst xmlns:c16r2="http://schemas.microsoft.com/office/drawing/2015/06/chart">
            <c:ext xmlns:c16="http://schemas.microsoft.com/office/drawing/2014/chart" uri="{C3380CC4-5D6E-409C-BE32-E72D297353CC}">
              <c16:uniqueId val="{00000002-3868-4782-96C7-1A7886EE5043}"/>
            </c:ext>
          </c:extLst>
        </c:ser>
        <c:dLbls>
          <c:showLegendKey val="0"/>
          <c:showVal val="0"/>
          <c:showCatName val="0"/>
          <c:showSerName val="0"/>
          <c:showPercent val="0"/>
          <c:showBubbleSize val="0"/>
        </c:dLbls>
        <c:gapWidth val="150"/>
        <c:axId val="169283584"/>
        <c:axId val="169285120"/>
      </c:barChart>
      <c:catAx>
        <c:axId val="169283584"/>
        <c:scaling>
          <c:orientation val="maxMin"/>
        </c:scaling>
        <c:delete val="0"/>
        <c:axPos val="l"/>
        <c:numFmt formatCode="General" sourceLinked="1"/>
        <c:majorTickMark val="none"/>
        <c:minorTickMark val="none"/>
        <c:tickLblPos val="none"/>
        <c:crossAx val="169285120"/>
        <c:crosses val="autoZero"/>
        <c:auto val="1"/>
        <c:lblAlgn val="ctr"/>
        <c:lblOffset val="100"/>
        <c:noMultiLvlLbl val="0"/>
      </c:catAx>
      <c:valAx>
        <c:axId val="169285120"/>
        <c:scaling>
          <c:orientation val="minMax"/>
          <c:max val="0.30000000000000004"/>
        </c:scaling>
        <c:delete val="0"/>
        <c:axPos val="b"/>
        <c:majorGridlines/>
        <c:numFmt formatCode="0%" sourceLinked="0"/>
        <c:majorTickMark val="out"/>
        <c:minorTickMark val="none"/>
        <c:tickLblPos val="nextTo"/>
        <c:spPr>
          <a:ln>
            <a:noFill/>
          </a:ln>
        </c:spPr>
        <c:txPr>
          <a:bodyPr/>
          <a:lstStyle/>
          <a:p>
            <a:pPr>
              <a:defRPr sz="900"/>
            </a:pPr>
            <a:endParaRPr lang="cs-CZ"/>
          </a:p>
        </c:txPr>
        <c:crossAx val="169283584"/>
        <c:crosses val="max"/>
        <c:crossBetween val="between"/>
      </c:valAx>
    </c:plotArea>
    <c:legend>
      <c:legendPos val="b"/>
      <c:layout>
        <c:manualLayout>
          <c:xMode val="edge"/>
          <c:yMode val="edge"/>
          <c:x val="0.18609824399565114"/>
          <c:y val="0.74908068686696816"/>
          <c:w val="0.81390175600434878"/>
          <c:h val="0.25091931313303184"/>
        </c:manualLayout>
      </c:layout>
      <c:overlay val="0"/>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23.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Dodávky tepla podle paliv (GJ)</a:t>
            </a:r>
          </a:p>
        </c:rich>
      </c:tx>
      <c:layout>
        <c:manualLayout>
          <c:xMode val="edge"/>
          <c:yMode val="edge"/>
          <c:x val="0.33834545967287083"/>
          <c:y val="4.3823326432022087E-2"/>
        </c:manualLayout>
      </c:layout>
      <c:overlay val="0"/>
    </c:title>
    <c:autoTitleDeleted val="0"/>
    <c:plotArea>
      <c:layout>
        <c:manualLayout>
          <c:layoutTarget val="inner"/>
          <c:xMode val="edge"/>
          <c:yMode val="edge"/>
          <c:x val="0.11164476326580174"/>
          <c:y val="0.18190101113825022"/>
          <c:w val="0.88835523673419825"/>
          <c:h val="0.6851811594202899"/>
        </c:manualLayout>
      </c:layout>
      <c:barChart>
        <c:barDir val="col"/>
        <c:grouping val="stacked"/>
        <c:varyColors val="0"/>
        <c:ser>
          <c:idx val="0"/>
          <c:order val="0"/>
          <c:tx>
            <c:strRef>
              <c:f>'8.5'!$K$10</c:f>
              <c:strCache>
                <c:ptCount val="1"/>
                <c:pt idx="0">
                  <c:v>Biomasa</c:v>
                </c:pt>
              </c:strCache>
            </c:strRef>
          </c:tx>
          <c:spPr>
            <a:solidFill>
              <a:schemeClr val="accent3">
                <a:lumMod val="75000"/>
              </a:schemeClr>
            </a:solidFill>
          </c:spPr>
          <c:invertIfNegative val="0"/>
          <c:cat>
            <c:strRef>
              <c:f>'8.5'!$L$9:$N$9</c:f>
              <c:strCache>
                <c:ptCount val="3"/>
                <c:pt idx="0">
                  <c:v>Leden</c:v>
                </c:pt>
                <c:pt idx="1">
                  <c:v>Únor</c:v>
                </c:pt>
                <c:pt idx="2">
                  <c:v>Březen</c:v>
                </c:pt>
              </c:strCache>
            </c:strRef>
          </c:cat>
          <c:val>
            <c:numRef>
              <c:f>'8.5'!$L$10:$N$10</c:f>
              <c:numCache>
                <c:formatCode>#,##0.0</c:formatCode>
                <c:ptCount val="3"/>
                <c:pt idx="0">
                  <c:v>89701.01</c:v>
                </c:pt>
                <c:pt idx="1">
                  <c:v>69972.86</c:v>
                </c:pt>
                <c:pt idx="2">
                  <c:v>62060.57</c:v>
                </c:pt>
              </c:numCache>
            </c:numRef>
          </c:val>
          <c:extLst xmlns:c16r2="http://schemas.microsoft.com/office/drawing/2015/06/chart">
            <c:ext xmlns:c16="http://schemas.microsoft.com/office/drawing/2014/chart" uri="{C3380CC4-5D6E-409C-BE32-E72D297353CC}">
              <c16:uniqueId val="{00000000-FA0B-444B-A497-0331C97397D4}"/>
            </c:ext>
          </c:extLst>
        </c:ser>
        <c:ser>
          <c:idx val="1"/>
          <c:order val="1"/>
          <c:tx>
            <c:strRef>
              <c:f>'8.5'!$K$11</c:f>
              <c:strCache>
                <c:ptCount val="1"/>
                <c:pt idx="0">
                  <c:v>Bioplyn</c:v>
                </c:pt>
              </c:strCache>
            </c:strRef>
          </c:tx>
          <c:spPr>
            <a:solidFill>
              <a:schemeClr val="bg2">
                <a:lumMod val="50000"/>
              </a:schemeClr>
            </a:solidFill>
          </c:spPr>
          <c:invertIfNegative val="0"/>
          <c:cat>
            <c:strRef>
              <c:f>'8.5'!$L$9:$N$9</c:f>
              <c:strCache>
                <c:ptCount val="3"/>
                <c:pt idx="0">
                  <c:v>Leden</c:v>
                </c:pt>
                <c:pt idx="1">
                  <c:v>Únor</c:v>
                </c:pt>
                <c:pt idx="2">
                  <c:v>Březen</c:v>
                </c:pt>
              </c:strCache>
            </c:strRef>
          </c:cat>
          <c:val>
            <c:numRef>
              <c:f>'8.5'!$L$11:$N$11</c:f>
              <c:numCache>
                <c:formatCode>#,##0.0</c:formatCode>
                <c:ptCount val="3"/>
                <c:pt idx="0">
                  <c:v>6057.2070000000003</c:v>
                </c:pt>
                <c:pt idx="1">
                  <c:v>4532.299</c:v>
                </c:pt>
                <c:pt idx="2">
                  <c:v>4691.5829999999996</c:v>
                </c:pt>
              </c:numCache>
            </c:numRef>
          </c:val>
          <c:extLst xmlns:c16r2="http://schemas.microsoft.com/office/drawing/2015/06/chart">
            <c:ext xmlns:c16="http://schemas.microsoft.com/office/drawing/2014/chart" uri="{C3380CC4-5D6E-409C-BE32-E72D297353CC}">
              <c16:uniqueId val="{00000001-FA0B-444B-A497-0331C97397D4}"/>
            </c:ext>
          </c:extLst>
        </c:ser>
        <c:ser>
          <c:idx val="2"/>
          <c:order val="2"/>
          <c:tx>
            <c:strRef>
              <c:f>'8.5'!$K$12</c:f>
              <c:strCache>
                <c:ptCount val="1"/>
                <c:pt idx="0">
                  <c:v>Černé uhlí</c:v>
                </c:pt>
              </c:strCache>
            </c:strRef>
          </c:tx>
          <c:spPr>
            <a:solidFill>
              <a:schemeClr val="tx1"/>
            </a:solidFill>
          </c:spPr>
          <c:invertIfNegative val="0"/>
          <c:cat>
            <c:strRef>
              <c:f>'8.5'!$L$9:$N$9</c:f>
              <c:strCache>
                <c:ptCount val="3"/>
                <c:pt idx="0">
                  <c:v>Leden</c:v>
                </c:pt>
                <c:pt idx="1">
                  <c:v>Únor</c:v>
                </c:pt>
                <c:pt idx="2">
                  <c:v>Březen</c:v>
                </c:pt>
              </c:strCache>
            </c:strRef>
          </c:cat>
          <c:val>
            <c:numRef>
              <c:f>'8.5'!$L$12:$N$12</c:f>
              <c:numCache>
                <c:formatCode>#,##0.0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2-FA0B-444B-A497-0331C97397D4}"/>
            </c:ext>
          </c:extLst>
        </c:ser>
        <c:ser>
          <c:idx val="3"/>
          <c:order val="3"/>
          <c:tx>
            <c:strRef>
              <c:f>'8.5'!$K$13</c:f>
              <c:strCache>
                <c:ptCount val="1"/>
                <c:pt idx="0">
                  <c:v>Elektrická energie</c:v>
                </c:pt>
              </c:strCache>
            </c:strRef>
          </c:tx>
          <c:invertIfNegative val="0"/>
          <c:cat>
            <c:strRef>
              <c:f>'8.5'!$L$9:$N$9</c:f>
              <c:strCache>
                <c:ptCount val="3"/>
                <c:pt idx="0">
                  <c:v>Leden</c:v>
                </c:pt>
                <c:pt idx="1">
                  <c:v>Únor</c:v>
                </c:pt>
                <c:pt idx="2">
                  <c:v>Březen</c:v>
                </c:pt>
              </c:strCache>
            </c:strRef>
          </c:cat>
          <c:val>
            <c:numRef>
              <c:f>'8.5'!$L$13:$N$13</c:f>
              <c:numCache>
                <c:formatCode>#,##0.0</c:formatCode>
                <c:ptCount val="3"/>
                <c:pt idx="0">
                  <c:v>0</c:v>
                </c:pt>
                <c:pt idx="1">
                  <c:v>0</c:v>
                </c:pt>
                <c:pt idx="2">
                  <c:v>1</c:v>
                </c:pt>
              </c:numCache>
            </c:numRef>
          </c:val>
          <c:extLst xmlns:c16r2="http://schemas.microsoft.com/office/drawing/2015/06/chart">
            <c:ext xmlns:c16="http://schemas.microsoft.com/office/drawing/2014/chart" uri="{C3380CC4-5D6E-409C-BE32-E72D297353CC}">
              <c16:uniqueId val="{00000003-FA0B-444B-A497-0331C97397D4}"/>
            </c:ext>
          </c:extLst>
        </c:ser>
        <c:ser>
          <c:idx val="4"/>
          <c:order val="4"/>
          <c:tx>
            <c:strRef>
              <c:f>'8.5'!$K$14</c:f>
              <c:strCache>
                <c:ptCount val="1"/>
                <c:pt idx="0">
                  <c:v>Energie prostředí (tepelné čerpadlo)</c:v>
                </c:pt>
              </c:strCache>
            </c:strRef>
          </c:tx>
          <c:invertIfNegative val="0"/>
          <c:cat>
            <c:strRef>
              <c:f>'8.5'!$L$9:$N$9</c:f>
              <c:strCache>
                <c:ptCount val="3"/>
                <c:pt idx="0">
                  <c:v>Leden</c:v>
                </c:pt>
                <c:pt idx="1">
                  <c:v>Únor</c:v>
                </c:pt>
                <c:pt idx="2">
                  <c:v>Březen</c:v>
                </c:pt>
              </c:strCache>
            </c:strRef>
          </c:cat>
          <c:val>
            <c:numRef>
              <c:f>'8.5'!$L$14:$N$14</c:f>
              <c:numCache>
                <c:formatCode>#,##0.0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4-FA0B-444B-A497-0331C97397D4}"/>
            </c:ext>
          </c:extLst>
        </c:ser>
        <c:ser>
          <c:idx val="5"/>
          <c:order val="5"/>
          <c:tx>
            <c:strRef>
              <c:f>'8.5'!$K$15</c:f>
              <c:strCache>
                <c:ptCount val="1"/>
                <c:pt idx="0">
                  <c:v>Energie Slunce (solární kolektor)</c:v>
                </c:pt>
              </c:strCache>
            </c:strRef>
          </c:tx>
          <c:invertIfNegative val="0"/>
          <c:cat>
            <c:strRef>
              <c:f>'8.5'!$L$9:$N$9</c:f>
              <c:strCache>
                <c:ptCount val="3"/>
                <c:pt idx="0">
                  <c:v>Leden</c:v>
                </c:pt>
                <c:pt idx="1">
                  <c:v>Únor</c:v>
                </c:pt>
                <c:pt idx="2">
                  <c:v>Březen</c:v>
                </c:pt>
              </c:strCache>
            </c:strRef>
          </c:cat>
          <c:val>
            <c:numRef>
              <c:f>'8.5'!$L$15:$N$15</c:f>
              <c:numCache>
                <c:formatCode>#,##0.0</c:formatCode>
                <c:ptCount val="3"/>
                <c:pt idx="0">
                  <c:v>4</c:v>
                </c:pt>
                <c:pt idx="1">
                  <c:v>8</c:v>
                </c:pt>
                <c:pt idx="2">
                  <c:v>15.9</c:v>
                </c:pt>
              </c:numCache>
            </c:numRef>
          </c:val>
          <c:extLst xmlns:c16r2="http://schemas.microsoft.com/office/drawing/2015/06/chart">
            <c:ext xmlns:c16="http://schemas.microsoft.com/office/drawing/2014/chart" uri="{C3380CC4-5D6E-409C-BE32-E72D297353CC}">
              <c16:uniqueId val="{00000005-FA0B-444B-A497-0331C97397D4}"/>
            </c:ext>
          </c:extLst>
        </c:ser>
        <c:ser>
          <c:idx val="6"/>
          <c:order val="6"/>
          <c:tx>
            <c:strRef>
              <c:f>'8.5'!$K$16</c:f>
              <c:strCache>
                <c:ptCount val="1"/>
                <c:pt idx="0">
                  <c:v>Hnědé uhlí</c:v>
                </c:pt>
              </c:strCache>
            </c:strRef>
          </c:tx>
          <c:spPr>
            <a:solidFill>
              <a:srgbClr val="6E4932"/>
            </a:solidFill>
          </c:spPr>
          <c:invertIfNegative val="0"/>
          <c:cat>
            <c:strRef>
              <c:f>'8.5'!$L$9:$N$9</c:f>
              <c:strCache>
                <c:ptCount val="3"/>
                <c:pt idx="0">
                  <c:v>Leden</c:v>
                </c:pt>
                <c:pt idx="1">
                  <c:v>Únor</c:v>
                </c:pt>
                <c:pt idx="2">
                  <c:v>Březen</c:v>
                </c:pt>
              </c:strCache>
            </c:strRef>
          </c:cat>
          <c:val>
            <c:numRef>
              <c:f>'8.5'!$L$16:$N$16</c:f>
              <c:numCache>
                <c:formatCode>#,##0.0</c:formatCode>
                <c:ptCount val="3"/>
                <c:pt idx="0">
                  <c:v>46953.813000000002</c:v>
                </c:pt>
                <c:pt idx="1">
                  <c:v>36570.730000000003</c:v>
                </c:pt>
                <c:pt idx="2">
                  <c:v>32524.697</c:v>
                </c:pt>
              </c:numCache>
            </c:numRef>
          </c:val>
          <c:extLst xmlns:c16r2="http://schemas.microsoft.com/office/drawing/2015/06/chart">
            <c:ext xmlns:c16="http://schemas.microsoft.com/office/drawing/2014/chart" uri="{C3380CC4-5D6E-409C-BE32-E72D297353CC}">
              <c16:uniqueId val="{00000006-FA0B-444B-A497-0331C97397D4}"/>
            </c:ext>
          </c:extLst>
        </c:ser>
        <c:ser>
          <c:idx val="7"/>
          <c:order val="7"/>
          <c:tx>
            <c:strRef>
              <c:f>'8.5'!$K$17</c:f>
              <c:strCache>
                <c:ptCount val="1"/>
                <c:pt idx="0">
                  <c:v>Jaderné palivo</c:v>
                </c:pt>
              </c:strCache>
            </c:strRef>
          </c:tx>
          <c:invertIfNegative val="0"/>
          <c:cat>
            <c:strRef>
              <c:f>'8.5'!$L$9:$N$9</c:f>
              <c:strCache>
                <c:ptCount val="3"/>
                <c:pt idx="0">
                  <c:v>Leden</c:v>
                </c:pt>
                <c:pt idx="1">
                  <c:v>Únor</c:v>
                </c:pt>
                <c:pt idx="2">
                  <c:v>Březen</c:v>
                </c:pt>
              </c:strCache>
            </c:strRef>
          </c:cat>
          <c:val>
            <c:numRef>
              <c:f>'8.5'!$L$17:$N$17</c:f>
              <c:numCache>
                <c:formatCode>#,##0.0</c:formatCode>
                <c:ptCount val="3"/>
                <c:pt idx="0">
                  <c:v>6275.48</c:v>
                </c:pt>
                <c:pt idx="1">
                  <c:v>5502.97</c:v>
                </c:pt>
                <c:pt idx="2">
                  <c:v>4969.4799999999996</c:v>
                </c:pt>
              </c:numCache>
            </c:numRef>
          </c:val>
          <c:extLst xmlns:c16r2="http://schemas.microsoft.com/office/drawing/2015/06/chart">
            <c:ext xmlns:c16="http://schemas.microsoft.com/office/drawing/2014/chart" uri="{C3380CC4-5D6E-409C-BE32-E72D297353CC}">
              <c16:uniqueId val="{00000007-FA0B-444B-A497-0331C97397D4}"/>
            </c:ext>
          </c:extLst>
        </c:ser>
        <c:ser>
          <c:idx val="8"/>
          <c:order val="8"/>
          <c:tx>
            <c:strRef>
              <c:f>'8.5'!$K$18</c:f>
              <c:strCache>
                <c:ptCount val="1"/>
                <c:pt idx="0">
                  <c:v>Koks</c:v>
                </c:pt>
              </c:strCache>
            </c:strRef>
          </c:tx>
          <c:invertIfNegative val="0"/>
          <c:cat>
            <c:strRef>
              <c:f>'8.5'!$L$9:$N$9</c:f>
              <c:strCache>
                <c:ptCount val="3"/>
                <c:pt idx="0">
                  <c:v>Leden</c:v>
                </c:pt>
                <c:pt idx="1">
                  <c:v>Únor</c:v>
                </c:pt>
                <c:pt idx="2">
                  <c:v>Březen</c:v>
                </c:pt>
              </c:strCache>
            </c:strRef>
          </c:cat>
          <c:val>
            <c:numRef>
              <c:f>'8.5'!$L$18:$N$18</c:f>
              <c:numCache>
                <c:formatCode>#,##0.0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8-FA0B-444B-A497-0331C97397D4}"/>
            </c:ext>
          </c:extLst>
        </c:ser>
        <c:ser>
          <c:idx val="9"/>
          <c:order val="9"/>
          <c:tx>
            <c:strRef>
              <c:f>'8.5'!$K$19</c:f>
              <c:strCache>
                <c:ptCount val="1"/>
                <c:pt idx="0">
                  <c:v>Odpadní teplo</c:v>
                </c:pt>
              </c:strCache>
            </c:strRef>
          </c:tx>
          <c:invertIfNegative val="0"/>
          <c:cat>
            <c:strRef>
              <c:f>'8.5'!$L$9:$N$9</c:f>
              <c:strCache>
                <c:ptCount val="3"/>
                <c:pt idx="0">
                  <c:v>Leden</c:v>
                </c:pt>
                <c:pt idx="1">
                  <c:v>Únor</c:v>
                </c:pt>
                <c:pt idx="2">
                  <c:v>Březen</c:v>
                </c:pt>
              </c:strCache>
            </c:strRef>
          </c:cat>
          <c:val>
            <c:numRef>
              <c:f>'8.5'!$L$19:$N$19</c:f>
              <c:numCache>
                <c:formatCode>#,##0.0</c:formatCode>
                <c:ptCount val="3"/>
                <c:pt idx="0">
                  <c:v>1447.1369999999999</c:v>
                </c:pt>
                <c:pt idx="1">
                  <c:v>1946.2159999999999</c:v>
                </c:pt>
                <c:pt idx="2">
                  <c:v>2145.4290000000001</c:v>
                </c:pt>
              </c:numCache>
            </c:numRef>
          </c:val>
          <c:extLst xmlns:c16r2="http://schemas.microsoft.com/office/drawing/2015/06/chart">
            <c:ext xmlns:c16="http://schemas.microsoft.com/office/drawing/2014/chart" uri="{C3380CC4-5D6E-409C-BE32-E72D297353CC}">
              <c16:uniqueId val="{00000009-FA0B-444B-A497-0331C97397D4}"/>
            </c:ext>
          </c:extLst>
        </c:ser>
        <c:ser>
          <c:idx val="10"/>
          <c:order val="10"/>
          <c:tx>
            <c:strRef>
              <c:f>'8.5'!$K$20</c:f>
              <c:strCache>
                <c:ptCount val="1"/>
                <c:pt idx="0">
                  <c:v>Ostatní kapalná paliva</c:v>
                </c:pt>
              </c:strCache>
            </c:strRef>
          </c:tx>
          <c:invertIfNegative val="0"/>
          <c:cat>
            <c:strRef>
              <c:f>'8.5'!$L$9:$N$9</c:f>
              <c:strCache>
                <c:ptCount val="3"/>
                <c:pt idx="0">
                  <c:v>Leden</c:v>
                </c:pt>
                <c:pt idx="1">
                  <c:v>Únor</c:v>
                </c:pt>
                <c:pt idx="2">
                  <c:v>Březen</c:v>
                </c:pt>
              </c:strCache>
            </c:strRef>
          </c:cat>
          <c:val>
            <c:numRef>
              <c:f>'8.5'!$L$20:$N$20</c:f>
              <c:numCache>
                <c:formatCode>#,##0.0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A-FA0B-444B-A497-0331C97397D4}"/>
            </c:ext>
          </c:extLst>
        </c:ser>
        <c:ser>
          <c:idx val="11"/>
          <c:order val="11"/>
          <c:tx>
            <c:strRef>
              <c:f>'8.5'!$K$21</c:f>
              <c:strCache>
                <c:ptCount val="1"/>
                <c:pt idx="0">
                  <c:v>Ostatní pevná paliva</c:v>
                </c:pt>
              </c:strCache>
            </c:strRef>
          </c:tx>
          <c:invertIfNegative val="0"/>
          <c:cat>
            <c:strRef>
              <c:f>'8.5'!$L$9:$N$9</c:f>
              <c:strCache>
                <c:ptCount val="3"/>
                <c:pt idx="0">
                  <c:v>Leden</c:v>
                </c:pt>
                <c:pt idx="1">
                  <c:v>Únor</c:v>
                </c:pt>
                <c:pt idx="2">
                  <c:v>Březen</c:v>
                </c:pt>
              </c:strCache>
            </c:strRef>
          </c:cat>
          <c:val>
            <c:numRef>
              <c:f>'8.5'!$L$21:$N$21</c:f>
              <c:numCache>
                <c:formatCode>#,##0.0</c:formatCode>
                <c:ptCount val="3"/>
                <c:pt idx="0">
                  <c:v>956</c:v>
                </c:pt>
                <c:pt idx="1">
                  <c:v>719</c:v>
                </c:pt>
                <c:pt idx="2">
                  <c:v>727</c:v>
                </c:pt>
              </c:numCache>
            </c:numRef>
          </c:val>
          <c:extLst xmlns:c16r2="http://schemas.microsoft.com/office/drawing/2015/06/chart">
            <c:ext xmlns:c16="http://schemas.microsoft.com/office/drawing/2014/chart" uri="{C3380CC4-5D6E-409C-BE32-E72D297353CC}">
              <c16:uniqueId val="{0000000B-FA0B-444B-A497-0331C97397D4}"/>
            </c:ext>
          </c:extLst>
        </c:ser>
        <c:ser>
          <c:idx val="12"/>
          <c:order val="12"/>
          <c:tx>
            <c:strRef>
              <c:f>'8.5'!$K$22</c:f>
              <c:strCache>
                <c:ptCount val="1"/>
                <c:pt idx="0">
                  <c:v>Ostatní plyny</c:v>
                </c:pt>
              </c:strCache>
            </c:strRef>
          </c:tx>
          <c:invertIfNegative val="0"/>
          <c:cat>
            <c:strRef>
              <c:f>'8.5'!$L$9:$N$9</c:f>
              <c:strCache>
                <c:ptCount val="3"/>
                <c:pt idx="0">
                  <c:v>Leden</c:v>
                </c:pt>
                <c:pt idx="1">
                  <c:v>Únor</c:v>
                </c:pt>
                <c:pt idx="2">
                  <c:v>Březen</c:v>
                </c:pt>
              </c:strCache>
            </c:strRef>
          </c:cat>
          <c:val>
            <c:numRef>
              <c:f>'8.5'!$L$22:$N$22</c:f>
              <c:numCache>
                <c:formatCode>#,##0.0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C-FA0B-444B-A497-0331C97397D4}"/>
            </c:ext>
          </c:extLst>
        </c:ser>
        <c:ser>
          <c:idx val="13"/>
          <c:order val="13"/>
          <c:tx>
            <c:strRef>
              <c:f>'8.5'!$K$23</c:f>
              <c:strCache>
                <c:ptCount val="1"/>
                <c:pt idx="0">
                  <c:v>Ostatní</c:v>
                </c:pt>
              </c:strCache>
            </c:strRef>
          </c:tx>
          <c:invertIfNegative val="0"/>
          <c:cat>
            <c:strRef>
              <c:f>'8.5'!$L$9:$N$9</c:f>
              <c:strCache>
                <c:ptCount val="3"/>
                <c:pt idx="0">
                  <c:v>Leden</c:v>
                </c:pt>
                <c:pt idx="1">
                  <c:v>Únor</c:v>
                </c:pt>
                <c:pt idx="2">
                  <c:v>Březen</c:v>
                </c:pt>
              </c:strCache>
            </c:strRef>
          </c:cat>
          <c:val>
            <c:numRef>
              <c:f>'8.5'!$L$23:$N$23</c:f>
              <c:numCache>
                <c:formatCode>#,##0.0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D-FA0B-444B-A497-0331C97397D4}"/>
            </c:ext>
          </c:extLst>
        </c:ser>
        <c:ser>
          <c:idx val="14"/>
          <c:order val="14"/>
          <c:tx>
            <c:strRef>
              <c:f>'8.5'!$K$24</c:f>
              <c:strCache>
                <c:ptCount val="1"/>
                <c:pt idx="0">
                  <c:v>Topné oleje</c:v>
                </c:pt>
              </c:strCache>
            </c:strRef>
          </c:tx>
          <c:invertIfNegative val="0"/>
          <c:cat>
            <c:strRef>
              <c:f>'8.5'!$L$9:$N$9</c:f>
              <c:strCache>
                <c:ptCount val="3"/>
                <c:pt idx="0">
                  <c:v>Leden</c:v>
                </c:pt>
                <c:pt idx="1">
                  <c:v>Únor</c:v>
                </c:pt>
                <c:pt idx="2">
                  <c:v>Březen</c:v>
                </c:pt>
              </c:strCache>
            </c:strRef>
          </c:cat>
          <c:val>
            <c:numRef>
              <c:f>'8.5'!$L$24:$N$24</c:f>
              <c:numCache>
                <c:formatCode>#,##0.0</c:formatCode>
                <c:ptCount val="3"/>
                <c:pt idx="0">
                  <c:v>41</c:v>
                </c:pt>
                <c:pt idx="1">
                  <c:v>29</c:v>
                </c:pt>
                <c:pt idx="2">
                  <c:v>23</c:v>
                </c:pt>
              </c:numCache>
            </c:numRef>
          </c:val>
          <c:extLst xmlns:c16r2="http://schemas.microsoft.com/office/drawing/2015/06/chart">
            <c:ext xmlns:c16="http://schemas.microsoft.com/office/drawing/2014/chart" uri="{C3380CC4-5D6E-409C-BE32-E72D297353CC}">
              <c16:uniqueId val="{0000000E-FA0B-444B-A497-0331C97397D4}"/>
            </c:ext>
          </c:extLst>
        </c:ser>
        <c:ser>
          <c:idx val="15"/>
          <c:order val="15"/>
          <c:tx>
            <c:strRef>
              <c:f>'8.5'!$K$25</c:f>
              <c:strCache>
                <c:ptCount val="1"/>
                <c:pt idx="0">
                  <c:v>Zemní plyn</c:v>
                </c:pt>
              </c:strCache>
            </c:strRef>
          </c:tx>
          <c:spPr>
            <a:solidFill>
              <a:srgbClr val="EBE600"/>
            </a:solidFill>
          </c:spPr>
          <c:invertIfNegative val="0"/>
          <c:cat>
            <c:strRef>
              <c:f>'8.5'!$L$9:$N$9</c:f>
              <c:strCache>
                <c:ptCount val="3"/>
                <c:pt idx="0">
                  <c:v>Leden</c:v>
                </c:pt>
                <c:pt idx="1">
                  <c:v>Únor</c:v>
                </c:pt>
                <c:pt idx="2">
                  <c:v>Březen</c:v>
                </c:pt>
              </c:strCache>
            </c:strRef>
          </c:cat>
          <c:val>
            <c:numRef>
              <c:f>'8.5'!$L$25:$N$25</c:f>
              <c:numCache>
                <c:formatCode>#,##0.0</c:formatCode>
                <c:ptCount val="3"/>
                <c:pt idx="0">
                  <c:v>75081.188439807636</c:v>
                </c:pt>
                <c:pt idx="1">
                  <c:v>64273.53</c:v>
                </c:pt>
                <c:pt idx="2">
                  <c:v>61042.53300000001</c:v>
                </c:pt>
              </c:numCache>
            </c:numRef>
          </c:val>
          <c:extLst xmlns:c16r2="http://schemas.microsoft.com/office/drawing/2015/06/chart">
            <c:ext xmlns:c16="http://schemas.microsoft.com/office/drawing/2014/chart" uri="{C3380CC4-5D6E-409C-BE32-E72D297353CC}">
              <c16:uniqueId val="{0000000F-FA0B-444B-A497-0331C97397D4}"/>
            </c:ext>
          </c:extLst>
        </c:ser>
        <c:dLbls>
          <c:showLegendKey val="0"/>
          <c:showVal val="0"/>
          <c:showCatName val="0"/>
          <c:showSerName val="0"/>
          <c:showPercent val="0"/>
          <c:showBubbleSize val="0"/>
        </c:dLbls>
        <c:gapWidth val="150"/>
        <c:overlap val="100"/>
        <c:axId val="169648128"/>
        <c:axId val="169649664"/>
      </c:barChart>
      <c:catAx>
        <c:axId val="169648128"/>
        <c:scaling>
          <c:orientation val="minMax"/>
        </c:scaling>
        <c:delete val="0"/>
        <c:axPos val="b"/>
        <c:numFmt formatCode="General" sourceLinked="1"/>
        <c:majorTickMark val="none"/>
        <c:minorTickMark val="none"/>
        <c:tickLblPos val="nextTo"/>
        <c:txPr>
          <a:bodyPr/>
          <a:lstStyle/>
          <a:p>
            <a:pPr>
              <a:defRPr sz="900"/>
            </a:pPr>
            <a:endParaRPr lang="cs-CZ"/>
          </a:p>
        </c:txPr>
        <c:crossAx val="169649664"/>
        <c:crosses val="autoZero"/>
        <c:auto val="1"/>
        <c:lblAlgn val="ctr"/>
        <c:lblOffset val="100"/>
        <c:noMultiLvlLbl val="0"/>
      </c:catAx>
      <c:valAx>
        <c:axId val="169649664"/>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169648128"/>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24.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52566753016951306"/>
          <c:y val="0.11291718469401851"/>
          <c:w val="0.34243387380811624"/>
          <c:h val="0.28385930377123914"/>
        </c:manualLayout>
      </c:layout>
      <c:doughnutChart>
        <c:varyColors val="1"/>
        <c:ser>
          <c:idx val="2"/>
          <c:order val="0"/>
          <c:dPt>
            <c:idx val="0"/>
            <c:bubble3D val="0"/>
            <c:spPr>
              <a:solidFill>
                <a:srgbClr val="9BBB59">
                  <a:lumMod val="75000"/>
                </a:srgbClr>
              </a:solidFill>
            </c:spPr>
            <c:extLst xmlns:c16r2="http://schemas.microsoft.com/office/drawing/2015/06/chart">
              <c:ext xmlns:c16="http://schemas.microsoft.com/office/drawing/2014/chart" uri="{C3380CC4-5D6E-409C-BE32-E72D297353CC}">
                <c16:uniqueId val="{00000001-C0D9-42E1-9D99-EB5E0C79AA2A}"/>
              </c:ext>
            </c:extLst>
          </c:dPt>
          <c:dPt>
            <c:idx val="1"/>
            <c:bubble3D val="0"/>
            <c:spPr>
              <a:solidFill>
                <a:srgbClr val="EEECE1">
                  <a:lumMod val="50000"/>
                </a:srgbClr>
              </a:solidFill>
            </c:spPr>
            <c:extLst xmlns:c16r2="http://schemas.microsoft.com/office/drawing/2015/06/chart">
              <c:ext xmlns:c16="http://schemas.microsoft.com/office/drawing/2014/chart" uri="{C3380CC4-5D6E-409C-BE32-E72D297353CC}">
                <c16:uniqueId val="{00000003-C0D9-42E1-9D99-EB5E0C79AA2A}"/>
              </c:ext>
            </c:extLst>
          </c:dPt>
          <c:dPt>
            <c:idx val="2"/>
            <c:bubble3D val="0"/>
            <c:spPr>
              <a:solidFill>
                <a:sysClr val="windowText" lastClr="000000"/>
              </a:solidFill>
            </c:spPr>
            <c:extLst xmlns:c16r2="http://schemas.microsoft.com/office/drawing/2015/06/chart">
              <c:ext xmlns:c16="http://schemas.microsoft.com/office/drawing/2014/chart" uri="{C3380CC4-5D6E-409C-BE32-E72D297353CC}">
                <c16:uniqueId val="{00000005-C0D9-42E1-9D99-EB5E0C79AA2A}"/>
              </c:ext>
            </c:extLst>
          </c:dPt>
          <c:dPt>
            <c:idx val="5"/>
            <c:bubble3D val="0"/>
            <c:extLst xmlns:c16r2="http://schemas.microsoft.com/office/drawing/2015/06/chart">
              <c:ext xmlns:c16="http://schemas.microsoft.com/office/drawing/2014/chart" uri="{C3380CC4-5D6E-409C-BE32-E72D297353CC}">
                <c16:uniqueId val="{00000006-C0D9-42E1-9D99-EB5E0C79AA2A}"/>
              </c:ext>
            </c:extLst>
          </c:dPt>
          <c:dPt>
            <c:idx val="6"/>
            <c:bubble3D val="0"/>
            <c:spPr>
              <a:solidFill>
                <a:srgbClr val="6E4932"/>
              </a:solidFill>
            </c:spPr>
            <c:extLst xmlns:c16r2="http://schemas.microsoft.com/office/drawing/2015/06/chart">
              <c:ext xmlns:c16="http://schemas.microsoft.com/office/drawing/2014/chart" uri="{C3380CC4-5D6E-409C-BE32-E72D297353CC}">
                <c16:uniqueId val="{00000008-C0D9-42E1-9D99-EB5E0C79AA2A}"/>
              </c:ext>
            </c:extLst>
          </c:dPt>
          <c:dPt>
            <c:idx val="7"/>
            <c:bubble3D val="0"/>
            <c:extLst xmlns:c16r2="http://schemas.microsoft.com/office/drawing/2015/06/chart">
              <c:ext xmlns:c16="http://schemas.microsoft.com/office/drawing/2014/chart" uri="{C3380CC4-5D6E-409C-BE32-E72D297353CC}">
                <c16:uniqueId val="{00000009-C0D9-42E1-9D99-EB5E0C79AA2A}"/>
              </c:ext>
            </c:extLst>
          </c:dPt>
          <c:dPt>
            <c:idx val="15"/>
            <c:bubble3D val="0"/>
            <c:spPr>
              <a:solidFill>
                <a:srgbClr val="EBE600"/>
              </a:solidFill>
            </c:spPr>
            <c:extLst xmlns:c16r2="http://schemas.microsoft.com/office/drawing/2015/06/chart">
              <c:ext xmlns:c16="http://schemas.microsoft.com/office/drawing/2014/chart" uri="{C3380CC4-5D6E-409C-BE32-E72D297353CC}">
                <c16:uniqueId val="{0000000B-C0D9-42E1-9D99-EB5E0C79AA2A}"/>
              </c:ext>
            </c:extLst>
          </c:dPt>
          <c:cat>
            <c:numRef>
              <c:f>'8.5'!$O$10:$O$25</c:f>
              <c:numCache>
                <c:formatCode>0.0%</c:formatCode>
                <c:ptCount val="16"/>
              </c:numCache>
            </c:numRef>
          </c:cat>
          <c:val>
            <c:numRef>
              <c:f>'8.5'!$J$10:$J$25</c:f>
              <c:numCache>
                <c:formatCode>0.0</c:formatCode>
                <c:ptCount val="16"/>
              </c:numCache>
            </c:numRef>
          </c:val>
          <c:extLst xmlns:c16r2="http://schemas.microsoft.com/office/drawing/2015/06/chart">
            <c:ext xmlns:c16="http://schemas.microsoft.com/office/drawing/2014/chart" uri="{C3380CC4-5D6E-409C-BE32-E72D297353CC}">
              <c16:uniqueId val="{0000000C-C0D9-42E1-9D99-EB5E0C79AA2A}"/>
            </c:ext>
          </c:extLst>
        </c:ser>
        <c:dLbls>
          <c:showLegendKey val="0"/>
          <c:showVal val="0"/>
          <c:showCatName val="0"/>
          <c:showSerName val="0"/>
          <c:showPercent val="0"/>
          <c:showBubbleSize val="0"/>
          <c:showLeaderLines val="1"/>
        </c:dLbls>
        <c:firstSliceAng val="0"/>
        <c:holeSize val="50"/>
      </c:doughnutChart>
      <c:spPr>
        <a:noFill/>
        <a:ln w="25400">
          <a:noFill/>
        </a:ln>
      </c:spPr>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25.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7205388244365729"/>
          <c:y val="0.21908190047672613"/>
          <c:w val="0.34141910486533111"/>
          <c:h val="0.51561197707429429"/>
        </c:manualLayout>
      </c:layout>
      <c:doughnutChart>
        <c:varyColors val="1"/>
        <c:ser>
          <c:idx val="2"/>
          <c:order val="0"/>
          <c:dPt>
            <c:idx val="7"/>
            <c:bubble3D val="0"/>
            <c:extLst xmlns:c16r2="http://schemas.microsoft.com/office/drawing/2015/06/chart">
              <c:ext xmlns:c16="http://schemas.microsoft.com/office/drawing/2014/chart" uri="{C3380CC4-5D6E-409C-BE32-E72D297353CC}">
                <c16:uniqueId val="{00000000-98EE-4BD9-BE2F-DFF497B15DD7}"/>
              </c:ext>
            </c:extLst>
          </c:dPt>
          <c:cat>
            <c:numRef>
              <c:f>'8.5'!$O$27:$O$34</c:f>
              <c:numCache>
                <c:formatCode>#,##0.0</c:formatCode>
                <c:ptCount val="8"/>
              </c:numCache>
            </c:numRef>
          </c:cat>
          <c:val>
            <c:numRef>
              <c:f>'8.5'!$J$27:$J$34</c:f>
              <c:numCache>
                <c:formatCode>0.0</c:formatCode>
                <c:ptCount val="8"/>
              </c:numCache>
            </c:numRef>
          </c:val>
          <c:extLst xmlns:c16r2="http://schemas.microsoft.com/office/drawing/2015/06/chart">
            <c:ext xmlns:c16="http://schemas.microsoft.com/office/drawing/2014/chart" uri="{C3380CC4-5D6E-409C-BE32-E72D297353CC}">
              <c16:uniqueId val="{00000001-98EE-4BD9-BE2F-DFF497B15DD7}"/>
            </c:ext>
          </c:extLst>
        </c:ser>
        <c:dLbls>
          <c:showLegendKey val="0"/>
          <c:showVal val="0"/>
          <c:showCatName val="0"/>
          <c:showSerName val="0"/>
          <c:showPercent val="0"/>
          <c:showBubbleSize val="0"/>
          <c:showLeaderLines val="1"/>
        </c:dLbls>
        <c:firstSliceAng val="0"/>
        <c:holeSize val="50"/>
      </c:doughnutChart>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26.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b="1" i="0" u="none" strike="noStrike" baseline="0">
                <a:effectLst/>
              </a:rPr>
              <a:t>Spotřeba tepla podle </a:t>
            </a:r>
            <a:r>
              <a:rPr lang="cs-CZ" sz="1000"/>
              <a:t>sektorů</a:t>
            </a:r>
            <a:r>
              <a:rPr lang="cs-CZ" sz="1000" baseline="0"/>
              <a:t> národního hospodářství</a:t>
            </a:r>
            <a:r>
              <a:rPr lang="cs-CZ" sz="1000"/>
              <a:t> (GJ)</a:t>
            </a:r>
          </a:p>
        </c:rich>
      </c:tx>
      <c:layout>
        <c:manualLayout>
          <c:xMode val="edge"/>
          <c:yMode val="edge"/>
          <c:x val="0.1101151885830785"/>
          <c:y val="4.3463080915310218E-2"/>
        </c:manualLayout>
      </c:layout>
      <c:overlay val="0"/>
    </c:title>
    <c:autoTitleDeleted val="0"/>
    <c:plotArea>
      <c:layout>
        <c:manualLayout>
          <c:layoutTarget val="inner"/>
          <c:xMode val="edge"/>
          <c:yMode val="edge"/>
          <c:x val="9.7641630144170252E-2"/>
          <c:y val="0.18377538215833902"/>
          <c:w val="0.77415317693982277"/>
          <c:h val="0.68439824321241161"/>
        </c:manualLayout>
      </c:layout>
      <c:barChart>
        <c:barDir val="col"/>
        <c:grouping val="stacked"/>
        <c:varyColors val="0"/>
        <c:ser>
          <c:idx val="0"/>
          <c:order val="0"/>
          <c:tx>
            <c:strRef>
              <c:f>'8.6'!$K$28</c:f>
              <c:strCache>
                <c:ptCount val="1"/>
                <c:pt idx="0">
                  <c:v>Průmysl</c:v>
                </c:pt>
              </c:strCache>
            </c:strRef>
          </c:tx>
          <c:invertIfNegative val="0"/>
          <c:cat>
            <c:strRef>
              <c:f>'8.6'!$L$27:$N$27</c:f>
              <c:strCache>
                <c:ptCount val="3"/>
                <c:pt idx="0">
                  <c:v>Leden</c:v>
                </c:pt>
                <c:pt idx="1">
                  <c:v>Únor</c:v>
                </c:pt>
                <c:pt idx="2">
                  <c:v>Březen</c:v>
                </c:pt>
              </c:strCache>
            </c:strRef>
          </c:cat>
          <c:val>
            <c:numRef>
              <c:f>'8.6'!$L$28:$N$28</c:f>
              <c:numCache>
                <c:formatCode>#,##0.0</c:formatCode>
                <c:ptCount val="3"/>
                <c:pt idx="0">
                  <c:v>97526.286604583423</c:v>
                </c:pt>
                <c:pt idx="1">
                  <c:v>72705.379511785271</c:v>
                </c:pt>
                <c:pt idx="2">
                  <c:v>79614.576650299205</c:v>
                </c:pt>
              </c:numCache>
            </c:numRef>
          </c:val>
          <c:extLst xmlns:c16r2="http://schemas.microsoft.com/office/drawing/2015/06/chart">
            <c:ext xmlns:c16="http://schemas.microsoft.com/office/drawing/2014/chart" uri="{C3380CC4-5D6E-409C-BE32-E72D297353CC}">
              <c16:uniqueId val="{00000000-AB60-4BC2-95EE-3B31B5332A16}"/>
            </c:ext>
          </c:extLst>
        </c:ser>
        <c:ser>
          <c:idx val="1"/>
          <c:order val="1"/>
          <c:tx>
            <c:strRef>
              <c:f>'8.6'!$K$29</c:f>
              <c:strCache>
                <c:ptCount val="1"/>
                <c:pt idx="0">
                  <c:v>Energetika</c:v>
                </c:pt>
              </c:strCache>
            </c:strRef>
          </c:tx>
          <c:invertIfNegative val="0"/>
          <c:cat>
            <c:strRef>
              <c:f>'8.6'!$L$27:$N$27</c:f>
              <c:strCache>
                <c:ptCount val="3"/>
                <c:pt idx="0">
                  <c:v>Leden</c:v>
                </c:pt>
                <c:pt idx="1">
                  <c:v>Únor</c:v>
                </c:pt>
                <c:pt idx="2">
                  <c:v>Březen</c:v>
                </c:pt>
              </c:strCache>
            </c:strRef>
          </c:cat>
          <c:val>
            <c:numRef>
              <c:f>'8.6'!$L$29:$N$29</c:f>
              <c:numCache>
                <c:formatCode>#,##0.0</c:formatCode>
                <c:ptCount val="3"/>
                <c:pt idx="0">
                  <c:v>45942.369999999995</c:v>
                </c:pt>
                <c:pt idx="1">
                  <c:v>42056.12</c:v>
                </c:pt>
                <c:pt idx="2">
                  <c:v>39789.329999999994</c:v>
                </c:pt>
              </c:numCache>
            </c:numRef>
          </c:val>
          <c:extLst xmlns:c16r2="http://schemas.microsoft.com/office/drawing/2015/06/chart">
            <c:ext xmlns:c16="http://schemas.microsoft.com/office/drawing/2014/chart" uri="{C3380CC4-5D6E-409C-BE32-E72D297353CC}">
              <c16:uniqueId val="{00000001-AB60-4BC2-95EE-3B31B5332A16}"/>
            </c:ext>
          </c:extLst>
        </c:ser>
        <c:ser>
          <c:idx val="2"/>
          <c:order val="2"/>
          <c:tx>
            <c:strRef>
              <c:f>'8.6'!$K$30</c:f>
              <c:strCache>
                <c:ptCount val="1"/>
                <c:pt idx="0">
                  <c:v>Doprava</c:v>
                </c:pt>
              </c:strCache>
            </c:strRef>
          </c:tx>
          <c:invertIfNegative val="0"/>
          <c:cat>
            <c:strRef>
              <c:f>'8.6'!$L$27:$N$27</c:f>
              <c:strCache>
                <c:ptCount val="3"/>
                <c:pt idx="0">
                  <c:v>Leden</c:v>
                </c:pt>
                <c:pt idx="1">
                  <c:v>Únor</c:v>
                </c:pt>
                <c:pt idx="2">
                  <c:v>Březen</c:v>
                </c:pt>
              </c:strCache>
            </c:strRef>
          </c:cat>
          <c:val>
            <c:numRef>
              <c:f>'8.6'!$L$30:$N$30</c:f>
              <c:numCache>
                <c:formatCode>#,##0.0</c:formatCode>
                <c:ptCount val="3"/>
                <c:pt idx="0">
                  <c:v>2541.1</c:v>
                </c:pt>
                <c:pt idx="1">
                  <c:v>2039.1</c:v>
                </c:pt>
                <c:pt idx="2">
                  <c:v>2120</c:v>
                </c:pt>
              </c:numCache>
            </c:numRef>
          </c:val>
          <c:extLst xmlns:c16r2="http://schemas.microsoft.com/office/drawing/2015/06/chart">
            <c:ext xmlns:c16="http://schemas.microsoft.com/office/drawing/2014/chart" uri="{C3380CC4-5D6E-409C-BE32-E72D297353CC}">
              <c16:uniqueId val="{00000002-AB60-4BC2-95EE-3B31B5332A16}"/>
            </c:ext>
          </c:extLst>
        </c:ser>
        <c:ser>
          <c:idx val="3"/>
          <c:order val="3"/>
          <c:tx>
            <c:strRef>
              <c:f>'8.6'!$K$31</c:f>
              <c:strCache>
                <c:ptCount val="1"/>
                <c:pt idx="0">
                  <c:v>Stavebnictví</c:v>
                </c:pt>
              </c:strCache>
            </c:strRef>
          </c:tx>
          <c:invertIfNegative val="0"/>
          <c:cat>
            <c:strRef>
              <c:f>'8.6'!$L$27:$N$27</c:f>
              <c:strCache>
                <c:ptCount val="3"/>
                <c:pt idx="0">
                  <c:v>Leden</c:v>
                </c:pt>
                <c:pt idx="1">
                  <c:v>Únor</c:v>
                </c:pt>
                <c:pt idx="2">
                  <c:v>Březen</c:v>
                </c:pt>
              </c:strCache>
            </c:strRef>
          </c:cat>
          <c:val>
            <c:numRef>
              <c:f>'8.6'!$L$31:$N$31</c:f>
              <c:numCache>
                <c:formatCode>#,##0.0</c:formatCode>
                <c:ptCount val="3"/>
                <c:pt idx="0">
                  <c:v>1454.6</c:v>
                </c:pt>
                <c:pt idx="1">
                  <c:v>1400.8</c:v>
                </c:pt>
                <c:pt idx="2">
                  <c:v>1258</c:v>
                </c:pt>
              </c:numCache>
            </c:numRef>
          </c:val>
          <c:extLst xmlns:c16r2="http://schemas.microsoft.com/office/drawing/2015/06/chart">
            <c:ext xmlns:c16="http://schemas.microsoft.com/office/drawing/2014/chart" uri="{C3380CC4-5D6E-409C-BE32-E72D297353CC}">
              <c16:uniqueId val="{00000003-AB60-4BC2-95EE-3B31B5332A16}"/>
            </c:ext>
          </c:extLst>
        </c:ser>
        <c:ser>
          <c:idx val="4"/>
          <c:order val="4"/>
          <c:tx>
            <c:strRef>
              <c:f>'8.6'!$K$32</c:f>
              <c:strCache>
                <c:ptCount val="1"/>
                <c:pt idx="0">
                  <c:v>Zemědělství a lesnictví</c:v>
                </c:pt>
              </c:strCache>
            </c:strRef>
          </c:tx>
          <c:invertIfNegative val="0"/>
          <c:cat>
            <c:strRef>
              <c:f>'8.6'!$L$27:$N$27</c:f>
              <c:strCache>
                <c:ptCount val="3"/>
                <c:pt idx="0">
                  <c:v>Leden</c:v>
                </c:pt>
                <c:pt idx="1">
                  <c:v>Únor</c:v>
                </c:pt>
                <c:pt idx="2">
                  <c:v>Březen</c:v>
                </c:pt>
              </c:strCache>
            </c:strRef>
          </c:cat>
          <c:val>
            <c:numRef>
              <c:f>'8.6'!$L$32:$N$32</c:f>
              <c:numCache>
                <c:formatCode>#,##0.0</c:formatCode>
                <c:ptCount val="3"/>
                <c:pt idx="0">
                  <c:v>155</c:v>
                </c:pt>
                <c:pt idx="1">
                  <c:v>132</c:v>
                </c:pt>
                <c:pt idx="2">
                  <c:v>118</c:v>
                </c:pt>
              </c:numCache>
            </c:numRef>
          </c:val>
          <c:extLst xmlns:c16r2="http://schemas.microsoft.com/office/drawing/2015/06/chart">
            <c:ext xmlns:c16="http://schemas.microsoft.com/office/drawing/2014/chart" uri="{C3380CC4-5D6E-409C-BE32-E72D297353CC}">
              <c16:uniqueId val="{00000004-AB60-4BC2-95EE-3B31B5332A16}"/>
            </c:ext>
          </c:extLst>
        </c:ser>
        <c:ser>
          <c:idx val="5"/>
          <c:order val="5"/>
          <c:tx>
            <c:strRef>
              <c:f>'8.6'!$K$33</c:f>
              <c:strCache>
                <c:ptCount val="1"/>
                <c:pt idx="0">
                  <c:v>Domácnosti</c:v>
                </c:pt>
              </c:strCache>
            </c:strRef>
          </c:tx>
          <c:invertIfNegative val="0"/>
          <c:cat>
            <c:strRef>
              <c:f>'8.6'!$L$27:$N$27</c:f>
              <c:strCache>
                <c:ptCount val="3"/>
                <c:pt idx="0">
                  <c:v>Leden</c:v>
                </c:pt>
                <c:pt idx="1">
                  <c:v>Únor</c:v>
                </c:pt>
                <c:pt idx="2">
                  <c:v>Březen</c:v>
                </c:pt>
              </c:strCache>
            </c:strRef>
          </c:cat>
          <c:val>
            <c:numRef>
              <c:f>'8.6'!$L$33:$N$33</c:f>
              <c:numCache>
                <c:formatCode>#,##0.0</c:formatCode>
                <c:ptCount val="3"/>
                <c:pt idx="0">
                  <c:v>263057.25900000002</c:v>
                </c:pt>
                <c:pt idx="1">
                  <c:v>211912.33500000002</c:v>
                </c:pt>
                <c:pt idx="2">
                  <c:v>196355.72900000002</c:v>
                </c:pt>
              </c:numCache>
            </c:numRef>
          </c:val>
          <c:extLst xmlns:c16r2="http://schemas.microsoft.com/office/drawing/2015/06/chart">
            <c:ext xmlns:c16="http://schemas.microsoft.com/office/drawing/2014/chart" uri="{C3380CC4-5D6E-409C-BE32-E72D297353CC}">
              <c16:uniqueId val="{00000005-AB60-4BC2-95EE-3B31B5332A16}"/>
            </c:ext>
          </c:extLst>
        </c:ser>
        <c:ser>
          <c:idx val="6"/>
          <c:order val="6"/>
          <c:tx>
            <c:strRef>
              <c:f>'8.6'!$K$34</c:f>
              <c:strCache>
                <c:ptCount val="1"/>
                <c:pt idx="0">
                  <c:v>Obchod, služby, školství, zdravotnictví</c:v>
                </c:pt>
              </c:strCache>
            </c:strRef>
          </c:tx>
          <c:invertIfNegative val="0"/>
          <c:cat>
            <c:strRef>
              <c:f>'8.6'!$L$27:$N$27</c:f>
              <c:strCache>
                <c:ptCount val="3"/>
                <c:pt idx="0">
                  <c:v>Leden</c:v>
                </c:pt>
                <c:pt idx="1">
                  <c:v>Únor</c:v>
                </c:pt>
                <c:pt idx="2">
                  <c:v>Březen</c:v>
                </c:pt>
              </c:strCache>
            </c:strRef>
          </c:cat>
          <c:val>
            <c:numRef>
              <c:f>'8.6'!$L$34:$N$34</c:f>
              <c:numCache>
                <c:formatCode>#,##0.0</c:formatCode>
                <c:ptCount val="3"/>
                <c:pt idx="0">
                  <c:v>150684.80599999995</c:v>
                </c:pt>
                <c:pt idx="1">
                  <c:v>130682.86400000002</c:v>
                </c:pt>
                <c:pt idx="2">
                  <c:v>107189.05799999999</c:v>
                </c:pt>
              </c:numCache>
            </c:numRef>
          </c:val>
          <c:extLst xmlns:c16r2="http://schemas.microsoft.com/office/drawing/2015/06/chart">
            <c:ext xmlns:c16="http://schemas.microsoft.com/office/drawing/2014/chart" uri="{C3380CC4-5D6E-409C-BE32-E72D297353CC}">
              <c16:uniqueId val="{00000006-AB60-4BC2-95EE-3B31B5332A16}"/>
            </c:ext>
          </c:extLst>
        </c:ser>
        <c:ser>
          <c:idx val="7"/>
          <c:order val="7"/>
          <c:tx>
            <c:strRef>
              <c:f>'8.6'!$K$35</c:f>
              <c:strCache>
                <c:ptCount val="1"/>
                <c:pt idx="0">
                  <c:v>Ostatní</c:v>
                </c:pt>
              </c:strCache>
            </c:strRef>
          </c:tx>
          <c:invertIfNegative val="0"/>
          <c:cat>
            <c:strRef>
              <c:f>'8.6'!$L$27:$N$27</c:f>
              <c:strCache>
                <c:ptCount val="3"/>
                <c:pt idx="0">
                  <c:v>Leden</c:v>
                </c:pt>
                <c:pt idx="1">
                  <c:v>Únor</c:v>
                </c:pt>
                <c:pt idx="2">
                  <c:v>Březen</c:v>
                </c:pt>
              </c:strCache>
            </c:strRef>
          </c:cat>
          <c:val>
            <c:numRef>
              <c:f>'8.6'!$L$35:$N$35</c:f>
              <c:numCache>
                <c:formatCode>#,##0.0</c:formatCode>
                <c:ptCount val="3"/>
                <c:pt idx="0">
                  <c:v>3777.1539999999995</c:v>
                </c:pt>
                <c:pt idx="1">
                  <c:v>3158.6640000000002</c:v>
                </c:pt>
                <c:pt idx="2">
                  <c:v>2756.9570000000003</c:v>
                </c:pt>
              </c:numCache>
            </c:numRef>
          </c:val>
          <c:extLst xmlns:c16r2="http://schemas.microsoft.com/office/drawing/2015/06/chart">
            <c:ext xmlns:c16="http://schemas.microsoft.com/office/drawing/2014/chart" uri="{C3380CC4-5D6E-409C-BE32-E72D297353CC}">
              <c16:uniqueId val="{00000007-AB60-4BC2-95EE-3B31B5332A16}"/>
            </c:ext>
          </c:extLst>
        </c:ser>
        <c:dLbls>
          <c:showLegendKey val="0"/>
          <c:showVal val="0"/>
          <c:showCatName val="0"/>
          <c:showSerName val="0"/>
          <c:showPercent val="0"/>
          <c:showBubbleSize val="0"/>
        </c:dLbls>
        <c:gapWidth val="150"/>
        <c:overlap val="100"/>
        <c:axId val="169534208"/>
        <c:axId val="169535744"/>
      </c:barChart>
      <c:catAx>
        <c:axId val="169534208"/>
        <c:scaling>
          <c:orientation val="minMax"/>
        </c:scaling>
        <c:delete val="0"/>
        <c:axPos val="b"/>
        <c:numFmt formatCode="General" sourceLinked="1"/>
        <c:majorTickMark val="none"/>
        <c:minorTickMark val="none"/>
        <c:tickLblPos val="nextTo"/>
        <c:txPr>
          <a:bodyPr/>
          <a:lstStyle/>
          <a:p>
            <a:pPr>
              <a:defRPr sz="900"/>
            </a:pPr>
            <a:endParaRPr lang="cs-CZ"/>
          </a:p>
        </c:txPr>
        <c:crossAx val="169535744"/>
        <c:crosses val="autoZero"/>
        <c:auto val="1"/>
        <c:lblAlgn val="ctr"/>
        <c:lblOffset val="100"/>
        <c:noMultiLvlLbl val="0"/>
      </c:catAx>
      <c:valAx>
        <c:axId val="169535744"/>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169534208"/>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27.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v ČR</a:t>
            </a:r>
          </a:p>
        </c:rich>
      </c:tx>
      <c:overlay val="0"/>
    </c:title>
    <c:autoTitleDeleted val="0"/>
    <c:plotArea>
      <c:layout>
        <c:manualLayout>
          <c:layoutTarget val="inner"/>
          <c:xMode val="edge"/>
          <c:yMode val="edge"/>
          <c:x val="6.0592781633521109E-2"/>
          <c:y val="0.27588277344330603"/>
          <c:w val="0.86679862645627792"/>
          <c:h val="0.27543687465053568"/>
        </c:manualLayout>
      </c:layout>
      <c:barChart>
        <c:barDir val="bar"/>
        <c:grouping val="clustered"/>
        <c:varyColors val="0"/>
        <c:ser>
          <c:idx val="0"/>
          <c:order val="0"/>
          <c:tx>
            <c:strRef>
              <c:f>'8.6'!$L$40</c:f>
              <c:strCache>
                <c:ptCount val="1"/>
                <c:pt idx="0">
                  <c:v>Instalovaný výkon</c:v>
                </c:pt>
              </c:strCache>
            </c:strRef>
          </c:tx>
          <c:invertIfNegative val="0"/>
          <c:val>
            <c:numRef>
              <c:f>'8.6'!$M$40</c:f>
              <c:numCache>
                <c:formatCode>0.0%</c:formatCode>
                <c:ptCount val="1"/>
                <c:pt idx="0">
                  <c:v>2.5495941982077833E-2</c:v>
                </c:pt>
              </c:numCache>
            </c:numRef>
          </c:val>
          <c:extLst xmlns:c16r2="http://schemas.microsoft.com/office/drawing/2015/06/chart">
            <c:ext xmlns:c16="http://schemas.microsoft.com/office/drawing/2014/chart" uri="{C3380CC4-5D6E-409C-BE32-E72D297353CC}">
              <c16:uniqueId val="{00000000-CCA8-4798-B065-206F87F26470}"/>
            </c:ext>
          </c:extLst>
        </c:ser>
        <c:ser>
          <c:idx val="1"/>
          <c:order val="1"/>
          <c:tx>
            <c:strRef>
              <c:f>'8.6'!$L$41</c:f>
              <c:strCache>
                <c:ptCount val="1"/>
                <c:pt idx="0">
                  <c:v>Výroba tepla brutto</c:v>
                </c:pt>
              </c:strCache>
            </c:strRef>
          </c:tx>
          <c:invertIfNegative val="0"/>
          <c:val>
            <c:numRef>
              <c:f>'8.6'!$M$41</c:f>
              <c:numCache>
                <c:formatCode>0.0%</c:formatCode>
                <c:ptCount val="1"/>
                <c:pt idx="0">
                  <c:v>2.8306449547423632E-2</c:v>
                </c:pt>
              </c:numCache>
            </c:numRef>
          </c:val>
          <c:extLst xmlns:c16r2="http://schemas.microsoft.com/office/drawing/2015/06/chart">
            <c:ext xmlns:c16="http://schemas.microsoft.com/office/drawing/2014/chart" uri="{C3380CC4-5D6E-409C-BE32-E72D297353CC}">
              <c16:uniqueId val="{00000001-CCA8-4798-B065-206F87F26470}"/>
            </c:ext>
          </c:extLst>
        </c:ser>
        <c:ser>
          <c:idx val="2"/>
          <c:order val="2"/>
          <c:tx>
            <c:strRef>
              <c:f>'8.6'!$L$42</c:f>
              <c:strCache>
                <c:ptCount val="1"/>
                <c:pt idx="0">
                  <c:v>Dodávky tepla</c:v>
                </c:pt>
              </c:strCache>
            </c:strRef>
          </c:tx>
          <c:invertIfNegative val="0"/>
          <c:val>
            <c:numRef>
              <c:f>'8.6'!$M$42</c:f>
              <c:numCache>
                <c:formatCode>0.0%</c:formatCode>
                <c:ptCount val="1"/>
                <c:pt idx="0">
                  <c:v>3.420044013033377E-2</c:v>
                </c:pt>
              </c:numCache>
            </c:numRef>
          </c:val>
          <c:extLst xmlns:c16r2="http://schemas.microsoft.com/office/drawing/2015/06/chart">
            <c:ext xmlns:c16="http://schemas.microsoft.com/office/drawing/2014/chart" uri="{C3380CC4-5D6E-409C-BE32-E72D297353CC}">
              <c16:uniqueId val="{00000002-CCA8-4798-B065-206F87F26470}"/>
            </c:ext>
          </c:extLst>
        </c:ser>
        <c:dLbls>
          <c:showLegendKey val="0"/>
          <c:showVal val="0"/>
          <c:showCatName val="0"/>
          <c:showSerName val="0"/>
          <c:showPercent val="0"/>
          <c:showBubbleSize val="0"/>
        </c:dLbls>
        <c:gapWidth val="150"/>
        <c:axId val="169571072"/>
        <c:axId val="169572608"/>
      </c:barChart>
      <c:catAx>
        <c:axId val="169571072"/>
        <c:scaling>
          <c:orientation val="maxMin"/>
        </c:scaling>
        <c:delete val="0"/>
        <c:axPos val="l"/>
        <c:numFmt formatCode="General" sourceLinked="1"/>
        <c:majorTickMark val="none"/>
        <c:minorTickMark val="none"/>
        <c:tickLblPos val="none"/>
        <c:crossAx val="169572608"/>
        <c:crosses val="autoZero"/>
        <c:auto val="1"/>
        <c:lblAlgn val="ctr"/>
        <c:lblOffset val="100"/>
        <c:noMultiLvlLbl val="0"/>
      </c:catAx>
      <c:valAx>
        <c:axId val="169572608"/>
        <c:scaling>
          <c:orientation val="minMax"/>
          <c:max val="0.30000000000000004"/>
        </c:scaling>
        <c:delete val="0"/>
        <c:axPos val="b"/>
        <c:majorGridlines/>
        <c:numFmt formatCode="0%" sourceLinked="0"/>
        <c:majorTickMark val="out"/>
        <c:minorTickMark val="none"/>
        <c:tickLblPos val="nextTo"/>
        <c:spPr>
          <a:ln>
            <a:noFill/>
          </a:ln>
        </c:spPr>
        <c:txPr>
          <a:bodyPr/>
          <a:lstStyle/>
          <a:p>
            <a:pPr>
              <a:defRPr sz="900"/>
            </a:pPr>
            <a:endParaRPr lang="cs-CZ"/>
          </a:p>
        </c:txPr>
        <c:crossAx val="169571072"/>
        <c:crosses val="max"/>
        <c:crossBetween val="between"/>
      </c:valAx>
    </c:plotArea>
    <c:legend>
      <c:legendPos val="b"/>
      <c:layout>
        <c:manualLayout>
          <c:xMode val="edge"/>
          <c:yMode val="edge"/>
          <c:x val="0.18609824399565114"/>
          <c:y val="0.74908068686696816"/>
          <c:w val="0.81390175600434878"/>
          <c:h val="0.25091931313303184"/>
        </c:manualLayout>
      </c:layout>
      <c:overlay val="0"/>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28.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Dodávky tepla podle paliv (GJ)</a:t>
            </a:r>
          </a:p>
        </c:rich>
      </c:tx>
      <c:layout>
        <c:manualLayout>
          <c:xMode val="edge"/>
          <c:yMode val="edge"/>
          <c:x val="0.33834545967287083"/>
          <c:y val="4.3823425336164193E-2"/>
        </c:manualLayout>
      </c:layout>
      <c:overlay val="0"/>
    </c:title>
    <c:autoTitleDeleted val="0"/>
    <c:plotArea>
      <c:layout>
        <c:manualLayout>
          <c:layoutTarget val="inner"/>
          <c:xMode val="edge"/>
          <c:yMode val="edge"/>
          <c:x val="0.11164476326580174"/>
          <c:y val="0.18190101113825022"/>
          <c:w val="0.88835523673419825"/>
          <c:h val="0.6851811594202899"/>
        </c:manualLayout>
      </c:layout>
      <c:barChart>
        <c:barDir val="col"/>
        <c:grouping val="stacked"/>
        <c:varyColors val="0"/>
        <c:ser>
          <c:idx val="0"/>
          <c:order val="0"/>
          <c:tx>
            <c:strRef>
              <c:f>'8.6'!$K$10</c:f>
              <c:strCache>
                <c:ptCount val="1"/>
                <c:pt idx="0">
                  <c:v>Biomasa</c:v>
                </c:pt>
              </c:strCache>
            </c:strRef>
          </c:tx>
          <c:spPr>
            <a:solidFill>
              <a:schemeClr val="accent3">
                <a:lumMod val="75000"/>
              </a:schemeClr>
            </a:solidFill>
          </c:spPr>
          <c:invertIfNegative val="0"/>
          <c:cat>
            <c:strRef>
              <c:f>'8.6'!$L$9:$N$9</c:f>
              <c:strCache>
                <c:ptCount val="3"/>
                <c:pt idx="0">
                  <c:v>Leden</c:v>
                </c:pt>
                <c:pt idx="1">
                  <c:v>Únor</c:v>
                </c:pt>
                <c:pt idx="2">
                  <c:v>Březen</c:v>
                </c:pt>
              </c:strCache>
            </c:strRef>
          </c:cat>
          <c:val>
            <c:numRef>
              <c:f>'8.6'!$L$10:$N$10</c:f>
              <c:numCache>
                <c:formatCode>#,##0.0</c:formatCode>
                <c:ptCount val="3"/>
                <c:pt idx="0">
                  <c:v>74912.08</c:v>
                </c:pt>
                <c:pt idx="1">
                  <c:v>57855.420000000006</c:v>
                </c:pt>
                <c:pt idx="2">
                  <c:v>64403.43</c:v>
                </c:pt>
              </c:numCache>
            </c:numRef>
          </c:val>
          <c:extLst xmlns:c16r2="http://schemas.microsoft.com/office/drawing/2015/06/chart">
            <c:ext xmlns:c16="http://schemas.microsoft.com/office/drawing/2014/chart" uri="{C3380CC4-5D6E-409C-BE32-E72D297353CC}">
              <c16:uniqueId val="{00000000-18DA-448C-ACE6-6E92A527C649}"/>
            </c:ext>
          </c:extLst>
        </c:ser>
        <c:ser>
          <c:idx val="1"/>
          <c:order val="1"/>
          <c:tx>
            <c:strRef>
              <c:f>'8.6'!$K$11</c:f>
              <c:strCache>
                <c:ptCount val="1"/>
                <c:pt idx="0">
                  <c:v>Bioplyn</c:v>
                </c:pt>
              </c:strCache>
            </c:strRef>
          </c:tx>
          <c:spPr>
            <a:solidFill>
              <a:schemeClr val="bg2">
                <a:lumMod val="50000"/>
              </a:schemeClr>
            </a:solidFill>
          </c:spPr>
          <c:invertIfNegative val="0"/>
          <c:cat>
            <c:strRef>
              <c:f>'8.6'!$L$9:$N$9</c:f>
              <c:strCache>
                <c:ptCount val="3"/>
                <c:pt idx="0">
                  <c:v>Leden</c:v>
                </c:pt>
                <c:pt idx="1">
                  <c:v>Únor</c:v>
                </c:pt>
                <c:pt idx="2">
                  <c:v>Březen</c:v>
                </c:pt>
              </c:strCache>
            </c:strRef>
          </c:cat>
          <c:val>
            <c:numRef>
              <c:f>'8.6'!$L$11:$N$11</c:f>
              <c:numCache>
                <c:formatCode>#,##0.0</c:formatCode>
                <c:ptCount val="3"/>
                <c:pt idx="0">
                  <c:v>7379.3319999999994</c:v>
                </c:pt>
                <c:pt idx="1">
                  <c:v>6179.692</c:v>
                </c:pt>
                <c:pt idx="2">
                  <c:v>7348.9570000000003</c:v>
                </c:pt>
              </c:numCache>
            </c:numRef>
          </c:val>
          <c:extLst xmlns:c16r2="http://schemas.microsoft.com/office/drawing/2015/06/chart">
            <c:ext xmlns:c16="http://schemas.microsoft.com/office/drawing/2014/chart" uri="{C3380CC4-5D6E-409C-BE32-E72D297353CC}">
              <c16:uniqueId val="{00000001-18DA-448C-ACE6-6E92A527C649}"/>
            </c:ext>
          </c:extLst>
        </c:ser>
        <c:ser>
          <c:idx val="2"/>
          <c:order val="2"/>
          <c:tx>
            <c:strRef>
              <c:f>'8.6'!$K$12</c:f>
              <c:strCache>
                <c:ptCount val="1"/>
                <c:pt idx="0">
                  <c:v>Černé uhlí</c:v>
                </c:pt>
              </c:strCache>
            </c:strRef>
          </c:tx>
          <c:spPr>
            <a:solidFill>
              <a:schemeClr val="tx1"/>
            </a:solidFill>
          </c:spPr>
          <c:invertIfNegative val="0"/>
          <c:cat>
            <c:strRef>
              <c:f>'8.6'!$L$9:$N$9</c:f>
              <c:strCache>
                <c:ptCount val="3"/>
                <c:pt idx="0">
                  <c:v>Leden</c:v>
                </c:pt>
                <c:pt idx="1">
                  <c:v>Únor</c:v>
                </c:pt>
                <c:pt idx="2">
                  <c:v>Březen</c:v>
                </c:pt>
              </c:strCache>
            </c:strRef>
          </c:cat>
          <c:val>
            <c:numRef>
              <c:f>'8.6'!$L$12:$N$12</c:f>
              <c:numCache>
                <c:formatCode>#,##0.0</c:formatCode>
                <c:ptCount val="3"/>
                <c:pt idx="0">
                  <c:v>20432.310000000001</c:v>
                </c:pt>
                <c:pt idx="1">
                  <c:v>1219.43</c:v>
                </c:pt>
                <c:pt idx="2">
                  <c:v>7819.49</c:v>
                </c:pt>
              </c:numCache>
            </c:numRef>
          </c:val>
          <c:extLst xmlns:c16r2="http://schemas.microsoft.com/office/drawing/2015/06/chart">
            <c:ext xmlns:c16="http://schemas.microsoft.com/office/drawing/2014/chart" uri="{C3380CC4-5D6E-409C-BE32-E72D297353CC}">
              <c16:uniqueId val="{00000002-18DA-448C-ACE6-6E92A527C649}"/>
            </c:ext>
          </c:extLst>
        </c:ser>
        <c:ser>
          <c:idx val="3"/>
          <c:order val="3"/>
          <c:tx>
            <c:strRef>
              <c:f>'8.6'!$K$13</c:f>
              <c:strCache>
                <c:ptCount val="1"/>
                <c:pt idx="0">
                  <c:v>Elektrická energie</c:v>
                </c:pt>
              </c:strCache>
            </c:strRef>
          </c:tx>
          <c:invertIfNegative val="0"/>
          <c:cat>
            <c:strRef>
              <c:f>'8.6'!$L$9:$N$9</c:f>
              <c:strCache>
                <c:ptCount val="3"/>
                <c:pt idx="0">
                  <c:v>Leden</c:v>
                </c:pt>
                <c:pt idx="1">
                  <c:v>Únor</c:v>
                </c:pt>
                <c:pt idx="2">
                  <c:v>Březen</c:v>
                </c:pt>
              </c:strCache>
            </c:strRef>
          </c:cat>
          <c:val>
            <c:numRef>
              <c:f>'8.6'!$L$13:$N$13</c:f>
              <c:numCache>
                <c:formatCode>#,##0.0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3-18DA-448C-ACE6-6E92A527C649}"/>
            </c:ext>
          </c:extLst>
        </c:ser>
        <c:ser>
          <c:idx val="4"/>
          <c:order val="4"/>
          <c:tx>
            <c:strRef>
              <c:f>'8.6'!$K$14</c:f>
              <c:strCache>
                <c:ptCount val="1"/>
                <c:pt idx="0">
                  <c:v>Energie prostředí (tepelné čerpadlo)</c:v>
                </c:pt>
              </c:strCache>
            </c:strRef>
          </c:tx>
          <c:invertIfNegative val="0"/>
          <c:cat>
            <c:strRef>
              <c:f>'8.6'!$L$9:$N$9</c:f>
              <c:strCache>
                <c:ptCount val="3"/>
                <c:pt idx="0">
                  <c:v>Leden</c:v>
                </c:pt>
                <c:pt idx="1">
                  <c:v>Únor</c:v>
                </c:pt>
                <c:pt idx="2">
                  <c:v>Březen</c:v>
                </c:pt>
              </c:strCache>
            </c:strRef>
          </c:cat>
          <c:val>
            <c:numRef>
              <c:f>'8.6'!$L$14:$N$14</c:f>
              <c:numCache>
                <c:formatCode>#,##0.0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4-18DA-448C-ACE6-6E92A527C649}"/>
            </c:ext>
          </c:extLst>
        </c:ser>
        <c:ser>
          <c:idx val="5"/>
          <c:order val="5"/>
          <c:tx>
            <c:strRef>
              <c:f>'8.6'!$K$15</c:f>
              <c:strCache>
                <c:ptCount val="1"/>
                <c:pt idx="0">
                  <c:v>Energie Slunce (solární kolektor)</c:v>
                </c:pt>
              </c:strCache>
            </c:strRef>
          </c:tx>
          <c:invertIfNegative val="0"/>
          <c:cat>
            <c:strRef>
              <c:f>'8.6'!$L$9:$N$9</c:f>
              <c:strCache>
                <c:ptCount val="3"/>
                <c:pt idx="0">
                  <c:v>Leden</c:v>
                </c:pt>
                <c:pt idx="1">
                  <c:v>Únor</c:v>
                </c:pt>
                <c:pt idx="2">
                  <c:v>Březen</c:v>
                </c:pt>
              </c:strCache>
            </c:strRef>
          </c:cat>
          <c:val>
            <c:numRef>
              <c:f>'8.6'!$L$15:$N$15</c:f>
              <c:numCache>
                <c:formatCode>#,##0.0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5-18DA-448C-ACE6-6E92A527C649}"/>
            </c:ext>
          </c:extLst>
        </c:ser>
        <c:ser>
          <c:idx val="6"/>
          <c:order val="6"/>
          <c:tx>
            <c:strRef>
              <c:f>'8.6'!$K$16</c:f>
              <c:strCache>
                <c:ptCount val="1"/>
                <c:pt idx="0">
                  <c:v>Hnědé uhlí</c:v>
                </c:pt>
              </c:strCache>
            </c:strRef>
          </c:tx>
          <c:spPr>
            <a:solidFill>
              <a:srgbClr val="6E4932"/>
            </a:solidFill>
          </c:spPr>
          <c:invertIfNegative val="0"/>
          <c:cat>
            <c:strRef>
              <c:f>'8.6'!$L$9:$N$9</c:f>
              <c:strCache>
                <c:ptCount val="3"/>
                <c:pt idx="0">
                  <c:v>Leden</c:v>
                </c:pt>
                <c:pt idx="1">
                  <c:v>Únor</c:v>
                </c:pt>
                <c:pt idx="2">
                  <c:v>Březen</c:v>
                </c:pt>
              </c:strCache>
            </c:strRef>
          </c:cat>
          <c:val>
            <c:numRef>
              <c:f>'8.6'!$L$16:$N$16</c:f>
              <c:numCache>
                <c:formatCode>#,##0.0</c:formatCode>
                <c:ptCount val="3"/>
                <c:pt idx="0">
                  <c:v>162665.15</c:v>
                </c:pt>
                <c:pt idx="1">
                  <c:v>155894.75</c:v>
                </c:pt>
                <c:pt idx="2">
                  <c:v>138196.4</c:v>
                </c:pt>
              </c:numCache>
            </c:numRef>
          </c:val>
          <c:extLst xmlns:c16r2="http://schemas.microsoft.com/office/drawing/2015/06/chart">
            <c:ext xmlns:c16="http://schemas.microsoft.com/office/drawing/2014/chart" uri="{C3380CC4-5D6E-409C-BE32-E72D297353CC}">
              <c16:uniqueId val="{00000006-18DA-448C-ACE6-6E92A527C649}"/>
            </c:ext>
          </c:extLst>
        </c:ser>
        <c:ser>
          <c:idx val="7"/>
          <c:order val="7"/>
          <c:tx>
            <c:strRef>
              <c:f>'8.6'!$K$17</c:f>
              <c:strCache>
                <c:ptCount val="1"/>
                <c:pt idx="0">
                  <c:v>Jaderné palivo</c:v>
                </c:pt>
              </c:strCache>
            </c:strRef>
          </c:tx>
          <c:invertIfNegative val="0"/>
          <c:cat>
            <c:strRef>
              <c:f>'8.6'!$L$9:$N$9</c:f>
              <c:strCache>
                <c:ptCount val="3"/>
                <c:pt idx="0">
                  <c:v>Leden</c:v>
                </c:pt>
                <c:pt idx="1">
                  <c:v>Únor</c:v>
                </c:pt>
                <c:pt idx="2">
                  <c:v>Březen</c:v>
                </c:pt>
              </c:strCache>
            </c:strRef>
          </c:cat>
          <c:val>
            <c:numRef>
              <c:f>'8.6'!$L$17:$N$17</c:f>
              <c:numCache>
                <c:formatCode>#,##0.0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7-18DA-448C-ACE6-6E92A527C649}"/>
            </c:ext>
          </c:extLst>
        </c:ser>
        <c:ser>
          <c:idx val="8"/>
          <c:order val="8"/>
          <c:tx>
            <c:strRef>
              <c:f>'8.6'!$K$18</c:f>
              <c:strCache>
                <c:ptCount val="1"/>
                <c:pt idx="0">
                  <c:v>Koks</c:v>
                </c:pt>
              </c:strCache>
            </c:strRef>
          </c:tx>
          <c:invertIfNegative val="0"/>
          <c:cat>
            <c:strRef>
              <c:f>'8.6'!$L$9:$N$9</c:f>
              <c:strCache>
                <c:ptCount val="3"/>
                <c:pt idx="0">
                  <c:v>Leden</c:v>
                </c:pt>
                <c:pt idx="1">
                  <c:v>Únor</c:v>
                </c:pt>
                <c:pt idx="2">
                  <c:v>Březen</c:v>
                </c:pt>
              </c:strCache>
            </c:strRef>
          </c:cat>
          <c:val>
            <c:numRef>
              <c:f>'8.6'!$L$18:$N$18</c:f>
              <c:numCache>
                <c:formatCode>#,##0.0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8-18DA-448C-ACE6-6E92A527C649}"/>
            </c:ext>
          </c:extLst>
        </c:ser>
        <c:ser>
          <c:idx val="9"/>
          <c:order val="9"/>
          <c:tx>
            <c:strRef>
              <c:f>'8.6'!$K$19</c:f>
              <c:strCache>
                <c:ptCount val="1"/>
                <c:pt idx="0">
                  <c:v>Odpadní teplo</c:v>
                </c:pt>
              </c:strCache>
            </c:strRef>
          </c:tx>
          <c:invertIfNegative val="0"/>
          <c:cat>
            <c:strRef>
              <c:f>'8.6'!$L$9:$N$9</c:f>
              <c:strCache>
                <c:ptCount val="3"/>
                <c:pt idx="0">
                  <c:v>Leden</c:v>
                </c:pt>
                <c:pt idx="1">
                  <c:v>Únor</c:v>
                </c:pt>
                <c:pt idx="2">
                  <c:v>Březen</c:v>
                </c:pt>
              </c:strCache>
            </c:strRef>
          </c:cat>
          <c:val>
            <c:numRef>
              <c:f>'8.6'!$L$19:$N$19</c:f>
              <c:numCache>
                <c:formatCode>#,##0.0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9-18DA-448C-ACE6-6E92A527C649}"/>
            </c:ext>
          </c:extLst>
        </c:ser>
        <c:ser>
          <c:idx val="10"/>
          <c:order val="10"/>
          <c:tx>
            <c:strRef>
              <c:f>'8.6'!$K$20</c:f>
              <c:strCache>
                <c:ptCount val="1"/>
                <c:pt idx="0">
                  <c:v>Ostatní kapalná paliva</c:v>
                </c:pt>
              </c:strCache>
            </c:strRef>
          </c:tx>
          <c:invertIfNegative val="0"/>
          <c:cat>
            <c:strRef>
              <c:f>'8.6'!$L$9:$N$9</c:f>
              <c:strCache>
                <c:ptCount val="3"/>
                <c:pt idx="0">
                  <c:v>Leden</c:v>
                </c:pt>
                <c:pt idx="1">
                  <c:v>Únor</c:v>
                </c:pt>
                <c:pt idx="2">
                  <c:v>Březen</c:v>
                </c:pt>
              </c:strCache>
            </c:strRef>
          </c:cat>
          <c:val>
            <c:numRef>
              <c:f>'8.6'!$L$20:$N$20</c:f>
              <c:numCache>
                <c:formatCode>#,##0.0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A-18DA-448C-ACE6-6E92A527C649}"/>
            </c:ext>
          </c:extLst>
        </c:ser>
        <c:ser>
          <c:idx val="11"/>
          <c:order val="11"/>
          <c:tx>
            <c:strRef>
              <c:f>'8.6'!$K$21</c:f>
              <c:strCache>
                <c:ptCount val="1"/>
                <c:pt idx="0">
                  <c:v>Ostatní pevná paliva</c:v>
                </c:pt>
              </c:strCache>
            </c:strRef>
          </c:tx>
          <c:invertIfNegative val="0"/>
          <c:cat>
            <c:strRef>
              <c:f>'8.6'!$L$9:$N$9</c:f>
              <c:strCache>
                <c:ptCount val="3"/>
                <c:pt idx="0">
                  <c:v>Leden</c:v>
                </c:pt>
                <c:pt idx="1">
                  <c:v>Únor</c:v>
                </c:pt>
                <c:pt idx="2">
                  <c:v>Březen</c:v>
                </c:pt>
              </c:strCache>
            </c:strRef>
          </c:cat>
          <c:val>
            <c:numRef>
              <c:f>'8.6'!$L$21:$N$21</c:f>
              <c:numCache>
                <c:formatCode>#,##0.0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B-18DA-448C-ACE6-6E92A527C649}"/>
            </c:ext>
          </c:extLst>
        </c:ser>
        <c:ser>
          <c:idx val="12"/>
          <c:order val="12"/>
          <c:tx>
            <c:strRef>
              <c:f>'8.6'!$K$22</c:f>
              <c:strCache>
                <c:ptCount val="1"/>
                <c:pt idx="0">
                  <c:v>Ostatní plyny</c:v>
                </c:pt>
              </c:strCache>
            </c:strRef>
          </c:tx>
          <c:invertIfNegative val="0"/>
          <c:cat>
            <c:strRef>
              <c:f>'8.6'!$L$9:$N$9</c:f>
              <c:strCache>
                <c:ptCount val="3"/>
                <c:pt idx="0">
                  <c:v>Leden</c:v>
                </c:pt>
                <c:pt idx="1">
                  <c:v>Únor</c:v>
                </c:pt>
                <c:pt idx="2">
                  <c:v>Březen</c:v>
                </c:pt>
              </c:strCache>
            </c:strRef>
          </c:cat>
          <c:val>
            <c:numRef>
              <c:f>'8.6'!$L$22:$N$22</c:f>
              <c:numCache>
                <c:formatCode>#,##0.0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C-18DA-448C-ACE6-6E92A527C649}"/>
            </c:ext>
          </c:extLst>
        </c:ser>
        <c:ser>
          <c:idx val="13"/>
          <c:order val="13"/>
          <c:tx>
            <c:strRef>
              <c:f>'8.6'!$K$23</c:f>
              <c:strCache>
                <c:ptCount val="1"/>
                <c:pt idx="0">
                  <c:v>Ostatní</c:v>
                </c:pt>
              </c:strCache>
            </c:strRef>
          </c:tx>
          <c:invertIfNegative val="0"/>
          <c:cat>
            <c:strRef>
              <c:f>'8.6'!$L$9:$N$9</c:f>
              <c:strCache>
                <c:ptCount val="3"/>
                <c:pt idx="0">
                  <c:v>Leden</c:v>
                </c:pt>
                <c:pt idx="1">
                  <c:v>Únor</c:v>
                </c:pt>
                <c:pt idx="2">
                  <c:v>Březen</c:v>
                </c:pt>
              </c:strCache>
            </c:strRef>
          </c:cat>
          <c:val>
            <c:numRef>
              <c:f>'8.6'!$L$23:$N$23</c:f>
              <c:numCache>
                <c:formatCode>#,##0.0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D-18DA-448C-ACE6-6E92A527C649}"/>
            </c:ext>
          </c:extLst>
        </c:ser>
        <c:ser>
          <c:idx val="14"/>
          <c:order val="14"/>
          <c:tx>
            <c:strRef>
              <c:f>'8.6'!$K$24</c:f>
              <c:strCache>
                <c:ptCount val="1"/>
                <c:pt idx="0">
                  <c:v>Topné oleje</c:v>
                </c:pt>
              </c:strCache>
            </c:strRef>
          </c:tx>
          <c:invertIfNegative val="0"/>
          <c:cat>
            <c:strRef>
              <c:f>'8.6'!$L$9:$N$9</c:f>
              <c:strCache>
                <c:ptCount val="3"/>
                <c:pt idx="0">
                  <c:v>Leden</c:v>
                </c:pt>
                <c:pt idx="1">
                  <c:v>Únor</c:v>
                </c:pt>
                <c:pt idx="2">
                  <c:v>Březen</c:v>
                </c:pt>
              </c:strCache>
            </c:strRef>
          </c:cat>
          <c:val>
            <c:numRef>
              <c:f>'8.6'!$L$24:$N$24</c:f>
              <c:numCache>
                <c:formatCode>#,##0.0</c:formatCode>
                <c:ptCount val="3"/>
                <c:pt idx="0">
                  <c:v>156.5</c:v>
                </c:pt>
                <c:pt idx="1">
                  <c:v>0</c:v>
                </c:pt>
                <c:pt idx="2">
                  <c:v>0</c:v>
                </c:pt>
              </c:numCache>
            </c:numRef>
          </c:val>
          <c:extLst xmlns:c16r2="http://schemas.microsoft.com/office/drawing/2015/06/chart">
            <c:ext xmlns:c16="http://schemas.microsoft.com/office/drawing/2014/chart" uri="{C3380CC4-5D6E-409C-BE32-E72D297353CC}">
              <c16:uniqueId val="{0000000E-18DA-448C-ACE6-6E92A527C649}"/>
            </c:ext>
          </c:extLst>
        </c:ser>
        <c:ser>
          <c:idx val="15"/>
          <c:order val="15"/>
          <c:tx>
            <c:strRef>
              <c:f>'8.6'!$K$25</c:f>
              <c:strCache>
                <c:ptCount val="1"/>
                <c:pt idx="0">
                  <c:v>Zemní plyn</c:v>
                </c:pt>
              </c:strCache>
            </c:strRef>
          </c:tx>
          <c:spPr>
            <a:solidFill>
              <a:srgbClr val="EBE600"/>
            </a:solidFill>
          </c:spPr>
          <c:invertIfNegative val="0"/>
          <c:cat>
            <c:strRef>
              <c:f>'8.6'!$L$9:$N$9</c:f>
              <c:strCache>
                <c:ptCount val="3"/>
                <c:pt idx="0">
                  <c:v>Leden</c:v>
                </c:pt>
                <c:pt idx="1">
                  <c:v>Únor</c:v>
                </c:pt>
                <c:pt idx="2">
                  <c:v>Březen</c:v>
                </c:pt>
              </c:strCache>
            </c:strRef>
          </c:cat>
          <c:val>
            <c:numRef>
              <c:f>'8.6'!$L$25:$N$25</c:f>
              <c:numCache>
                <c:formatCode>#,##0.0</c:formatCode>
                <c:ptCount val="3"/>
                <c:pt idx="0">
                  <c:v>158955.44060458339</c:v>
                </c:pt>
                <c:pt idx="1">
                  <c:v>133566.02751178527</c:v>
                </c:pt>
                <c:pt idx="2">
                  <c:v>119158.79765029921</c:v>
                </c:pt>
              </c:numCache>
            </c:numRef>
          </c:val>
          <c:extLst xmlns:c16r2="http://schemas.microsoft.com/office/drawing/2015/06/chart">
            <c:ext xmlns:c16="http://schemas.microsoft.com/office/drawing/2014/chart" uri="{C3380CC4-5D6E-409C-BE32-E72D297353CC}">
              <c16:uniqueId val="{0000000F-18DA-448C-ACE6-6E92A527C649}"/>
            </c:ext>
          </c:extLst>
        </c:ser>
        <c:dLbls>
          <c:showLegendKey val="0"/>
          <c:showVal val="0"/>
          <c:showCatName val="0"/>
          <c:showSerName val="0"/>
          <c:showPercent val="0"/>
          <c:showBubbleSize val="0"/>
        </c:dLbls>
        <c:gapWidth val="150"/>
        <c:overlap val="100"/>
        <c:axId val="5444352"/>
        <c:axId val="5445888"/>
      </c:barChart>
      <c:catAx>
        <c:axId val="5444352"/>
        <c:scaling>
          <c:orientation val="minMax"/>
        </c:scaling>
        <c:delete val="0"/>
        <c:axPos val="b"/>
        <c:numFmt formatCode="General" sourceLinked="1"/>
        <c:majorTickMark val="none"/>
        <c:minorTickMark val="none"/>
        <c:tickLblPos val="nextTo"/>
        <c:txPr>
          <a:bodyPr/>
          <a:lstStyle/>
          <a:p>
            <a:pPr>
              <a:defRPr sz="900"/>
            </a:pPr>
            <a:endParaRPr lang="cs-CZ"/>
          </a:p>
        </c:txPr>
        <c:crossAx val="5445888"/>
        <c:crosses val="autoZero"/>
        <c:auto val="1"/>
        <c:lblAlgn val="ctr"/>
        <c:lblOffset val="100"/>
        <c:noMultiLvlLbl val="0"/>
      </c:catAx>
      <c:valAx>
        <c:axId val="5445888"/>
        <c:scaling>
          <c:orientation val="minMax"/>
          <c:max val="600000"/>
        </c:scaling>
        <c:delete val="0"/>
        <c:axPos val="l"/>
        <c:majorGridlines/>
        <c:numFmt formatCode="#,##0" sourceLinked="0"/>
        <c:majorTickMark val="out"/>
        <c:minorTickMark val="none"/>
        <c:tickLblPos val="nextTo"/>
        <c:spPr>
          <a:ln>
            <a:noFill/>
          </a:ln>
        </c:spPr>
        <c:txPr>
          <a:bodyPr/>
          <a:lstStyle/>
          <a:p>
            <a:pPr>
              <a:defRPr sz="900"/>
            </a:pPr>
            <a:endParaRPr lang="cs-CZ"/>
          </a:p>
        </c:txPr>
        <c:crossAx val="5444352"/>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29.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52566753016951306"/>
          <c:y val="0.11291718469401851"/>
          <c:w val="0.34243387380811624"/>
          <c:h val="0.28385930377123914"/>
        </c:manualLayout>
      </c:layout>
      <c:doughnutChart>
        <c:varyColors val="1"/>
        <c:ser>
          <c:idx val="2"/>
          <c:order val="0"/>
          <c:dPt>
            <c:idx val="0"/>
            <c:bubble3D val="0"/>
            <c:spPr>
              <a:solidFill>
                <a:srgbClr val="9BBB59">
                  <a:lumMod val="75000"/>
                </a:srgbClr>
              </a:solidFill>
            </c:spPr>
            <c:extLst xmlns:c16r2="http://schemas.microsoft.com/office/drawing/2015/06/chart">
              <c:ext xmlns:c16="http://schemas.microsoft.com/office/drawing/2014/chart" uri="{C3380CC4-5D6E-409C-BE32-E72D297353CC}">
                <c16:uniqueId val="{00000001-5F9E-4F40-9FA3-18A69888CC3E}"/>
              </c:ext>
            </c:extLst>
          </c:dPt>
          <c:dPt>
            <c:idx val="1"/>
            <c:bubble3D val="0"/>
            <c:spPr>
              <a:solidFill>
                <a:srgbClr val="EEECE1">
                  <a:lumMod val="50000"/>
                </a:srgbClr>
              </a:solidFill>
            </c:spPr>
            <c:extLst xmlns:c16r2="http://schemas.microsoft.com/office/drawing/2015/06/chart">
              <c:ext xmlns:c16="http://schemas.microsoft.com/office/drawing/2014/chart" uri="{C3380CC4-5D6E-409C-BE32-E72D297353CC}">
                <c16:uniqueId val="{00000003-5F9E-4F40-9FA3-18A69888CC3E}"/>
              </c:ext>
            </c:extLst>
          </c:dPt>
          <c:dPt>
            <c:idx val="2"/>
            <c:bubble3D val="0"/>
            <c:spPr>
              <a:solidFill>
                <a:sysClr val="windowText" lastClr="000000"/>
              </a:solidFill>
            </c:spPr>
            <c:extLst xmlns:c16r2="http://schemas.microsoft.com/office/drawing/2015/06/chart">
              <c:ext xmlns:c16="http://schemas.microsoft.com/office/drawing/2014/chart" uri="{C3380CC4-5D6E-409C-BE32-E72D297353CC}">
                <c16:uniqueId val="{00000005-5F9E-4F40-9FA3-18A69888CC3E}"/>
              </c:ext>
            </c:extLst>
          </c:dPt>
          <c:dPt>
            <c:idx val="5"/>
            <c:bubble3D val="0"/>
            <c:extLst xmlns:c16r2="http://schemas.microsoft.com/office/drawing/2015/06/chart">
              <c:ext xmlns:c16="http://schemas.microsoft.com/office/drawing/2014/chart" uri="{C3380CC4-5D6E-409C-BE32-E72D297353CC}">
                <c16:uniqueId val="{00000006-5F9E-4F40-9FA3-18A69888CC3E}"/>
              </c:ext>
            </c:extLst>
          </c:dPt>
          <c:dPt>
            <c:idx val="6"/>
            <c:bubble3D val="0"/>
            <c:spPr>
              <a:solidFill>
                <a:srgbClr val="6E4932"/>
              </a:solidFill>
            </c:spPr>
            <c:extLst xmlns:c16r2="http://schemas.microsoft.com/office/drawing/2015/06/chart">
              <c:ext xmlns:c16="http://schemas.microsoft.com/office/drawing/2014/chart" uri="{C3380CC4-5D6E-409C-BE32-E72D297353CC}">
                <c16:uniqueId val="{00000008-5F9E-4F40-9FA3-18A69888CC3E}"/>
              </c:ext>
            </c:extLst>
          </c:dPt>
          <c:dPt>
            <c:idx val="7"/>
            <c:bubble3D val="0"/>
            <c:extLst xmlns:c16r2="http://schemas.microsoft.com/office/drawing/2015/06/chart">
              <c:ext xmlns:c16="http://schemas.microsoft.com/office/drawing/2014/chart" uri="{C3380CC4-5D6E-409C-BE32-E72D297353CC}">
                <c16:uniqueId val="{00000009-5F9E-4F40-9FA3-18A69888CC3E}"/>
              </c:ext>
            </c:extLst>
          </c:dPt>
          <c:dPt>
            <c:idx val="15"/>
            <c:bubble3D val="0"/>
            <c:spPr>
              <a:solidFill>
                <a:srgbClr val="EBE600"/>
              </a:solidFill>
            </c:spPr>
            <c:extLst xmlns:c16r2="http://schemas.microsoft.com/office/drawing/2015/06/chart">
              <c:ext xmlns:c16="http://schemas.microsoft.com/office/drawing/2014/chart" uri="{C3380CC4-5D6E-409C-BE32-E72D297353CC}">
                <c16:uniqueId val="{0000000B-5F9E-4F40-9FA3-18A69888CC3E}"/>
              </c:ext>
            </c:extLst>
          </c:dPt>
          <c:cat>
            <c:numRef>
              <c:f>'8.6'!$O$9:$O$23</c:f>
              <c:numCache>
                <c:formatCode>General</c:formatCode>
                <c:ptCount val="15"/>
              </c:numCache>
            </c:numRef>
          </c:cat>
          <c:val>
            <c:numRef>
              <c:f>'8.6'!$J$10:$J$25</c:f>
              <c:numCache>
                <c:formatCode>0.0</c:formatCode>
                <c:ptCount val="16"/>
              </c:numCache>
            </c:numRef>
          </c:val>
          <c:extLst xmlns:c16r2="http://schemas.microsoft.com/office/drawing/2015/06/chart">
            <c:ext xmlns:c16="http://schemas.microsoft.com/office/drawing/2014/chart" uri="{C3380CC4-5D6E-409C-BE32-E72D297353CC}">
              <c16:uniqueId val="{0000000C-5F9E-4F40-9FA3-18A69888CC3E}"/>
            </c:ext>
          </c:extLst>
        </c:ser>
        <c:dLbls>
          <c:showLegendKey val="0"/>
          <c:showVal val="0"/>
          <c:showCatName val="0"/>
          <c:showSerName val="0"/>
          <c:showPercent val="0"/>
          <c:showBubbleSize val="0"/>
          <c:showLeaderLines val="1"/>
        </c:dLbls>
        <c:firstSliceAng val="0"/>
        <c:holeSize val="50"/>
      </c:doughnutChart>
      <c:spPr>
        <a:noFill/>
        <a:ln w="25400">
          <a:noFill/>
        </a:ln>
      </c:spPr>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a:pPr>
            <a:r>
              <a:rPr lang="cs-CZ" sz="1000"/>
              <a:t>Podíl paliv na dodávkách tepla</a:t>
            </a:r>
          </a:p>
        </c:rich>
      </c:tx>
      <c:overlay val="0"/>
    </c:title>
    <c:autoTitleDeleted val="0"/>
    <c:plotArea>
      <c:layout>
        <c:manualLayout>
          <c:layoutTarget val="inner"/>
          <c:xMode val="edge"/>
          <c:yMode val="edge"/>
          <c:x val="0.18930606060606062"/>
          <c:y val="0.16804238258877435"/>
          <c:w val="0.63742323232323228"/>
          <c:h val="0.72285108820160371"/>
        </c:manualLayout>
      </c:layout>
      <c:doughnutChart>
        <c:varyColors val="1"/>
        <c:ser>
          <c:idx val="0"/>
          <c:order val="0"/>
          <c:dPt>
            <c:idx val="0"/>
            <c:bubble3D val="0"/>
            <c:spPr>
              <a:solidFill>
                <a:srgbClr val="9BBB59">
                  <a:lumMod val="75000"/>
                </a:srgbClr>
              </a:solidFill>
            </c:spPr>
            <c:extLst xmlns:c16r2="http://schemas.microsoft.com/office/drawing/2015/06/chart">
              <c:ext xmlns:c16="http://schemas.microsoft.com/office/drawing/2014/chart" uri="{C3380CC4-5D6E-409C-BE32-E72D297353CC}">
                <c16:uniqueId val="{00000001-570A-41FC-B770-3C4F89171EBC}"/>
              </c:ext>
            </c:extLst>
          </c:dPt>
          <c:dPt>
            <c:idx val="1"/>
            <c:bubble3D val="0"/>
            <c:spPr>
              <a:solidFill>
                <a:srgbClr val="EEECE1">
                  <a:lumMod val="50000"/>
                </a:srgbClr>
              </a:solidFill>
            </c:spPr>
            <c:extLst xmlns:c16r2="http://schemas.microsoft.com/office/drawing/2015/06/chart">
              <c:ext xmlns:c16="http://schemas.microsoft.com/office/drawing/2014/chart" uri="{C3380CC4-5D6E-409C-BE32-E72D297353CC}">
                <c16:uniqueId val="{00000003-570A-41FC-B770-3C4F89171EBC}"/>
              </c:ext>
            </c:extLst>
          </c:dPt>
          <c:dPt>
            <c:idx val="2"/>
            <c:bubble3D val="0"/>
            <c:spPr>
              <a:solidFill>
                <a:sysClr val="windowText" lastClr="000000"/>
              </a:solidFill>
            </c:spPr>
            <c:extLst xmlns:c16r2="http://schemas.microsoft.com/office/drawing/2015/06/chart">
              <c:ext xmlns:c16="http://schemas.microsoft.com/office/drawing/2014/chart" uri="{C3380CC4-5D6E-409C-BE32-E72D297353CC}">
                <c16:uniqueId val="{00000005-570A-41FC-B770-3C4F89171EBC}"/>
              </c:ext>
            </c:extLst>
          </c:dPt>
          <c:dPt>
            <c:idx val="6"/>
            <c:bubble3D val="0"/>
            <c:spPr>
              <a:solidFill>
                <a:srgbClr val="6E4932"/>
              </a:solidFill>
            </c:spPr>
            <c:extLst xmlns:c16r2="http://schemas.microsoft.com/office/drawing/2015/06/chart">
              <c:ext xmlns:c16="http://schemas.microsoft.com/office/drawing/2014/chart" uri="{C3380CC4-5D6E-409C-BE32-E72D297353CC}">
                <c16:uniqueId val="{00000007-570A-41FC-B770-3C4F89171EBC}"/>
              </c:ext>
            </c:extLst>
          </c:dPt>
          <c:dPt>
            <c:idx val="15"/>
            <c:bubble3D val="0"/>
            <c:spPr>
              <a:solidFill>
                <a:srgbClr val="EBE600"/>
              </a:solidFill>
            </c:spPr>
            <c:extLst xmlns:c16r2="http://schemas.microsoft.com/office/drawing/2015/06/chart">
              <c:ext xmlns:c16="http://schemas.microsoft.com/office/drawing/2014/chart" uri="{C3380CC4-5D6E-409C-BE32-E72D297353CC}">
                <c16:uniqueId val="{00000009-570A-41FC-B770-3C4F89171EBC}"/>
              </c:ext>
            </c:extLst>
          </c:dPt>
          <c:dLbls>
            <c:dLbl>
              <c:idx val="1"/>
              <c:layout>
                <c:manualLayout>
                  <c:x val="9.3005050505050507E-2"/>
                  <c:y val="-0.11274331999483674"/>
                </c:manualLayout>
              </c:layout>
              <c:numFmt formatCode="0.0%" sourceLinked="0"/>
              <c:spPr/>
              <c:txPr>
                <a:bodyPr/>
                <a:lstStyle/>
                <a:p>
                  <a:pPr>
                    <a:defRPr sz="900"/>
                  </a:pPr>
                  <a:endParaRPr lang="cs-CZ"/>
                </a:p>
              </c:txPr>
              <c:showLegendKey val="0"/>
              <c:showVal val="0"/>
              <c:showCatName val="0"/>
              <c:showSerName val="0"/>
              <c:showPercent val="1"/>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3-570A-41FC-B770-3C4F89171EBC}"/>
                </c:ext>
              </c:extLst>
            </c:dLbl>
            <c:dLbl>
              <c:idx val="2"/>
              <c:spPr/>
              <c:txPr>
                <a:bodyPr/>
                <a:lstStyle/>
                <a:p>
                  <a:pPr>
                    <a:defRPr sz="900">
                      <a:solidFill>
                        <a:schemeClr val="bg1"/>
                      </a:solidFill>
                    </a:defRPr>
                  </a:pPr>
                  <a:endParaRPr lang="cs-CZ"/>
                </a:p>
              </c:txPr>
              <c:showLegendKey val="0"/>
              <c:showVal val="0"/>
              <c:showCatName val="0"/>
              <c:showSerName val="0"/>
              <c:showPercent val="1"/>
              <c:showBubbleSize val="0"/>
            </c:dLbl>
            <c:dLbl>
              <c:idx val="3"/>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A-570A-41FC-B770-3C4F89171EBC}"/>
                </c:ext>
              </c:extLst>
            </c:dLbl>
            <c:dLbl>
              <c:idx val="4"/>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B-570A-41FC-B770-3C4F89171EBC}"/>
                </c:ext>
              </c:extLst>
            </c:dLbl>
            <c:dLbl>
              <c:idx val="5"/>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C-570A-41FC-B770-3C4F89171EBC}"/>
                </c:ext>
              </c:extLst>
            </c:dLbl>
            <c:dLbl>
              <c:idx val="6"/>
              <c:spPr/>
              <c:txPr>
                <a:bodyPr/>
                <a:lstStyle/>
                <a:p>
                  <a:pPr>
                    <a:defRPr sz="900">
                      <a:solidFill>
                        <a:schemeClr val="bg1"/>
                      </a:solidFill>
                    </a:defRPr>
                  </a:pPr>
                  <a:endParaRPr lang="cs-CZ"/>
                </a:p>
              </c:txPr>
              <c:showLegendKey val="0"/>
              <c:showVal val="0"/>
              <c:showCatName val="0"/>
              <c:showSerName val="0"/>
              <c:showPercent val="1"/>
              <c:showBubbleSize val="0"/>
            </c:dLbl>
            <c:dLbl>
              <c:idx val="7"/>
              <c:layout>
                <c:manualLayout>
                  <c:x val="-0.10583333333333331"/>
                  <c:y val="9.8360655737704764E-2"/>
                </c:manualLayout>
              </c:layout>
              <c:numFmt formatCode="0.0%" sourceLinked="0"/>
              <c:spPr>
                <a:noFill/>
                <a:ln>
                  <a:noFill/>
                </a:ln>
                <a:effectLst/>
              </c:spPr>
              <c:txPr>
                <a:bodyPr/>
                <a:lstStyle/>
                <a:p>
                  <a:pPr>
                    <a:defRPr sz="900"/>
                  </a:pPr>
                  <a:endParaRPr lang="cs-CZ"/>
                </a:p>
              </c:txPr>
              <c:showLegendKey val="0"/>
              <c:showVal val="0"/>
              <c:showCatName val="0"/>
              <c:showSerName val="0"/>
              <c:showPercent val="1"/>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D-570A-41FC-B770-3C4F89171EBC}"/>
                </c:ext>
              </c:extLst>
            </c:dLbl>
            <c:dLbl>
              <c:idx val="8"/>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E-570A-41FC-B770-3C4F89171EBC}"/>
                </c:ext>
              </c:extLst>
            </c:dLbl>
            <c:dLbl>
              <c:idx val="9"/>
              <c:layout>
                <c:manualLayout>
                  <c:x val="-0.12186868686868686"/>
                  <c:y val="4.5081967213114756E-2"/>
                </c:manualLayout>
              </c:layout>
              <c:showLegendKey val="0"/>
              <c:showVal val="0"/>
              <c:showCatName val="0"/>
              <c:showSerName val="0"/>
              <c:showPercent val="1"/>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F-570A-41FC-B770-3C4F89171EBC}"/>
                </c:ext>
              </c:extLst>
            </c:dLbl>
            <c:dLbl>
              <c:idx val="10"/>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10-570A-41FC-B770-3C4F89171EBC}"/>
                </c:ext>
              </c:extLst>
            </c:dLbl>
            <c:dLbl>
              <c:idx val="13"/>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11-570A-41FC-B770-3C4F89171EBC}"/>
                </c:ext>
              </c:extLst>
            </c:dLbl>
            <c:dLbl>
              <c:idx val="14"/>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12-570A-41FC-B770-3C4F89171EBC}"/>
                </c:ext>
              </c:extLst>
            </c:dLbl>
            <c:spPr>
              <a:noFill/>
              <a:ln>
                <a:noFill/>
              </a:ln>
              <a:effectLst/>
            </c:spPr>
            <c:txPr>
              <a:bodyPr/>
              <a:lstStyle/>
              <a:p>
                <a:pPr>
                  <a:defRPr sz="900"/>
                </a:pPr>
                <a:endParaRPr lang="cs-CZ"/>
              </a:p>
            </c:txPr>
            <c:showLegendKey val="0"/>
            <c:showVal val="0"/>
            <c:showCatName val="0"/>
            <c:showSerName val="0"/>
            <c:showPercent val="1"/>
            <c:showBubbleSize val="0"/>
            <c:showLeaderLines val="1"/>
            <c:extLst xmlns:c16r2="http://schemas.microsoft.com/office/drawing/2015/06/chart">
              <c:ext xmlns:c15="http://schemas.microsoft.com/office/drawing/2012/chart" uri="{CE6537A1-D6FC-4f65-9D91-7224C49458BB}"/>
            </c:extLst>
          </c:dLbls>
          <c:cat>
            <c:strRef>
              <c:f>'5.1'!$A$26:$A$41</c:f>
              <c:strCache>
                <c:ptCount val="16"/>
                <c:pt idx="0">
                  <c:v>Biomasa</c:v>
                </c:pt>
                <c:pt idx="1">
                  <c:v>Bioplyn</c:v>
                </c:pt>
                <c:pt idx="2">
                  <c:v>Černé uhlí</c:v>
                </c:pt>
                <c:pt idx="3">
                  <c:v>Elektrická energie</c:v>
                </c:pt>
                <c:pt idx="4">
                  <c:v>Energie prostředí (tepelné čerpadlo)</c:v>
                </c:pt>
                <c:pt idx="5">
                  <c:v>Energie Slunce (solární kolektor)</c:v>
                </c:pt>
                <c:pt idx="6">
                  <c:v>Hnědé uhlí</c:v>
                </c:pt>
                <c:pt idx="7">
                  <c:v>Jaderné palivo</c:v>
                </c:pt>
                <c:pt idx="8">
                  <c:v>Koks</c:v>
                </c:pt>
                <c:pt idx="9">
                  <c:v>Odpadní teplo</c:v>
                </c:pt>
                <c:pt idx="10">
                  <c:v>Ostatní kapalná paliva</c:v>
                </c:pt>
                <c:pt idx="11">
                  <c:v>Ostatní pevná paliva</c:v>
                </c:pt>
                <c:pt idx="12">
                  <c:v>Ostatní plyny</c:v>
                </c:pt>
                <c:pt idx="13">
                  <c:v>Ostatní</c:v>
                </c:pt>
                <c:pt idx="14">
                  <c:v>Topné oleje</c:v>
                </c:pt>
                <c:pt idx="15">
                  <c:v>Zemní plyn</c:v>
                </c:pt>
              </c:strCache>
            </c:strRef>
          </c:cat>
          <c:val>
            <c:numRef>
              <c:f>'5.1'!$B$26:$B$41</c:f>
              <c:numCache>
                <c:formatCode>#,##0.0</c:formatCode>
                <c:ptCount val="16"/>
                <c:pt idx="0">
                  <c:v>2447.6705290000004</c:v>
                </c:pt>
                <c:pt idx="1">
                  <c:v>172.016064</c:v>
                </c:pt>
                <c:pt idx="2">
                  <c:v>3986.0212020000004</c:v>
                </c:pt>
                <c:pt idx="3">
                  <c:v>2.877596</c:v>
                </c:pt>
                <c:pt idx="4">
                  <c:v>3.1470699999999998</c:v>
                </c:pt>
                <c:pt idx="5">
                  <c:v>6.8649000000000002E-2</c:v>
                </c:pt>
                <c:pt idx="6">
                  <c:v>15331.113887</c:v>
                </c:pt>
                <c:pt idx="7">
                  <c:v>90.206419999999994</c:v>
                </c:pt>
                <c:pt idx="8">
                  <c:v>9.8420000000000007E-2</c:v>
                </c:pt>
                <c:pt idx="9">
                  <c:v>271.00946199999998</c:v>
                </c:pt>
                <c:pt idx="10">
                  <c:v>36.146777999999998</c:v>
                </c:pt>
                <c:pt idx="11">
                  <c:v>824.09206275948009</c:v>
                </c:pt>
                <c:pt idx="12">
                  <c:v>1164.8144159999999</c:v>
                </c:pt>
                <c:pt idx="13">
                  <c:v>0</c:v>
                </c:pt>
                <c:pt idx="14">
                  <c:v>27.774921999999997</c:v>
                </c:pt>
                <c:pt idx="15">
                  <c:v>8278.2888076444506</c:v>
                </c:pt>
              </c:numCache>
            </c:numRef>
          </c:val>
          <c:extLst xmlns:c16r2="http://schemas.microsoft.com/office/drawing/2015/06/chart">
            <c:ext xmlns:c16="http://schemas.microsoft.com/office/drawing/2014/chart" uri="{C3380CC4-5D6E-409C-BE32-E72D297353CC}">
              <c16:uniqueId val="{00000013-570A-41FC-B770-3C4F89171EBC}"/>
            </c:ext>
          </c:extLst>
        </c:ser>
        <c:dLbls>
          <c:showLegendKey val="0"/>
          <c:showVal val="0"/>
          <c:showCatName val="0"/>
          <c:showSerName val="0"/>
          <c:showPercent val="0"/>
          <c:showBubbleSize val="0"/>
          <c:showLeaderLines val="1"/>
        </c:dLbls>
        <c:firstSliceAng val="0"/>
        <c:holeSize val="50"/>
      </c:doughnutChart>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30.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7205388244365729"/>
          <c:y val="0.21908190047672613"/>
          <c:w val="0.34141910486533111"/>
          <c:h val="0.51561197707429429"/>
        </c:manualLayout>
      </c:layout>
      <c:doughnutChart>
        <c:varyColors val="1"/>
        <c:ser>
          <c:idx val="2"/>
          <c:order val="0"/>
          <c:dPt>
            <c:idx val="7"/>
            <c:bubble3D val="0"/>
            <c:extLst xmlns:c16r2="http://schemas.microsoft.com/office/drawing/2015/06/chart">
              <c:ext xmlns:c16="http://schemas.microsoft.com/office/drawing/2014/chart" uri="{C3380CC4-5D6E-409C-BE32-E72D297353CC}">
                <c16:uniqueId val="{00000000-83A4-4CD1-B417-370ED4ACB3FD}"/>
              </c:ext>
            </c:extLst>
          </c:dPt>
          <c:cat>
            <c:numRef>
              <c:f>'8.6'!$O$31:$O$35</c:f>
              <c:numCache>
                <c:formatCode>General</c:formatCode>
                <c:ptCount val="5"/>
              </c:numCache>
            </c:numRef>
          </c:cat>
          <c:val>
            <c:numRef>
              <c:f>'8.6'!$J$28:$J$35</c:f>
              <c:numCache>
                <c:formatCode>0.0</c:formatCode>
                <c:ptCount val="8"/>
              </c:numCache>
            </c:numRef>
          </c:val>
          <c:extLst xmlns:c16r2="http://schemas.microsoft.com/office/drawing/2015/06/chart">
            <c:ext xmlns:c16="http://schemas.microsoft.com/office/drawing/2014/chart" uri="{C3380CC4-5D6E-409C-BE32-E72D297353CC}">
              <c16:uniqueId val="{00000001-83A4-4CD1-B417-370ED4ACB3FD}"/>
            </c:ext>
          </c:extLst>
        </c:ser>
        <c:dLbls>
          <c:showLegendKey val="0"/>
          <c:showVal val="0"/>
          <c:showCatName val="0"/>
          <c:showSerName val="0"/>
          <c:showPercent val="0"/>
          <c:showBubbleSize val="0"/>
          <c:showLeaderLines val="1"/>
        </c:dLbls>
        <c:firstSliceAng val="0"/>
        <c:holeSize val="50"/>
      </c:doughnutChart>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31.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b="1" i="0" u="none" strike="noStrike" baseline="0">
                <a:effectLst/>
              </a:rPr>
              <a:t>Spotřeba tepla podle </a:t>
            </a:r>
            <a:r>
              <a:rPr lang="cs-CZ" sz="1000"/>
              <a:t>sektorů</a:t>
            </a:r>
            <a:r>
              <a:rPr lang="cs-CZ" sz="1000" baseline="0"/>
              <a:t> národního hospodářství</a:t>
            </a:r>
            <a:r>
              <a:rPr lang="cs-CZ" sz="1000"/>
              <a:t> (GJ)</a:t>
            </a:r>
          </a:p>
        </c:rich>
      </c:tx>
      <c:layout>
        <c:manualLayout>
          <c:xMode val="edge"/>
          <c:yMode val="edge"/>
          <c:x val="0.1101151885830785"/>
          <c:y val="4.3463308028525417E-2"/>
        </c:manualLayout>
      </c:layout>
      <c:overlay val="0"/>
    </c:title>
    <c:autoTitleDeleted val="0"/>
    <c:plotArea>
      <c:layout>
        <c:manualLayout>
          <c:layoutTarget val="inner"/>
          <c:xMode val="edge"/>
          <c:yMode val="edge"/>
          <c:x val="9.7641630144170252E-2"/>
          <c:y val="0.18377538215833902"/>
          <c:w val="0.77415317693982277"/>
          <c:h val="0.68439824321241161"/>
        </c:manualLayout>
      </c:layout>
      <c:barChart>
        <c:barDir val="col"/>
        <c:grouping val="stacked"/>
        <c:varyColors val="0"/>
        <c:ser>
          <c:idx val="0"/>
          <c:order val="0"/>
          <c:tx>
            <c:strRef>
              <c:f>'8.7'!$K$27</c:f>
              <c:strCache>
                <c:ptCount val="1"/>
                <c:pt idx="0">
                  <c:v>Průmysl</c:v>
                </c:pt>
              </c:strCache>
            </c:strRef>
          </c:tx>
          <c:invertIfNegative val="0"/>
          <c:cat>
            <c:strRef>
              <c:f>'8.7'!$L$26:$N$26</c:f>
              <c:strCache>
                <c:ptCount val="3"/>
                <c:pt idx="0">
                  <c:v>Leden</c:v>
                </c:pt>
                <c:pt idx="1">
                  <c:v>Únor</c:v>
                </c:pt>
                <c:pt idx="2">
                  <c:v>Březen</c:v>
                </c:pt>
              </c:strCache>
            </c:strRef>
          </c:cat>
          <c:val>
            <c:numRef>
              <c:f>'8.7'!$L$27:$N$27</c:f>
              <c:numCache>
                <c:formatCode>#,##0.0</c:formatCode>
                <c:ptCount val="3"/>
                <c:pt idx="0">
                  <c:v>25124.414999999997</c:v>
                </c:pt>
                <c:pt idx="1">
                  <c:v>20039.14</c:v>
                </c:pt>
                <c:pt idx="2">
                  <c:v>19932.556</c:v>
                </c:pt>
              </c:numCache>
            </c:numRef>
          </c:val>
          <c:extLst xmlns:c16r2="http://schemas.microsoft.com/office/drawing/2015/06/chart">
            <c:ext xmlns:c16="http://schemas.microsoft.com/office/drawing/2014/chart" uri="{C3380CC4-5D6E-409C-BE32-E72D297353CC}">
              <c16:uniqueId val="{00000000-711E-44BE-B6EB-1A9A3B4B8E9A}"/>
            </c:ext>
          </c:extLst>
        </c:ser>
        <c:ser>
          <c:idx val="1"/>
          <c:order val="1"/>
          <c:tx>
            <c:strRef>
              <c:f>'8.7'!$K$28</c:f>
              <c:strCache>
                <c:ptCount val="1"/>
                <c:pt idx="0">
                  <c:v>Energetika</c:v>
                </c:pt>
              </c:strCache>
            </c:strRef>
          </c:tx>
          <c:invertIfNegative val="0"/>
          <c:cat>
            <c:strRef>
              <c:f>'8.7'!$L$26:$N$26</c:f>
              <c:strCache>
                <c:ptCount val="3"/>
                <c:pt idx="0">
                  <c:v>Leden</c:v>
                </c:pt>
                <c:pt idx="1">
                  <c:v>Únor</c:v>
                </c:pt>
                <c:pt idx="2">
                  <c:v>Březen</c:v>
                </c:pt>
              </c:strCache>
            </c:strRef>
          </c:cat>
          <c:val>
            <c:numRef>
              <c:f>'8.7'!$L$28:$N$28</c:f>
              <c:numCache>
                <c:formatCode>#,##0.0</c:formatCode>
                <c:ptCount val="3"/>
                <c:pt idx="0">
                  <c:v>1250</c:v>
                </c:pt>
                <c:pt idx="1">
                  <c:v>820</c:v>
                </c:pt>
                <c:pt idx="2">
                  <c:v>847</c:v>
                </c:pt>
              </c:numCache>
            </c:numRef>
          </c:val>
          <c:extLst xmlns:c16r2="http://schemas.microsoft.com/office/drawing/2015/06/chart">
            <c:ext xmlns:c16="http://schemas.microsoft.com/office/drawing/2014/chart" uri="{C3380CC4-5D6E-409C-BE32-E72D297353CC}">
              <c16:uniqueId val="{00000001-711E-44BE-B6EB-1A9A3B4B8E9A}"/>
            </c:ext>
          </c:extLst>
        </c:ser>
        <c:ser>
          <c:idx val="2"/>
          <c:order val="2"/>
          <c:tx>
            <c:strRef>
              <c:f>'8.7'!$K$29</c:f>
              <c:strCache>
                <c:ptCount val="1"/>
                <c:pt idx="0">
                  <c:v>Doprava</c:v>
                </c:pt>
              </c:strCache>
            </c:strRef>
          </c:tx>
          <c:invertIfNegative val="0"/>
          <c:cat>
            <c:strRef>
              <c:f>'8.7'!$L$26:$N$26</c:f>
              <c:strCache>
                <c:ptCount val="3"/>
                <c:pt idx="0">
                  <c:v>Leden</c:v>
                </c:pt>
                <c:pt idx="1">
                  <c:v>Únor</c:v>
                </c:pt>
                <c:pt idx="2">
                  <c:v>Březen</c:v>
                </c:pt>
              </c:strCache>
            </c:strRef>
          </c:cat>
          <c:val>
            <c:numRef>
              <c:f>'8.7'!$L$29:$N$29</c:f>
              <c:numCache>
                <c:formatCode>#,##0.0</c:formatCode>
                <c:ptCount val="3"/>
                <c:pt idx="0">
                  <c:v>1104</c:v>
                </c:pt>
                <c:pt idx="1">
                  <c:v>834</c:v>
                </c:pt>
                <c:pt idx="2">
                  <c:v>755</c:v>
                </c:pt>
              </c:numCache>
            </c:numRef>
          </c:val>
          <c:extLst xmlns:c16r2="http://schemas.microsoft.com/office/drawing/2015/06/chart">
            <c:ext xmlns:c16="http://schemas.microsoft.com/office/drawing/2014/chart" uri="{C3380CC4-5D6E-409C-BE32-E72D297353CC}">
              <c16:uniqueId val="{00000002-711E-44BE-B6EB-1A9A3B4B8E9A}"/>
            </c:ext>
          </c:extLst>
        </c:ser>
        <c:ser>
          <c:idx val="3"/>
          <c:order val="3"/>
          <c:tx>
            <c:strRef>
              <c:f>'8.7'!$K$30</c:f>
              <c:strCache>
                <c:ptCount val="1"/>
                <c:pt idx="0">
                  <c:v>Stavebnictví</c:v>
                </c:pt>
              </c:strCache>
            </c:strRef>
          </c:tx>
          <c:invertIfNegative val="0"/>
          <c:cat>
            <c:strRef>
              <c:f>'8.7'!$L$26:$N$26</c:f>
              <c:strCache>
                <c:ptCount val="3"/>
                <c:pt idx="0">
                  <c:v>Leden</c:v>
                </c:pt>
                <c:pt idx="1">
                  <c:v>Únor</c:v>
                </c:pt>
                <c:pt idx="2">
                  <c:v>Březen</c:v>
                </c:pt>
              </c:strCache>
            </c:strRef>
          </c:cat>
          <c:val>
            <c:numRef>
              <c:f>'8.7'!$L$30:$N$30</c:f>
              <c:numCache>
                <c:formatCode>#,##0.0</c:formatCode>
                <c:ptCount val="3"/>
                <c:pt idx="0">
                  <c:v>171.1</c:v>
                </c:pt>
                <c:pt idx="1">
                  <c:v>537.4</c:v>
                </c:pt>
                <c:pt idx="2">
                  <c:v>303.2</c:v>
                </c:pt>
              </c:numCache>
            </c:numRef>
          </c:val>
          <c:extLst xmlns:c16r2="http://schemas.microsoft.com/office/drawing/2015/06/chart">
            <c:ext xmlns:c16="http://schemas.microsoft.com/office/drawing/2014/chart" uri="{C3380CC4-5D6E-409C-BE32-E72D297353CC}">
              <c16:uniqueId val="{00000003-711E-44BE-B6EB-1A9A3B4B8E9A}"/>
            </c:ext>
          </c:extLst>
        </c:ser>
        <c:ser>
          <c:idx val="4"/>
          <c:order val="4"/>
          <c:tx>
            <c:strRef>
              <c:f>'8.7'!$K$31</c:f>
              <c:strCache>
                <c:ptCount val="1"/>
                <c:pt idx="0">
                  <c:v>Zemědělství a lesnictví</c:v>
                </c:pt>
              </c:strCache>
            </c:strRef>
          </c:tx>
          <c:invertIfNegative val="0"/>
          <c:cat>
            <c:strRef>
              <c:f>'8.7'!$L$26:$N$26</c:f>
              <c:strCache>
                <c:ptCount val="3"/>
                <c:pt idx="0">
                  <c:v>Leden</c:v>
                </c:pt>
                <c:pt idx="1">
                  <c:v>Únor</c:v>
                </c:pt>
                <c:pt idx="2">
                  <c:v>Březen</c:v>
                </c:pt>
              </c:strCache>
            </c:strRef>
          </c:cat>
          <c:val>
            <c:numRef>
              <c:f>'8.7'!$L$31:$N$31</c:f>
              <c:numCache>
                <c:formatCode>#,##0.0</c:formatCode>
                <c:ptCount val="3"/>
                <c:pt idx="0">
                  <c:v>1157.25</c:v>
                </c:pt>
                <c:pt idx="1">
                  <c:v>876.55</c:v>
                </c:pt>
                <c:pt idx="2">
                  <c:v>997.3</c:v>
                </c:pt>
              </c:numCache>
            </c:numRef>
          </c:val>
          <c:extLst xmlns:c16r2="http://schemas.microsoft.com/office/drawing/2015/06/chart">
            <c:ext xmlns:c16="http://schemas.microsoft.com/office/drawing/2014/chart" uri="{C3380CC4-5D6E-409C-BE32-E72D297353CC}">
              <c16:uniqueId val="{00000004-711E-44BE-B6EB-1A9A3B4B8E9A}"/>
            </c:ext>
          </c:extLst>
        </c:ser>
        <c:ser>
          <c:idx val="5"/>
          <c:order val="5"/>
          <c:tx>
            <c:strRef>
              <c:f>'8.7'!$K$32</c:f>
              <c:strCache>
                <c:ptCount val="1"/>
                <c:pt idx="0">
                  <c:v>Domácnosti</c:v>
                </c:pt>
              </c:strCache>
            </c:strRef>
          </c:tx>
          <c:invertIfNegative val="0"/>
          <c:cat>
            <c:strRef>
              <c:f>'8.7'!$L$26:$N$26</c:f>
              <c:strCache>
                <c:ptCount val="3"/>
                <c:pt idx="0">
                  <c:v>Leden</c:v>
                </c:pt>
                <c:pt idx="1">
                  <c:v>Únor</c:v>
                </c:pt>
                <c:pt idx="2">
                  <c:v>Březen</c:v>
                </c:pt>
              </c:strCache>
            </c:strRef>
          </c:cat>
          <c:val>
            <c:numRef>
              <c:f>'8.7'!$L$32:$N$32</c:f>
              <c:numCache>
                <c:formatCode>#,##0.0</c:formatCode>
                <c:ptCount val="3"/>
                <c:pt idx="0">
                  <c:v>160083.24700000003</c:v>
                </c:pt>
                <c:pt idx="1">
                  <c:v>130594.84</c:v>
                </c:pt>
                <c:pt idx="2">
                  <c:v>127046.859</c:v>
                </c:pt>
              </c:numCache>
            </c:numRef>
          </c:val>
          <c:extLst xmlns:c16r2="http://schemas.microsoft.com/office/drawing/2015/06/chart">
            <c:ext xmlns:c16="http://schemas.microsoft.com/office/drawing/2014/chart" uri="{C3380CC4-5D6E-409C-BE32-E72D297353CC}">
              <c16:uniqueId val="{00000005-711E-44BE-B6EB-1A9A3B4B8E9A}"/>
            </c:ext>
          </c:extLst>
        </c:ser>
        <c:ser>
          <c:idx val="6"/>
          <c:order val="6"/>
          <c:tx>
            <c:strRef>
              <c:f>'8.7'!$K$33</c:f>
              <c:strCache>
                <c:ptCount val="1"/>
                <c:pt idx="0">
                  <c:v>Obchod, služby, školství, zdravotnictví</c:v>
                </c:pt>
              </c:strCache>
            </c:strRef>
          </c:tx>
          <c:invertIfNegative val="0"/>
          <c:cat>
            <c:strRef>
              <c:f>'8.7'!$L$26:$N$26</c:f>
              <c:strCache>
                <c:ptCount val="3"/>
                <c:pt idx="0">
                  <c:v>Leden</c:v>
                </c:pt>
                <c:pt idx="1">
                  <c:v>Únor</c:v>
                </c:pt>
                <c:pt idx="2">
                  <c:v>Březen</c:v>
                </c:pt>
              </c:strCache>
            </c:strRef>
          </c:cat>
          <c:val>
            <c:numRef>
              <c:f>'8.7'!$L$33:$N$33</c:f>
              <c:numCache>
                <c:formatCode>#,##0.0</c:formatCode>
                <c:ptCount val="3"/>
                <c:pt idx="0">
                  <c:v>95659.497000000018</c:v>
                </c:pt>
                <c:pt idx="1">
                  <c:v>77437.824999999997</c:v>
                </c:pt>
                <c:pt idx="2">
                  <c:v>65253.591999999997</c:v>
                </c:pt>
              </c:numCache>
            </c:numRef>
          </c:val>
          <c:extLst xmlns:c16r2="http://schemas.microsoft.com/office/drawing/2015/06/chart">
            <c:ext xmlns:c16="http://schemas.microsoft.com/office/drawing/2014/chart" uri="{C3380CC4-5D6E-409C-BE32-E72D297353CC}">
              <c16:uniqueId val="{00000006-711E-44BE-B6EB-1A9A3B4B8E9A}"/>
            </c:ext>
          </c:extLst>
        </c:ser>
        <c:ser>
          <c:idx val="7"/>
          <c:order val="7"/>
          <c:tx>
            <c:strRef>
              <c:f>'8.7'!$K$34</c:f>
              <c:strCache>
                <c:ptCount val="1"/>
                <c:pt idx="0">
                  <c:v>Ostatní</c:v>
                </c:pt>
              </c:strCache>
            </c:strRef>
          </c:tx>
          <c:invertIfNegative val="0"/>
          <c:cat>
            <c:strRef>
              <c:f>'8.7'!$L$26:$N$26</c:f>
              <c:strCache>
                <c:ptCount val="3"/>
                <c:pt idx="0">
                  <c:v>Leden</c:v>
                </c:pt>
                <c:pt idx="1">
                  <c:v>Únor</c:v>
                </c:pt>
                <c:pt idx="2">
                  <c:v>Březen</c:v>
                </c:pt>
              </c:strCache>
            </c:strRef>
          </c:cat>
          <c:val>
            <c:numRef>
              <c:f>'8.7'!$L$34:$N$34</c:f>
              <c:numCache>
                <c:formatCode>#,##0.0</c:formatCode>
                <c:ptCount val="3"/>
                <c:pt idx="0">
                  <c:v>2469.3270000000002</c:v>
                </c:pt>
                <c:pt idx="1">
                  <c:v>2017.4630000000002</c:v>
                </c:pt>
                <c:pt idx="2">
                  <c:v>2016.2530000000002</c:v>
                </c:pt>
              </c:numCache>
            </c:numRef>
          </c:val>
          <c:extLst xmlns:c16r2="http://schemas.microsoft.com/office/drawing/2015/06/chart">
            <c:ext xmlns:c16="http://schemas.microsoft.com/office/drawing/2014/chart" uri="{C3380CC4-5D6E-409C-BE32-E72D297353CC}">
              <c16:uniqueId val="{00000007-711E-44BE-B6EB-1A9A3B4B8E9A}"/>
            </c:ext>
          </c:extLst>
        </c:ser>
        <c:dLbls>
          <c:showLegendKey val="0"/>
          <c:showVal val="0"/>
          <c:showCatName val="0"/>
          <c:showSerName val="0"/>
          <c:showPercent val="0"/>
          <c:showBubbleSize val="0"/>
        </c:dLbls>
        <c:gapWidth val="150"/>
        <c:overlap val="100"/>
        <c:axId val="170083840"/>
        <c:axId val="170085376"/>
      </c:barChart>
      <c:catAx>
        <c:axId val="170083840"/>
        <c:scaling>
          <c:orientation val="minMax"/>
        </c:scaling>
        <c:delete val="0"/>
        <c:axPos val="b"/>
        <c:numFmt formatCode="General" sourceLinked="1"/>
        <c:majorTickMark val="none"/>
        <c:minorTickMark val="none"/>
        <c:tickLblPos val="nextTo"/>
        <c:txPr>
          <a:bodyPr/>
          <a:lstStyle/>
          <a:p>
            <a:pPr>
              <a:defRPr sz="900"/>
            </a:pPr>
            <a:endParaRPr lang="cs-CZ"/>
          </a:p>
        </c:txPr>
        <c:crossAx val="170085376"/>
        <c:crosses val="autoZero"/>
        <c:auto val="1"/>
        <c:lblAlgn val="ctr"/>
        <c:lblOffset val="100"/>
        <c:noMultiLvlLbl val="0"/>
      </c:catAx>
      <c:valAx>
        <c:axId val="170085376"/>
        <c:scaling>
          <c:orientation val="minMax"/>
          <c:max val="400000"/>
        </c:scaling>
        <c:delete val="0"/>
        <c:axPos val="l"/>
        <c:majorGridlines/>
        <c:numFmt formatCode="#,##0" sourceLinked="0"/>
        <c:majorTickMark val="out"/>
        <c:minorTickMark val="none"/>
        <c:tickLblPos val="nextTo"/>
        <c:spPr>
          <a:ln>
            <a:noFill/>
          </a:ln>
        </c:spPr>
        <c:txPr>
          <a:bodyPr/>
          <a:lstStyle/>
          <a:p>
            <a:pPr>
              <a:defRPr sz="900"/>
            </a:pPr>
            <a:endParaRPr lang="cs-CZ"/>
          </a:p>
        </c:txPr>
        <c:crossAx val="170083840"/>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32.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v ČR</a:t>
            </a:r>
          </a:p>
        </c:rich>
      </c:tx>
      <c:overlay val="0"/>
    </c:title>
    <c:autoTitleDeleted val="0"/>
    <c:plotArea>
      <c:layout>
        <c:manualLayout>
          <c:layoutTarget val="inner"/>
          <c:xMode val="edge"/>
          <c:yMode val="edge"/>
          <c:x val="6.0592781633521109E-2"/>
          <c:y val="0.27588277344330603"/>
          <c:w val="0.86679862645627792"/>
          <c:h val="0.27543687465053568"/>
        </c:manualLayout>
      </c:layout>
      <c:barChart>
        <c:barDir val="bar"/>
        <c:grouping val="clustered"/>
        <c:varyColors val="0"/>
        <c:ser>
          <c:idx val="0"/>
          <c:order val="0"/>
          <c:tx>
            <c:strRef>
              <c:f>'8.7'!$L$39</c:f>
              <c:strCache>
                <c:ptCount val="1"/>
                <c:pt idx="0">
                  <c:v>Instalovaný výkon</c:v>
                </c:pt>
              </c:strCache>
            </c:strRef>
          </c:tx>
          <c:invertIfNegative val="0"/>
          <c:val>
            <c:numRef>
              <c:f>'8.7'!$M$39</c:f>
              <c:numCache>
                <c:formatCode>0.0%</c:formatCode>
                <c:ptCount val="1"/>
                <c:pt idx="0">
                  <c:v>1.4130134413370412E-2</c:v>
                </c:pt>
              </c:numCache>
            </c:numRef>
          </c:val>
          <c:extLst xmlns:c16r2="http://schemas.microsoft.com/office/drawing/2015/06/chart">
            <c:ext xmlns:c16="http://schemas.microsoft.com/office/drawing/2014/chart" uri="{C3380CC4-5D6E-409C-BE32-E72D297353CC}">
              <c16:uniqueId val="{00000000-9F10-4CBA-A76F-743625AF37B9}"/>
            </c:ext>
          </c:extLst>
        </c:ser>
        <c:ser>
          <c:idx val="1"/>
          <c:order val="1"/>
          <c:tx>
            <c:strRef>
              <c:f>'8.7'!$L$40</c:f>
              <c:strCache>
                <c:ptCount val="1"/>
                <c:pt idx="0">
                  <c:v>Výroba tepla brutto</c:v>
                </c:pt>
              </c:strCache>
            </c:strRef>
          </c:tx>
          <c:invertIfNegative val="0"/>
          <c:val>
            <c:numRef>
              <c:f>'8.7'!$M$40</c:f>
              <c:numCache>
                <c:formatCode>0.0%</c:formatCode>
                <c:ptCount val="1"/>
                <c:pt idx="0">
                  <c:v>1.7039595720174442E-2</c:v>
                </c:pt>
              </c:numCache>
            </c:numRef>
          </c:val>
          <c:extLst xmlns:c16r2="http://schemas.microsoft.com/office/drawing/2015/06/chart">
            <c:ext xmlns:c16="http://schemas.microsoft.com/office/drawing/2014/chart" uri="{C3380CC4-5D6E-409C-BE32-E72D297353CC}">
              <c16:uniqueId val="{00000001-9F10-4CBA-A76F-743625AF37B9}"/>
            </c:ext>
          </c:extLst>
        </c:ser>
        <c:ser>
          <c:idx val="2"/>
          <c:order val="2"/>
          <c:tx>
            <c:strRef>
              <c:f>'8.7'!$L$41</c:f>
              <c:strCache>
                <c:ptCount val="1"/>
                <c:pt idx="0">
                  <c:v>Dodávky tepla</c:v>
                </c:pt>
              </c:strCache>
            </c:strRef>
          </c:tx>
          <c:invertIfNegative val="0"/>
          <c:val>
            <c:numRef>
              <c:f>'8.7'!$M$41</c:f>
              <c:numCache>
                <c:formatCode>0.0%</c:formatCode>
                <c:ptCount val="1"/>
                <c:pt idx="0">
                  <c:v>2.4873119802238747E-2</c:v>
                </c:pt>
              </c:numCache>
            </c:numRef>
          </c:val>
          <c:extLst xmlns:c16r2="http://schemas.microsoft.com/office/drawing/2015/06/chart">
            <c:ext xmlns:c16="http://schemas.microsoft.com/office/drawing/2014/chart" uri="{C3380CC4-5D6E-409C-BE32-E72D297353CC}">
              <c16:uniqueId val="{00000002-9F10-4CBA-A76F-743625AF37B9}"/>
            </c:ext>
          </c:extLst>
        </c:ser>
        <c:dLbls>
          <c:showLegendKey val="0"/>
          <c:showVal val="0"/>
          <c:showCatName val="0"/>
          <c:showSerName val="0"/>
          <c:showPercent val="0"/>
          <c:showBubbleSize val="0"/>
        </c:dLbls>
        <c:gapWidth val="150"/>
        <c:axId val="170112512"/>
        <c:axId val="170114048"/>
      </c:barChart>
      <c:catAx>
        <c:axId val="170112512"/>
        <c:scaling>
          <c:orientation val="maxMin"/>
        </c:scaling>
        <c:delete val="0"/>
        <c:axPos val="l"/>
        <c:numFmt formatCode="General" sourceLinked="1"/>
        <c:majorTickMark val="none"/>
        <c:minorTickMark val="none"/>
        <c:tickLblPos val="none"/>
        <c:crossAx val="170114048"/>
        <c:crosses val="autoZero"/>
        <c:auto val="1"/>
        <c:lblAlgn val="ctr"/>
        <c:lblOffset val="100"/>
        <c:noMultiLvlLbl val="0"/>
      </c:catAx>
      <c:valAx>
        <c:axId val="170114048"/>
        <c:scaling>
          <c:orientation val="minMax"/>
          <c:max val="0.30000000000000004"/>
        </c:scaling>
        <c:delete val="0"/>
        <c:axPos val="b"/>
        <c:majorGridlines/>
        <c:numFmt formatCode="0%" sourceLinked="0"/>
        <c:majorTickMark val="out"/>
        <c:minorTickMark val="none"/>
        <c:tickLblPos val="nextTo"/>
        <c:spPr>
          <a:ln>
            <a:noFill/>
          </a:ln>
        </c:spPr>
        <c:txPr>
          <a:bodyPr/>
          <a:lstStyle/>
          <a:p>
            <a:pPr>
              <a:defRPr sz="900"/>
            </a:pPr>
            <a:endParaRPr lang="cs-CZ"/>
          </a:p>
        </c:txPr>
        <c:crossAx val="170112512"/>
        <c:crosses val="max"/>
        <c:crossBetween val="between"/>
      </c:valAx>
    </c:plotArea>
    <c:legend>
      <c:legendPos val="b"/>
      <c:layout>
        <c:manualLayout>
          <c:xMode val="edge"/>
          <c:yMode val="edge"/>
          <c:x val="0.18609824399565114"/>
          <c:y val="0.74908068686696816"/>
          <c:w val="0.81390175600434878"/>
          <c:h val="0.25091931313303184"/>
        </c:manualLayout>
      </c:layout>
      <c:overlay val="0"/>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33.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Dodávky tepla podle paliv (GJ)</a:t>
            </a:r>
          </a:p>
        </c:rich>
      </c:tx>
      <c:layout>
        <c:manualLayout>
          <c:xMode val="edge"/>
          <c:yMode val="edge"/>
          <c:x val="0.34192695995487876"/>
          <c:y val="4.3823326432022087E-2"/>
        </c:manualLayout>
      </c:layout>
      <c:overlay val="0"/>
    </c:title>
    <c:autoTitleDeleted val="0"/>
    <c:plotArea>
      <c:layout>
        <c:manualLayout>
          <c:layoutTarget val="inner"/>
          <c:xMode val="edge"/>
          <c:yMode val="edge"/>
          <c:x val="0.11164476326580174"/>
          <c:y val="0.18190101113825022"/>
          <c:w val="0.88835523673419825"/>
          <c:h val="0.6851811594202899"/>
        </c:manualLayout>
      </c:layout>
      <c:barChart>
        <c:barDir val="col"/>
        <c:grouping val="stacked"/>
        <c:varyColors val="0"/>
        <c:ser>
          <c:idx val="0"/>
          <c:order val="0"/>
          <c:tx>
            <c:strRef>
              <c:f>'8.7'!$K$10</c:f>
              <c:strCache>
                <c:ptCount val="1"/>
                <c:pt idx="0">
                  <c:v>Biomasa</c:v>
                </c:pt>
              </c:strCache>
            </c:strRef>
          </c:tx>
          <c:spPr>
            <a:solidFill>
              <a:schemeClr val="accent3">
                <a:lumMod val="75000"/>
              </a:schemeClr>
            </a:solidFill>
          </c:spPr>
          <c:invertIfNegative val="0"/>
          <c:cat>
            <c:strRef>
              <c:f>'8.7'!$L$9:$N$9</c:f>
              <c:strCache>
                <c:ptCount val="3"/>
                <c:pt idx="0">
                  <c:v>Leden</c:v>
                </c:pt>
                <c:pt idx="1">
                  <c:v>Únor</c:v>
                </c:pt>
                <c:pt idx="2">
                  <c:v>Březen</c:v>
                </c:pt>
              </c:strCache>
            </c:strRef>
          </c:cat>
          <c:val>
            <c:numRef>
              <c:f>'8.7'!$L$10:$N$10</c:f>
              <c:numCache>
                <c:formatCode>#,##0.0</c:formatCode>
                <c:ptCount val="3"/>
                <c:pt idx="0">
                  <c:v>2485.29</c:v>
                </c:pt>
                <c:pt idx="1">
                  <c:v>2094.25</c:v>
                </c:pt>
                <c:pt idx="2">
                  <c:v>2187.61</c:v>
                </c:pt>
              </c:numCache>
            </c:numRef>
          </c:val>
          <c:extLst xmlns:c16r2="http://schemas.microsoft.com/office/drawing/2015/06/chart">
            <c:ext xmlns:c16="http://schemas.microsoft.com/office/drawing/2014/chart" uri="{C3380CC4-5D6E-409C-BE32-E72D297353CC}">
              <c16:uniqueId val="{00000000-1AE8-460B-8CB3-FD7511116173}"/>
            </c:ext>
          </c:extLst>
        </c:ser>
        <c:ser>
          <c:idx val="1"/>
          <c:order val="1"/>
          <c:tx>
            <c:strRef>
              <c:f>'8.7'!$K$11</c:f>
              <c:strCache>
                <c:ptCount val="1"/>
                <c:pt idx="0">
                  <c:v>Bioplyn</c:v>
                </c:pt>
              </c:strCache>
            </c:strRef>
          </c:tx>
          <c:spPr>
            <a:solidFill>
              <a:schemeClr val="bg2">
                <a:lumMod val="50000"/>
              </a:schemeClr>
            </a:solidFill>
          </c:spPr>
          <c:invertIfNegative val="0"/>
          <c:cat>
            <c:strRef>
              <c:f>'8.7'!$L$9:$N$9</c:f>
              <c:strCache>
                <c:ptCount val="3"/>
                <c:pt idx="0">
                  <c:v>Leden</c:v>
                </c:pt>
                <c:pt idx="1">
                  <c:v>Únor</c:v>
                </c:pt>
                <c:pt idx="2">
                  <c:v>Březen</c:v>
                </c:pt>
              </c:strCache>
            </c:strRef>
          </c:cat>
          <c:val>
            <c:numRef>
              <c:f>'8.7'!$L$11:$N$11</c:f>
              <c:numCache>
                <c:formatCode>#,##0.0</c:formatCode>
                <c:ptCount val="3"/>
                <c:pt idx="0">
                  <c:v>1157.25</c:v>
                </c:pt>
                <c:pt idx="1">
                  <c:v>876.55</c:v>
                </c:pt>
                <c:pt idx="2">
                  <c:v>997.3</c:v>
                </c:pt>
              </c:numCache>
            </c:numRef>
          </c:val>
          <c:extLst xmlns:c16r2="http://schemas.microsoft.com/office/drawing/2015/06/chart">
            <c:ext xmlns:c16="http://schemas.microsoft.com/office/drawing/2014/chart" uri="{C3380CC4-5D6E-409C-BE32-E72D297353CC}">
              <c16:uniqueId val="{00000001-1AE8-460B-8CB3-FD7511116173}"/>
            </c:ext>
          </c:extLst>
        </c:ser>
        <c:ser>
          <c:idx val="2"/>
          <c:order val="2"/>
          <c:tx>
            <c:strRef>
              <c:f>'8.7'!$K$12</c:f>
              <c:strCache>
                <c:ptCount val="1"/>
                <c:pt idx="0">
                  <c:v>Černé uhlí</c:v>
                </c:pt>
              </c:strCache>
            </c:strRef>
          </c:tx>
          <c:spPr>
            <a:solidFill>
              <a:schemeClr val="tx1"/>
            </a:solidFill>
          </c:spPr>
          <c:invertIfNegative val="0"/>
          <c:cat>
            <c:strRef>
              <c:f>'8.7'!$L$9:$N$9</c:f>
              <c:strCache>
                <c:ptCount val="3"/>
                <c:pt idx="0">
                  <c:v>Leden</c:v>
                </c:pt>
                <c:pt idx="1">
                  <c:v>Únor</c:v>
                </c:pt>
                <c:pt idx="2">
                  <c:v>Březen</c:v>
                </c:pt>
              </c:strCache>
            </c:strRef>
          </c:cat>
          <c:val>
            <c:numRef>
              <c:f>'8.7'!$L$12:$N$12</c:f>
              <c:numCache>
                <c:formatCode>#,##0.0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2-1AE8-460B-8CB3-FD7511116173}"/>
            </c:ext>
          </c:extLst>
        </c:ser>
        <c:ser>
          <c:idx val="3"/>
          <c:order val="3"/>
          <c:tx>
            <c:strRef>
              <c:f>'8.7'!$K$13</c:f>
              <c:strCache>
                <c:ptCount val="1"/>
                <c:pt idx="0">
                  <c:v>Elektrická energie</c:v>
                </c:pt>
              </c:strCache>
            </c:strRef>
          </c:tx>
          <c:invertIfNegative val="0"/>
          <c:cat>
            <c:strRef>
              <c:f>'8.7'!$L$9:$N$9</c:f>
              <c:strCache>
                <c:ptCount val="3"/>
                <c:pt idx="0">
                  <c:v>Leden</c:v>
                </c:pt>
                <c:pt idx="1">
                  <c:v>Únor</c:v>
                </c:pt>
                <c:pt idx="2">
                  <c:v>Březen</c:v>
                </c:pt>
              </c:strCache>
            </c:strRef>
          </c:cat>
          <c:val>
            <c:numRef>
              <c:f>'8.7'!$L$13:$N$13</c:f>
              <c:numCache>
                <c:formatCode>#,##0.0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3-1AE8-460B-8CB3-FD7511116173}"/>
            </c:ext>
          </c:extLst>
        </c:ser>
        <c:ser>
          <c:idx val="4"/>
          <c:order val="4"/>
          <c:tx>
            <c:strRef>
              <c:f>'8.7'!$K$14</c:f>
              <c:strCache>
                <c:ptCount val="1"/>
                <c:pt idx="0">
                  <c:v>Energie prostředí (tepelné čerpadlo)</c:v>
                </c:pt>
              </c:strCache>
            </c:strRef>
          </c:tx>
          <c:invertIfNegative val="0"/>
          <c:cat>
            <c:strRef>
              <c:f>'8.7'!$L$9:$N$9</c:f>
              <c:strCache>
                <c:ptCount val="3"/>
                <c:pt idx="0">
                  <c:v>Leden</c:v>
                </c:pt>
                <c:pt idx="1">
                  <c:v>Únor</c:v>
                </c:pt>
                <c:pt idx="2">
                  <c:v>Březen</c:v>
                </c:pt>
              </c:strCache>
            </c:strRef>
          </c:cat>
          <c:val>
            <c:numRef>
              <c:f>'8.7'!$L$14:$N$14</c:f>
              <c:numCache>
                <c:formatCode>#,##0.0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4-1AE8-460B-8CB3-FD7511116173}"/>
            </c:ext>
          </c:extLst>
        </c:ser>
        <c:ser>
          <c:idx val="5"/>
          <c:order val="5"/>
          <c:tx>
            <c:strRef>
              <c:f>'8.7'!$K$15</c:f>
              <c:strCache>
                <c:ptCount val="1"/>
                <c:pt idx="0">
                  <c:v>Energie Slunce (solární kolektor)</c:v>
                </c:pt>
              </c:strCache>
            </c:strRef>
          </c:tx>
          <c:invertIfNegative val="0"/>
          <c:cat>
            <c:strRef>
              <c:f>'8.7'!$L$9:$N$9</c:f>
              <c:strCache>
                <c:ptCount val="3"/>
                <c:pt idx="0">
                  <c:v>Leden</c:v>
                </c:pt>
                <c:pt idx="1">
                  <c:v>Únor</c:v>
                </c:pt>
                <c:pt idx="2">
                  <c:v>Březen</c:v>
                </c:pt>
              </c:strCache>
            </c:strRef>
          </c:cat>
          <c:val>
            <c:numRef>
              <c:f>'8.7'!$L$15:$N$15</c:f>
              <c:numCache>
                <c:formatCode>#,##0.0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5-1AE8-460B-8CB3-FD7511116173}"/>
            </c:ext>
          </c:extLst>
        </c:ser>
        <c:ser>
          <c:idx val="6"/>
          <c:order val="6"/>
          <c:tx>
            <c:strRef>
              <c:f>'8.7'!$K$16</c:f>
              <c:strCache>
                <c:ptCount val="1"/>
                <c:pt idx="0">
                  <c:v>Hnědé uhlí</c:v>
                </c:pt>
              </c:strCache>
            </c:strRef>
          </c:tx>
          <c:spPr>
            <a:solidFill>
              <a:srgbClr val="6E4932"/>
            </a:solidFill>
          </c:spPr>
          <c:invertIfNegative val="0"/>
          <c:cat>
            <c:strRef>
              <c:f>'8.7'!$L$9:$N$9</c:f>
              <c:strCache>
                <c:ptCount val="3"/>
                <c:pt idx="0">
                  <c:v>Leden</c:v>
                </c:pt>
                <c:pt idx="1">
                  <c:v>Únor</c:v>
                </c:pt>
                <c:pt idx="2">
                  <c:v>Březen</c:v>
                </c:pt>
              </c:strCache>
            </c:strRef>
          </c:cat>
          <c:val>
            <c:numRef>
              <c:f>'8.7'!$L$16:$N$16</c:f>
              <c:numCache>
                <c:formatCode>#,##0.0</c:formatCode>
                <c:ptCount val="3"/>
                <c:pt idx="0">
                  <c:v>12892</c:v>
                </c:pt>
                <c:pt idx="1">
                  <c:v>10680</c:v>
                </c:pt>
                <c:pt idx="2">
                  <c:v>9504</c:v>
                </c:pt>
              </c:numCache>
            </c:numRef>
          </c:val>
          <c:extLst xmlns:c16r2="http://schemas.microsoft.com/office/drawing/2015/06/chart">
            <c:ext xmlns:c16="http://schemas.microsoft.com/office/drawing/2014/chart" uri="{C3380CC4-5D6E-409C-BE32-E72D297353CC}">
              <c16:uniqueId val="{00000006-1AE8-460B-8CB3-FD7511116173}"/>
            </c:ext>
          </c:extLst>
        </c:ser>
        <c:ser>
          <c:idx val="7"/>
          <c:order val="7"/>
          <c:tx>
            <c:strRef>
              <c:f>'8.7'!$K$17</c:f>
              <c:strCache>
                <c:ptCount val="1"/>
                <c:pt idx="0">
                  <c:v>Jaderné palivo</c:v>
                </c:pt>
              </c:strCache>
            </c:strRef>
          </c:tx>
          <c:invertIfNegative val="0"/>
          <c:cat>
            <c:strRef>
              <c:f>'8.7'!$L$9:$N$9</c:f>
              <c:strCache>
                <c:ptCount val="3"/>
                <c:pt idx="0">
                  <c:v>Leden</c:v>
                </c:pt>
                <c:pt idx="1">
                  <c:v>Únor</c:v>
                </c:pt>
                <c:pt idx="2">
                  <c:v>Březen</c:v>
                </c:pt>
              </c:strCache>
            </c:strRef>
          </c:cat>
          <c:val>
            <c:numRef>
              <c:f>'8.7'!$L$17:$N$17</c:f>
              <c:numCache>
                <c:formatCode>#,##0.0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7-1AE8-460B-8CB3-FD7511116173}"/>
            </c:ext>
          </c:extLst>
        </c:ser>
        <c:ser>
          <c:idx val="8"/>
          <c:order val="8"/>
          <c:tx>
            <c:strRef>
              <c:f>'8.7'!$K$18</c:f>
              <c:strCache>
                <c:ptCount val="1"/>
                <c:pt idx="0">
                  <c:v>Koks</c:v>
                </c:pt>
              </c:strCache>
            </c:strRef>
          </c:tx>
          <c:invertIfNegative val="0"/>
          <c:cat>
            <c:strRef>
              <c:f>'8.7'!$L$9:$N$9</c:f>
              <c:strCache>
                <c:ptCount val="3"/>
                <c:pt idx="0">
                  <c:v>Leden</c:v>
                </c:pt>
                <c:pt idx="1">
                  <c:v>Únor</c:v>
                </c:pt>
                <c:pt idx="2">
                  <c:v>Březen</c:v>
                </c:pt>
              </c:strCache>
            </c:strRef>
          </c:cat>
          <c:val>
            <c:numRef>
              <c:f>'8.7'!$L$18:$N$18</c:f>
              <c:numCache>
                <c:formatCode>#,##0.0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8-1AE8-460B-8CB3-FD7511116173}"/>
            </c:ext>
          </c:extLst>
        </c:ser>
        <c:ser>
          <c:idx val="9"/>
          <c:order val="9"/>
          <c:tx>
            <c:strRef>
              <c:f>'8.7'!$K$19</c:f>
              <c:strCache>
                <c:ptCount val="1"/>
                <c:pt idx="0">
                  <c:v>Odpadní teplo</c:v>
                </c:pt>
              </c:strCache>
            </c:strRef>
          </c:tx>
          <c:invertIfNegative val="0"/>
          <c:cat>
            <c:strRef>
              <c:f>'8.7'!$L$9:$N$9</c:f>
              <c:strCache>
                <c:ptCount val="3"/>
                <c:pt idx="0">
                  <c:v>Leden</c:v>
                </c:pt>
                <c:pt idx="1">
                  <c:v>Únor</c:v>
                </c:pt>
                <c:pt idx="2">
                  <c:v>Březen</c:v>
                </c:pt>
              </c:strCache>
            </c:strRef>
          </c:cat>
          <c:val>
            <c:numRef>
              <c:f>'8.7'!$L$19:$N$19</c:f>
              <c:numCache>
                <c:formatCode>#,##0.0</c:formatCode>
                <c:ptCount val="3"/>
                <c:pt idx="0">
                  <c:v>443.1</c:v>
                </c:pt>
                <c:pt idx="1">
                  <c:v>394.7</c:v>
                </c:pt>
                <c:pt idx="2">
                  <c:v>215.3</c:v>
                </c:pt>
              </c:numCache>
            </c:numRef>
          </c:val>
          <c:extLst xmlns:c16r2="http://schemas.microsoft.com/office/drawing/2015/06/chart">
            <c:ext xmlns:c16="http://schemas.microsoft.com/office/drawing/2014/chart" uri="{C3380CC4-5D6E-409C-BE32-E72D297353CC}">
              <c16:uniqueId val="{00000009-1AE8-460B-8CB3-FD7511116173}"/>
            </c:ext>
          </c:extLst>
        </c:ser>
        <c:ser>
          <c:idx val="10"/>
          <c:order val="10"/>
          <c:tx>
            <c:strRef>
              <c:f>'8.7'!$K$20</c:f>
              <c:strCache>
                <c:ptCount val="1"/>
                <c:pt idx="0">
                  <c:v>Ostatní kapalná paliva</c:v>
                </c:pt>
              </c:strCache>
            </c:strRef>
          </c:tx>
          <c:invertIfNegative val="0"/>
          <c:cat>
            <c:strRef>
              <c:f>'8.7'!$L$9:$N$9</c:f>
              <c:strCache>
                <c:ptCount val="3"/>
                <c:pt idx="0">
                  <c:v>Leden</c:v>
                </c:pt>
                <c:pt idx="1">
                  <c:v>Únor</c:v>
                </c:pt>
                <c:pt idx="2">
                  <c:v>Březen</c:v>
                </c:pt>
              </c:strCache>
            </c:strRef>
          </c:cat>
          <c:val>
            <c:numRef>
              <c:f>'8.7'!$L$20:$N$20</c:f>
              <c:numCache>
                <c:formatCode>#,##0.0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A-1AE8-460B-8CB3-FD7511116173}"/>
            </c:ext>
          </c:extLst>
        </c:ser>
        <c:ser>
          <c:idx val="11"/>
          <c:order val="11"/>
          <c:tx>
            <c:strRef>
              <c:f>'8.7'!$K$21</c:f>
              <c:strCache>
                <c:ptCount val="1"/>
                <c:pt idx="0">
                  <c:v>Ostatní pevná paliva</c:v>
                </c:pt>
              </c:strCache>
            </c:strRef>
          </c:tx>
          <c:invertIfNegative val="0"/>
          <c:cat>
            <c:strRef>
              <c:f>'8.7'!$L$9:$N$9</c:f>
              <c:strCache>
                <c:ptCount val="3"/>
                <c:pt idx="0">
                  <c:v>Leden</c:v>
                </c:pt>
                <c:pt idx="1">
                  <c:v>Únor</c:v>
                </c:pt>
                <c:pt idx="2">
                  <c:v>Březen</c:v>
                </c:pt>
              </c:strCache>
            </c:strRef>
          </c:cat>
          <c:val>
            <c:numRef>
              <c:f>'8.7'!$L$21:$N$21</c:f>
              <c:numCache>
                <c:formatCode>#,##0.0</c:formatCode>
                <c:ptCount val="3"/>
                <c:pt idx="0">
                  <c:v>65537</c:v>
                </c:pt>
                <c:pt idx="1">
                  <c:v>64416</c:v>
                </c:pt>
                <c:pt idx="2">
                  <c:v>63596</c:v>
                </c:pt>
              </c:numCache>
            </c:numRef>
          </c:val>
          <c:extLst xmlns:c16r2="http://schemas.microsoft.com/office/drawing/2015/06/chart">
            <c:ext xmlns:c16="http://schemas.microsoft.com/office/drawing/2014/chart" uri="{C3380CC4-5D6E-409C-BE32-E72D297353CC}">
              <c16:uniqueId val="{0000000B-1AE8-460B-8CB3-FD7511116173}"/>
            </c:ext>
          </c:extLst>
        </c:ser>
        <c:ser>
          <c:idx val="12"/>
          <c:order val="12"/>
          <c:tx>
            <c:strRef>
              <c:f>'8.7'!$K$22</c:f>
              <c:strCache>
                <c:ptCount val="1"/>
                <c:pt idx="0">
                  <c:v>Ostatní plyny</c:v>
                </c:pt>
              </c:strCache>
            </c:strRef>
          </c:tx>
          <c:invertIfNegative val="0"/>
          <c:cat>
            <c:strRef>
              <c:f>'8.7'!$L$9:$N$9</c:f>
              <c:strCache>
                <c:ptCount val="3"/>
                <c:pt idx="0">
                  <c:v>Leden</c:v>
                </c:pt>
                <c:pt idx="1">
                  <c:v>Únor</c:v>
                </c:pt>
                <c:pt idx="2">
                  <c:v>Březen</c:v>
                </c:pt>
              </c:strCache>
            </c:strRef>
          </c:cat>
          <c:val>
            <c:numRef>
              <c:f>'8.7'!$L$22:$N$22</c:f>
              <c:numCache>
                <c:formatCode>#,##0.0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C-1AE8-460B-8CB3-FD7511116173}"/>
            </c:ext>
          </c:extLst>
        </c:ser>
        <c:ser>
          <c:idx val="13"/>
          <c:order val="13"/>
          <c:tx>
            <c:strRef>
              <c:f>'8.7'!$K$23</c:f>
              <c:strCache>
                <c:ptCount val="1"/>
                <c:pt idx="0">
                  <c:v>Ostatní</c:v>
                </c:pt>
              </c:strCache>
            </c:strRef>
          </c:tx>
          <c:invertIfNegative val="0"/>
          <c:cat>
            <c:strRef>
              <c:f>'8.7'!$L$9:$N$9</c:f>
              <c:strCache>
                <c:ptCount val="3"/>
                <c:pt idx="0">
                  <c:v>Leden</c:v>
                </c:pt>
                <c:pt idx="1">
                  <c:v>Únor</c:v>
                </c:pt>
                <c:pt idx="2">
                  <c:v>Březen</c:v>
                </c:pt>
              </c:strCache>
            </c:strRef>
          </c:cat>
          <c:val>
            <c:numRef>
              <c:f>'8.7'!$L$23:$N$23</c:f>
              <c:numCache>
                <c:formatCode>#,##0.0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D-1AE8-460B-8CB3-FD7511116173}"/>
            </c:ext>
          </c:extLst>
        </c:ser>
        <c:ser>
          <c:idx val="14"/>
          <c:order val="14"/>
          <c:tx>
            <c:strRef>
              <c:f>'8.7'!$K$24</c:f>
              <c:strCache>
                <c:ptCount val="1"/>
                <c:pt idx="0">
                  <c:v>Topné oleje</c:v>
                </c:pt>
              </c:strCache>
            </c:strRef>
          </c:tx>
          <c:invertIfNegative val="0"/>
          <c:cat>
            <c:strRef>
              <c:f>'8.7'!$L$9:$N$9</c:f>
              <c:strCache>
                <c:ptCount val="3"/>
                <c:pt idx="0">
                  <c:v>Leden</c:v>
                </c:pt>
                <c:pt idx="1">
                  <c:v>Únor</c:v>
                </c:pt>
                <c:pt idx="2">
                  <c:v>Březen</c:v>
                </c:pt>
              </c:strCache>
            </c:strRef>
          </c:cat>
          <c:val>
            <c:numRef>
              <c:f>'8.7'!$L$24:$N$24</c:f>
              <c:numCache>
                <c:formatCode>#,##0.0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E-1AE8-460B-8CB3-FD7511116173}"/>
            </c:ext>
          </c:extLst>
        </c:ser>
        <c:ser>
          <c:idx val="15"/>
          <c:order val="15"/>
          <c:tx>
            <c:strRef>
              <c:f>'8.7'!$K$25</c:f>
              <c:strCache>
                <c:ptCount val="1"/>
                <c:pt idx="0">
                  <c:v>Zemní plyn</c:v>
                </c:pt>
              </c:strCache>
            </c:strRef>
          </c:tx>
          <c:spPr>
            <a:solidFill>
              <a:srgbClr val="EBE600"/>
            </a:solidFill>
          </c:spPr>
          <c:invertIfNegative val="0"/>
          <c:cat>
            <c:strRef>
              <c:f>'8.7'!$L$9:$N$9</c:f>
              <c:strCache>
                <c:ptCount val="3"/>
                <c:pt idx="0">
                  <c:v>Leden</c:v>
                </c:pt>
                <c:pt idx="1">
                  <c:v>Únor</c:v>
                </c:pt>
                <c:pt idx="2">
                  <c:v>Březen</c:v>
                </c:pt>
              </c:strCache>
            </c:strRef>
          </c:cat>
          <c:val>
            <c:numRef>
              <c:f>'8.7'!$L$25:$N$25</c:f>
              <c:numCache>
                <c:formatCode>#,##0.0</c:formatCode>
                <c:ptCount val="3"/>
                <c:pt idx="0">
                  <c:v>228122.97676387639</c:v>
                </c:pt>
                <c:pt idx="1">
                  <c:v>178750.66005046104</c:v>
                </c:pt>
                <c:pt idx="2">
                  <c:v>167392.89113006179</c:v>
                </c:pt>
              </c:numCache>
            </c:numRef>
          </c:val>
          <c:extLst xmlns:c16r2="http://schemas.microsoft.com/office/drawing/2015/06/chart">
            <c:ext xmlns:c16="http://schemas.microsoft.com/office/drawing/2014/chart" uri="{C3380CC4-5D6E-409C-BE32-E72D297353CC}">
              <c16:uniqueId val="{0000000F-1AE8-460B-8CB3-FD7511116173}"/>
            </c:ext>
          </c:extLst>
        </c:ser>
        <c:dLbls>
          <c:showLegendKey val="0"/>
          <c:showVal val="0"/>
          <c:showCatName val="0"/>
          <c:showSerName val="0"/>
          <c:showPercent val="0"/>
          <c:showBubbleSize val="0"/>
        </c:dLbls>
        <c:gapWidth val="150"/>
        <c:overlap val="100"/>
        <c:axId val="170526208"/>
        <c:axId val="170527744"/>
      </c:barChart>
      <c:catAx>
        <c:axId val="170526208"/>
        <c:scaling>
          <c:orientation val="minMax"/>
        </c:scaling>
        <c:delete val="0"/>
        <c:axPos val="b"/>
        <c:numFmt formatCode="General" sourceLinked="1"/>
        <c:majorTickMark val="none"/>
        <c:minorTickMark val="none"/>
        <c:tickLblPos val="nextTo"/>
        <c:txPr>
          <a:bodyPr/>
          <a:lstStyle/>
          <a:p>
            <a:pPr>
              <a:defRPr sz="900"/>
            </a:pPr>
            <a:endParaRPr lang="cs-CZ"/>
          </a:p>
        </c:txPr>
        <c:crossAx val="170527744"/>
        <c:crosses val="autoZero"/>
        <c:auto val="1"/>
        <c:lblAlgn val="ctr"/>
        <c:lblOffset val="100"/>
        <c:noMultiLvlLbl val="0"/>
      </c:catAx>
      <c:valAx>
        <c:axId val="170527744"/>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170526208"/>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34.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52566753016951306"/>
          <c:y val="0.11291718469401851"/>
          <c:w val="0.34243387380811624"/>
          <c:h val="0.28385930377123914"/>
        </c:manualLayout>
      </c:layout>
      <c:doughnutChart>
        <c:varyColors val="1"/>
        <c:ser>
          <c:idx val="2"/>
          <c:order val="0"/>
          <c:dPt>
            <c:idx val="0"/>
            <c:bubble3D val="0"/>
            <c:spPr>
              <a:solidFill>
                <a:srgbClr val="9BBB59">
                  <a:lumMod val="75000"/>
                </a:srgbClr>
              </a:solidFill>
            </c:spPr>
            <c:extLst xmlns:c16r2="http://schemas.microsoft.com/office/drawing/2015/06/chart">
              <c:ext xmlns:c16="http://schemas.microsoft.com/office/drawing/2014/chart" uri="{C3380CC4-5D6E-409C-BE32-E72D297353CC}">
                <c16:uniqueId val="{00000001-85D0-491E-9FFD-244AEE65EF6D}"/>
              </c:ext>
            </c:extLst>
          </c:dPt>
          <c:dPt>
            <c:idx val="1"/>
            <c:bubble3D val="0"/>
            <c:spPr>
              <a:solidFill>
                <a:srgbClr val="EEECE1">
                  <a:lumMod val="50000"/>
                </a:srgbClr>
              </a:solidFill>
            </c:spPr>
            <c:extLst xmlns:c16r2="http://schemas.microsoft.com/office/drawing/2015/06/chart">
              <c:ext xmlns:c16="http://schemas.microsoft.com/office/drawing/2014/chart" uri="{C3380CC4-5D6E-409C-BE32-E72D297353CC}">
                <c16:uniqueId val="{00000003-85D0-491E-9FFD-244AEE65EF6D}"/>
              </c:ext>
            </c:extLst>
          </c:dPt>
          <c:dPt>
            <c:idx val="2"/>
            <c:bubble3D val="0"/>
            <c:spPr>
              <a:solidFill>
                <a:sysClr val="windowText" lastClr="000000"/>
              </a:solidFill>
            </c:spPr>
            <c:extLst xmlns:c16r2="http://schemas.microsoft.com/office/drawing/2015/06/chart">
              <c:ext xmlns:c16="http://schemas.microsoft.com/office/drawing/2014/chart" uri="{C3380CC4-5D6E-409C-BE32-E72D297353CC}">
                <c16:uniqueId val="{00000005-85D0-491E-9FFD-244AEE65EF6D}"/>
              </c:ext>
            </c:extLst>
          </c:dPt>
          <c:dPt>
            <c:idx val="5"/>
            <c:bubble3D val="0"/>
            <c:extLst xmlns:c16r2="http://schemas.microsoft.com/office/drawing/2015/06/chart">
              <c:ext xmlns:c16="http://schemas.microsoft.com/office/drawing/2014/chart" uri="{C3380CC4-5D6E-409C-BE32-E72D297353CC}">
                <c16:uniqueId val="{00000006-85D0-491E-9FFD-244AEE65EF6D}"/>
              </c:ext>
            </c:extLst>
          </c:dPt>
          <c:dPt>
            <c:idx val="6"/>
            <c:bubble3D val="0"/>
            <c:spPr>
              <a:solidFill>
                <a:srgbClr val="6E4932"/>
              </a:solidFill>
            </c:spPr>
            <c:extLst xmlns:c16r2="http://schemas.microsoft.com/office/drawing/2015/06/chart">
              <c:ext xmlns:c16="http://schemas.microsoft.com/office/drawing/2014/chart" uri="{C3380CC4-5D6E-409C-BE32-E72D297353CC}">
                <c16:uniqueId val="{00000008-85D0-491E-9FFD-244AEE65EF6D}"/>
              </c:ext>
            </c:extLst>
          </c:dPt>
          <c:dPt>
            <c:idx val="7"/>
            <c:bubble3D val="0"/>
            <c:extLst xmlns:c16r2="http://schemas.microsoft.com/office/drawing/2015/06/chart">
              <c:ext xmlns:c16="http://schemas.microsoft.com/office/drawing/2014/chart" uri="{C3380CC4-5D6E-409C-BE32-E72D297353CC}">
                <c16:uniqueId val="{00000009-85D0-491E-9FFD-244AEE65EF6D}"/>
              </c:ext>
            </c:extLst>
          </c:dPt>
          <c:dPt>
            <c:idx val="15"/>
            <c:bubble3D val="0"/>
            <c:spPr>
              <a:solidFill>
                <a:srgbClr val="EBE600"/>
              </a:solidFill>
            </c:spPr>
            <c:extLst xmlns:c16r2="http://schemas.microsoft.com/office/drawing/2015/06/chart">
              <c:ext xmlns:c16="http://schemas.microsoft.com/office/drawing/2014/chart" uri="{C3380CC4-5D6E-409C-BE32-E72D297353CC}">
                <c16:uniqueId val="{0000000B-85D0-491E-9FFD-244AEE65EF6D}"/>
              </c:ext>
            </c:extLst>
          </c:dPt>
          <c:cat>
            <c:numRef>
              <c:f>'8.7'!$O$10:$O$25</c:f>
              <c:numCache>
                <c:formatCode>0.0%</c:formatCode>
                <c:ptCount val="16"/>
              </c:numCache>
            </c:numRef>
          </c:cat>
          <c:val>
            <c:numRef>
              <c:f>'8.7'!$J$10:$J$25</c:f>
              <c:numCache>
                <c:formatCode>0.0</c:formatCode>
                <c:ptCount val="16"/>
              </c:numCache>
            </c:numRef>
          </c:val>
          <c:extLst xmlns:c16r2="http://schemas.microsoft.com/office/drawing/2015/06/chart">
            <c:ext xmlns:c16="http://schemas.microsoft.com/office/drawing/2014/chart" uri="{C3380CC4-5D6E-409C-BE32-E72D297353CC}">
              <c16:uniqueId val="{0000000C-85D0-491E-9FFD-244AEE65EF6D}"/>
            </c:ext>
          </c:extLst>
        </c:ser>
        <c:dLbls>
          <c:showLegendKey val="0"/>
          <c:showVal val="0"/>
          <c:showCatName val="0"/>
          <c:showSerName val="0"/>
          <c:showPercent val="0"/>
          <c:showBubbleSize val="0"/>
          <c:showLeaderLines val="1"/>
        </c:dLbls>
        <c:firstSliceAng val="0"/>
        <c:holeSize val="50"/>
      </c:doughnutChart>
      <c:spPr>
        <a:noFill/>
        <a:ln w="25400">
          <a:noFill/>
        </a:ln>
      </c:spPr>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35.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7205388244365729"/>
          <c:y val="0.21908190047672613"/>
          <c:w val="0.34141910486533111"/>
          <c:h val="0.51561197707429429"/>
        </c:manualLayout>
      </c:layout>
      <c:doughnutChart>
        <c:varyColors val="1"/>
        <c:ser>
          <c:idx val="2"/>
          <c:order val="0"/>
          <c:dPt>
            <c:idx val="7"/>
            <c:bubble3D val="0"/>
            <c:extLst xmlns:c16r2="http://schemas.microsoft.com/office/drawing/2015/06/chart">
              <c:ext xmlns:c16="http://schemas.microsoft.com/office/drawing/2014/chart" uri="{C3380CC4-5D6E-409C-BE32-E72D297353CC}">
                <c16:uniqueId val="{00000000-B289-4285-8C27-2C689B7A2E8C}"/>
              </c:ext>
            </c:extLst>
          </c:dPt>
          <c:cat>
            <c:numRef>
              <c:f>'8.7'!$O$27:$O$34</c:f>
              <c:numCache>
                <c:formatCode>#,##0.0</c:formatCode>
                <c:ptCount val="8"/>
              </c:numCache>
            </c:numRef>
          </c:cat>
          <c:val>
            <c:numRef>
              <c:f>'8.7'!$J$27:$J$34</c:f>
              <c:numCache>
                <c:formatCode>0.0</c:formatCode>
                <c:ptCount val="8"/>
              </c:numCache>
            </c:numRef>
          </c:val>
          <c:extLst xmlns:c16r2="http://schemas.microsoft.com/office/drawing/2015/06/chart">
            <c:ext xmlns:c16="http://schemas.microsoft.com/office/drawing/2014/chart" uri="{C3380CC4-5D6E-409C-BE32-E72D297353CC}">
              <c16:uniqueId val="{00000001-B289-4285-8C27-2C689B7A2E8C}"/>
            </c:ext>
          </c:extLst>
        </c:ser>
        <c:dLbls>
          <c:showLegendKey val="0"/>
          <c:showVal val="0"/>
          <c:showCatName val="0"/>
          <c:showSerName val="0"/>
          <c:showPercent val="0"/>
          <c:showBubbleSize val="0"/>
          <c:showLeaderLines val="1"/>
        </c:dLbls>
        <c:firstSliceAng val="0"/>
        <c:holeSize val="50"/>
      </c:doughnutChart>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36.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b="1" i="0" u="none" strike="noStrike" baseline="0">
                <a:effectLst/>
              </a:rPr>
              <a:t>Spotřeba tepla podle </a:t>
            </a:r>
            <a:r>
              <a:rPr lang="cs-CZ" sz="1000"/>
              <a:t>sektorů</a:t>
            </a:r>
            <a:r>
              <a:rPr lang="cs-CZ" sz="1000" baseline="0"/>
              <a:t> národního hospodářství</a:t>
            </a:r>
            <a:r>
              <a:rPr lang="cs-CZ" sz="1000"/>
              <a:t> (GJ)</a:t>
            </a:r>
          </a:p>
        </c:rich>
      </c:tx>
      <c:layout>
        <c:manualLayout>
          <c:xMode val="edge"/>
          <c:yMode val="edge"/>
          <c:x val="0.12953414882772679"/>
          <c:y val="4.3463308028525417E-2"/>
        </c:manualLayout>
      </c:layout>
      <c:overlay val="0"/>
    </c:title>
    <c:autoTitleDeleted val="0"/>
    <c:plotArea>
      <c:layout>
        <c:manualLayout>
          <c:layoutTarget val="inner"/>
          <c:xMode val="edge"/>
          <c:yMode val="edge"/>
          <c:x val="9.7641630144170252E-2"/>
          <c:y val="0.18377538215833902"/>
          <c:w val="0.77415317693982277"/>
          <c:h val="0.68439824321241161"/>
        </c:manualLayout>
      </c:layout>
      <c:barChart>
        <c:barDir val="col"/>
        <c:grouping val="stacked"/>
        <c:varyColors val="0"/>
        <c:ser>
          <c:idx val="0"/>
          <c:order val="0"/>
          <c:tx>
            <c:strRef>
              <c:f>'8.8'!$K$27</c:f>
              <c:strCache>
                <c:ptCount val="1"/>
                <c:pt idx="0">
                  <c:v>Průmysl</c:v>
                </c:pt>
              </c:strCache>
            </c:strRef>
          </c:tx>
          <c:invertIfNegative val="0"/>
          <c:cat>
            <c:strRef>
              <c:f>'8.8'!$L$26:$N$26</c:f>
              <c:strCache>
                <c:ptCount val="3"/>
                <c:pt idx="0">
                  <c:v>Leden</c:v>
                </c:pt>
                <c:pt idx="1">
                  <c:v>Únor</c:v>
                </c:pt>
                <c:pt idx="2">
                  <c:v>Březen</c:v>
                </c:pt>
              </c:strCache>
            </c:strRef>
          </c:cat>
          <c:val>
            <c:numRef>
              <c:f>'8.8'!$L$27:$N$27</c:f>
              <c:numCache>
                <c:formatCode>#,##0.0</c:formatCode>
                <c:ptCount val="3"/>
                <c:pt idx="0">
                  <c:v>714524.30499999993</c:v>
                </c:pt>
                <c:pt idx="1">
                  <c:v>579138.35099999991</c:v>
                </c:pt>
                <c:pt idx="2">
                  <c:v>519969.24</c:v>
                </c:pt>
              </c:numCache>
            </c:numRef>
          </c:val>
          <c:extLst xmlns:c16r2="http://schemas.microsoft.com/office/drawing/2015/06/chart">
            <c:ext xmlns:c16="http://schemas.microsoft.com/office/drawing/2014/chart" uri="{C3380CC4-5D6E-409C-BE32-E72D297353CC}">
              <c16:uniqueId val="{00000000-DF36-4A74-B5C1-6F11E1399518}"/>
            </c:ext>
          </c:extLst>
        </c:ser>
        <c:ser>
          <c:idx val="1"/>
          <c:order val="1"/>
          <c:tx>
            <c:strRef>
              <c:f>'8.8'!$K$28</c:f>
              <c:strCache>
                <c:ptCount val="1"/>
                <c:pt idx="0">
                  <c:v>Energetika</c:v>
                </c:pt>
              </c:strCache>
            </c:strRef>
          </c:tx>
          <c:invertIfNegative val="0"/>
          <c:cat>
            <c:strRef>
              <c:f>'8.8'!$L$26:$N$26</c:f>
              <c:strCache>
                <c:ptCount val="3"/>
                <c:pt idx="0">
                  <c:v>Leden</c:v>
                </c:pt>
                <c:pt idx="1">
                  <c:v>Únor</c:v>
                </c:pt>
                <c:pt idx="2">
                  <c:v>Březen</c:v>
                </c:pt>
              </c:strCache>
            </c:strRef>
          </c:cat>
          <c:val>
            <c:numRef>
              <c:f>'8.8'!$L$28:$N$28</c:f>
              <c:numCache>
                <c:formatCode>#,##0.0</c:formatCode>
                <c:ptCount val="3"/>
                <c:pt idx="0">
                  <c:v>104007.8</c:v>
                </c:pt>
                <c:pt idx="1">
                  <c:v>85647.577000000019</c:v>
                </c:pt>
                <c:pt idx="2">
                  <c:v>86102.618000000017</c:v>
                </c:pt>
              </c:numCache>
            </c:numRef>
          </c:val>
          <c:extLst xmlns:c16r2="http://schemas.microsoft.com/office/drawing/2015/06/chart">
            <c:ext xmlns:c16="http://schemas.microsoft.com/office/drawing/2014/chart" uri="{C3380CC4-5D6E-409C-BE32-E72D297353CC}">
              <c16:uniqueId val="{00000001-DF36-4A74-B5C1-6F11E1399518}"/>
            </c:ext>
          </c:extLst>
        </c:ser>
        <c:ser>
          <c:idx val="2"/>
          <c:order val="2"/>
          <c:tx>
            <c:strRef>
              <c:f>'8.8'!$K$29</c:f>
              <c:strCache>
                <c:ptCount val="1"/>
                <c:pt idx="0">
                  <c:v>Doprava</c:v>
                </c:pt>
              </c:strCache>
            </c:strRef>
          </c:tx>
          <c:invertIfNegative val="0"/>
          <c:cat>
            <c:strRef>
              <c:f>'8.8'!$L$26:$N$26</c:f>
              <c:strCache>
                <c:ptCount val="3"/>
                <c:pt idx="0">
                  <c:v>Leden</c:v>
                </c:pt>
                <c:pt idx="1">
                  <c:v>Únor</c:v>
                </c:pt>
                <c:pt idx="2">
                  <c:v>Březen</c:v>
                </c:pt>
              </c:strCache>
            </c:strRef>
          </c:cat>
          <c:val>
            <c:numRef>
              <c:f>'8.8'!$L$29:$N$29</c:f>
              <c:numCache>
                <c:formatCode>#,##0.0</c:formatCode>
                <c:ptCount val="3"/>
                <c:pt idx="0">
                  <c:v>9500.6929999999993</c:v>
                </c:pt>
                <c:pt idx="1">
                  <c:v>6848.3580000000002</c:v>
                </c:pt>
                <c:pt idx="2">
                  <c:v>6664.6350000000002</c:v>
                </c:pt>
              </c:numCache>
            </c:numRef>
          </c:val>
          <c:extLst xmlns:c16r2="http://schemas.microsoft.com/office/drawing/2015/06/chart">
            <c:ext xmlns:c16="http://schemas.microsoft.com/office/drawing/2014/chart" uri="{C3380CC4-5D6E-409C-BE32-E72D297353CC}">
              <c16:uniqueId val="{00000002-DF36-4A74-B5C1-6F11E1399518}"/>
            </c:ext>
          </c:extLst>
        </c:ser>
        <c:ser>
          <c:idx val="3"/>
          <c:order val="3"/>
          <c:tx>
            <c:strRef>
              <c:f>'8.8'!$K$30</c:f>
              <c:strCache>
                <c:ptCount val="1"/>
                <c:pt idx="0">
                  <c:v>Stavebnictví</c:v>
                </c:pt>
              </c:strCache>
            </c:strRef>
          </c:tx>
          <c:invertIfNegative val="0"/>
          <c:cat>
            <c:strRef>
              <c:f>'8.8'!$L$26:$N$26</c:f>
              <c:strCache>
                <c:ptCount val="3"/>
                <c:pt idx="0">
                  <c:v>Leden</c:v>
                </c:pt>
                <c:pt idx="1">
                  <c:v>Únor</c:v>
                </c:pt>
                <c:pt idx="2">
                  <c:v>Březen</c:v>
                </c:pt>
              </c:strCache>
            </c:strRef>
          </c:cat>
          <c:val>
            <c:numRef>
              <c:f>'8.8'!$L$30:$N$30</c:f>
              <c:numCache>
                <c:formatCode>#,##0.0</c:formatCode>
                <c:ptCount val="3"/>
                <c:pt idx="0">
                  <c:v>13920.889000000001</c:v>
                </c:pt>
                <c:pt idx="1">
                  <c:v>9567.5880000000016</c:v>
                </c:pt>
                <c:pt idx="2">
                  <c:v>8532.384</c:v>
                </c:pt>
              </c:numCache>
            </c:numRef>
          </c:val>
          <c:extLst xmlns:c16r2="http://schemas.microsoft.com/office/drawing/2015/06/chart">
            <c:ext xmlns:c16="http://schemas.microsoft.com/office/drawing/2014/chart" uri="{C3380CC4-5D6E-409C-BE32-E72D297353CC}">
              <c16:uniqueId val="{00000003-DF36-4A74-B5C1-6F11E1399518}"/>
            </c:ext>
          </c:extLst>
        </c:ser>
        <c:ser>
          <c:idx val="4"/>
          <c:order val="4"/>
          <c:tx>
            <c:strRef>
              <c:f>'8.8'!$K$31</c:f>
              <c:strCache>
                <c:ptCount val="1"/>
                <c:pt idx="0">
                  <c:v>Zemědělství a lesnictví</c:v>
                </c:pt>
              </c:strCache>
            </c:strRef>
          </c:tx>
          <c:invertIfNegative val="0"/>
          <c:cat>
            <c:strRef>
              <c:f>'8.8'!$L$26:$N$26</c:f>
              <c:strCache>
                <c:ptCount val="3"/>
                <c:pt idx="0">
                  <c:v>Leden</c:v>
                </c:pt>
                <c:pt idx="1">
                  <c:v>Únor</c:v>
                </c:pt>
                <c:pt idx="2">
                  <c:v>Březen</c:v>
                </c:pt>
              </c:strCache>
            </c:strRef>
          </c:cat>
          <c:val>
            <c:numRef>
              <c:f>'8.8'!$L$31:$N$31</c:f>
              <c:numCache>
                <c:formatCode>#,##0.0</c:formatCode>
                <c:ptCount val="3"/>
                <c:pt idx="0">
                  <c:v>118.36</c:v>
                </c:pt>
                <c:pt idx="1">
                  <c:v>84.78</c:v>
                </c:pt>
                <c:pt idx="2">
                  <c:v>51.41</c:v>
                </c:pt>
              </c:numCache>
            </c:numRef>
          </c:val>
          <c:extLst xmlns:c16r2="http://schemas.microsoft.com/office/drawing/2015/06/chart">
            <c:ext xmlns:c16="http://schemas.microsoft.com/office/drawing/2014/chart" uri="{C3380CC4-5D6E-409C-BE32-E72D297353CC}">
              <c16:uniqueId val="{00000004-DF36-4A74-B5C1-6F11E1399518}"/>
            </c:ext>
          </c:extLst>
        </c:ser>
        <c:ser>
          <c:idx val="5"/>
          <c:order val="5"/>
          <c:tx>
            <c:strRef>
              <c:f>'8.8'!$K$32</c:f>
              <c:strCache>
                <c:ptCount val="1"/>
                <c:pt idx="0">
                  <c:v>Domácnosti</c:v>
                </c:pt>
              </c:strCache>
            </c:strRef>
          </c:tx>
          <c:invertIfNegative val="0"/>
          <c:cat>
            <c:strRef>
              <c:f>'8.8'!$L$26:$N$26</c:f>
              <c:strCache>
                <c:ptCount val="3"/>
                <c:pt idx="0">
                  <c:v>Leden</c:v>
                </c:pt>
                <c:pt idx="1">
                  <c:v>Únor</c:v>
                </c:pt>
                <c:pt idx="2">
                  <c:v>Březen</c:v>
                </c:pt>
              </c:strCache>
            </c:strRef>
          </c:cat>
          <c:val>
            <c:numRef>
              <c:f>'8.8'!$L$32:$N$32</c:f>
              <c:numCache>
                <c:formatCode>#,##0.0</c:formatCode>
                <c:ptCount val="3"/>
                <c:pt idx="0">
                  <c:v>736451.07699999982</c:v>
                </c:pt>
                <c:pt idx="1">
                  <c:v>573335.81799999997</c:v>
                </c:pt>
                <c:pt idx="2">
                  <c:v>550792.96200000006</c:v>
                </c:pt>
              </c:numCache>
            </c:numRef>
          </c:val>
          <c:extLst xmlns:c16r2="http://schemas.microsoft.com/office/drawing/2015/06/chart">
            <c:ext xmlns:c16="http://schemas.microsoft.com/office/drawing/2014/chart" uri="{C3380CC4-5D6E-409C-BE32-E72D297353CC}">
              <c16:uniqueId val="{00000005-DF36-4A74-B5C1-6F11E1399518}"/>
            </c:ext>
          </c:extLst>
        </c:ser>
        <c:ser>
          <c:idx val="6"/>
          <c:order val="6"/>
          <c:tx>
            <c:strRef>
              <c:f>'8.8'!$K$33</c:f>
              <c:strCache>
                <c:ptCount val="1"/>
                <c:pt idx="0">
                  <c:v>Obchod, služby, školství, zdravotnictví</c:v>
                </c:pt>
              </c:strCache>
            </c:strRef>
          </c:tx>
          <c:invertIfNegative val="0"/>
          <c:cat>
            <c:strRef>
              <c:f>'8.8'!$L$26:$N$26</c:f>
              <c:strCache>
                <c:ptCount val="3"/>
                <c:pt idx="0">
                  <c:v>Leden</c:v>
                </c:pt>
                <c:pt idx="1">
                  <c:v>Únor</c:v>
                </c:pt>
                <c:pt idx="2">
                  <c:v>Březen</c:v>
                </c:pt>
              </c:strCache>
            </c:strRef>
          </c:cat>
          <c:val>
            <c:numRef>
              <c:f>'8.8'!$L$33:$N$33</c:f>
              <c:numCache>
                <c:formatCode>#,##0.0</c:formatCode>
                <c:ptCount val="3"/>
                <c:pt idx="0">
                  <c:v>612436.6343021635</c:v>
                </c:pt>
                <c:pt idx="1">
                  <c:v>468438.02597723505</c:v>
                </c:pt>
                <c:pt idx="2">
                  <c:v>421108.73746294517</c:v>
                </c:pt>
              </c:numCache>
            </c:numRef>
          </c:val>
          <c:extLst xmlns:c16r2="http://schemas.microsoft.com/office/drawing/2015/06/chart">
            <c:ext xmlns:c16="http://schemas.microsoft.com/office/drawing/2014/chart" uri="{C3380CC4-5D6E-409C-BE32-E72D297353CC}">
              <c16:uniqueId val="{00000006-DF36-4A74-B5C1-6F11E1399518}"/>
            </c:ext>
          </c:extLst>
        </c:ser>
        <c:ser>
          <c:idx val="7"/>
          <c:order val="7"/>
          <c:tx>
            <c:strRef>
              <c:f>'8.8'!$K$34</c:f>
              <c:strCache>
                <c:ptCount val="1"/>
                <c:pt idx="0">
                  <c:v>Ostatní</c:v>
                </c:pt>
              </c:strCache>
            </c:strRef>
          </c:tx>
          <c:invertIfNegative val="0"/>
          <c:cat>
            <c:strRef>
              <c:f>'8.8'!$L$26:$N$26</c:f>
              <c:strCache>
                <c:ptCount val="3"/>
                <c:pt idx="0">
                  <c:v>Leden</c:v>
                </c:pt>
                <c:pt idx="1">
                  <c:v>Únor</c:v>
                </c:pt>
                <c:pt idx="2">
                  <c:v>Březen</c:v>
                </c:pt>
              </c:strCache>
            </c:strRef>
          </c:cat>
          <c:val>
            <c:numRef>
              <c:f>'8.8'!$L$34:$N$34</c:f>
              <c:numCache>
                <c:formatCode>#,##0.0</c:formatCode>
                <c:ptCount val="3"/>
                <c:pt idx="0">
                  <c:v>10013.959999999999</c:v>
                </c:pt>
                <c:pt idx="1">
                  <c:v>7719.081000000001</c:v>
                </c:pt>
                <c:pt idx="2">
                  <c:v>7145.9330000000018</c:v>
                </c:pt>
              </c:numCache>
            </c:numRef>
          </c:val>
          <c:extLst xmlns:c16r2="http://schemas.microsoft.com/office/drawing/2015/06/chart">
            <c:ext xmlns:c16="http://schemas.microsoft.com/office/drawing/2014/chart" uri="{C3380CC4-5D6E-409C-BE32-E72D297353CC}">
              <c16:uniqueId val="{00000007-DF36-4A74-B5C1-6F11E1399518}"/>
            </c:ext>
          </c:extLst>
        </c:ser>
        <c:dLbls>
          <c:showLegendKey val="0"/>
          <c:showVal val="0"/>
          <c:showCatName val="0"/>
          <c:showSerName val="0"/>
          <c:showPercent val="0"/>
          <c:showBubbleSize val="0"/>
        </c:dLbls>
        <c:gapWidth val="150"/>
        <c:overlap val="100"/>
        <c:axId val="170346752"/>
        <c:axId val="170348544"/>
      </c:barChart>
      <c:catAx>
        <c:axId val="170346752"/>
        <c:scaling>
          <c:orientation val="minMax"/>
        </c:scaling>
        <c:delete val="0"/>
        <c:axPos val="b"/>
        <c:numFmt formatCode="General" sourceLinked="1"/>
        <c:majorTickMark val="none"/>
        <c:minorTickMark val="none"/>
        <c:tickLblPos val="nextTo"/>
        <c:txPr>
          <a:bodyPr/>
          <a:lstStyle/>
          <a:p>
            <a:pPr>
              <a:defRPr sz="900"/>
            </a:pPr>
            <a:endParaRPr lang="cs-CZ"/>
          </a:p>
        </c:txPr>
        <c:crossAx val="170348544"/>
        <c:crosses val="autoZero"/>
        <c:auto val="1"/>
        <c:lblAlgn val="ctr"/>
        <c:lblOffset val="100"/>
        <c:noMultiLvlLbl val="0"/>
      </c:catAx>
      <c:valAx>
        <c:axId val="170348544"/>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170346752"/>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37.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v ČR</a:t>
            </a:r>
          </a:p>
        </c:rich>
      </c:tx>
      <c:overlay val="0"/>
    </c:title>
    <c:autoTitleDeleted val="0"/>
    <c:plotArea>
      <c:layout>
        <c:manualLayout>
          <c:layoutTarget val="inner"/>
          <c:xMode val="edge"/>
          <c:yMode val="edge"/>
          <c:x val="6.0592781633521109E-2"/>
          <c:y val="0.27588277344330603"/>
          <c:w val="0.86679862645627792"/>
          <c:h val="0.27543687465053568"/>
        </c:manualLayout>
      </c:layout>
      <c:barChart>
        <c:barDir val="bar"/>
        <c:grouping val="clustered"/>
        <c:varyColors val="0"/>
        <c:ser>
          <c:idx val="0"/>
          <c:order val="0"/>
          <c:tx>
            <c:strRef>
              <c:f>'8.8'!$L$39</c:f>
              <c:strCache>
                <c:ptCount val="1"/>
                <c:pt idx="0">
                  <c:v>Instalovaný výkon</c:v>
                </c:pt>
              </c:strCache>
            </c:strRef>
          </c:tx>
          <c:invertIfNegative val="0"/>
          <c:val>
            <c:numRef>
              <c:f>'8.8'!$M$39</c:f>
              <c:numCache>
                <c:formatCode>0.0%</c:formatCode>
                <c:ptCount val="1"/>
                <c:pt idx="0">
                  <c:v>0.16422899692755727</c:v>
                </c:pt>
              </c:numCache>
            </c:numRef>
          </c:val>
          <c:extLst xmlns:c16r2="http://schemas.microsoft.com/office/drawing/2015/06/chart">
            <c:ext xmlns:c16="http://schemas.microsoft.com/office/drawing/2014/chart" uri="{C3380CC4-5D6E-409C-BE32-E72D297353CC}">
              <c16:uniqueId val="{00000000-4B4D-492C-B3BA-87F5CF654DE7}"/>
            </c:ext>
          </c:extLst>
        </c:ser>
        <c:ser>
          <c:idx val="1"/>
          <c:order val="1"/>
          <c:tx>
            <c:strRef>
              <c:f>'8.8'!$L$40</c:f>
              <c:strCache>
                <c:ptCount val="1"/>
                <c:pt idx="0">
                  <c:v>Výroba tepla brutto</c:v>
                </c:pt>
              </c:strCache>
            </c:strRef>
          </c:tx>
          <c:invertIfNegative val="0"/>
          <c:val>
            <c:numRef>
              <c:f>'8.8'!$M$40</c:f>
              <c:numCache>
                <c:formatCode>0.0%</c:formatCode>
                <c:ptCount val="1"/>
                <c:pt idx="0">
                  <c:v>0.1846263171633078</c:v>
                </c:pt>
              </c:numCache>
            </c:numRef>
          </c:val>
          <c:extLst xmlns:c16r2="http://schemas.microsoft.com/office/drawing/2015/06/chart">
            <c:ext xmlns:c16="http://schemas.microsoft.com/office/drawing/2014/chart" uri="{C3380CC4-5D6E-409C-BE32-E72D297353CC}">
              <c16:uniqueId val="{00000001-4B4D-492C-B3BA-87F5CF654DE7}"/>
            </c:ext>
          </c:extLst>
        </c:ser>
        <c:ser>
          <c:idx val="2"/>
          <c:order val="2"/>
          <c:tx>
            <c:strRef>
              <c:f>'8.8'!$L$41</c:f>
              <c:strCache>
                <c:ptCount val="1"/>
                <c:pt idx="0">
                  <c:v>Dodávky tepla</c:v>
                </c:pt>
              </c:strCache>
            </c:strRef>
          </c:tx>
          <c:invertIfNegative val="0"/>
          <c:val>
            <c:numRef>
              <c:f>'8.8'!$M$41</c:f>
              <c:numCache>
                <c:formatCode>0.0%</c:formatCode>
                <c:ptCount val="1"/>
                <c:pt idx="0">
                  <c:v>0.17327538970442863</c:v>
                </c:pt>
              </c:numCache>
            </c:numRef>
          </c:val>
          <c:extLst xmlns:c16r2="http://schemas.microsoft.com/office/drawing/2015/06/chart">
            <c:ext xmlns:c16="http://schemas.microsoft.com/office/drawing/2014/chart" uri="{C3380CC4-5D6E-409C-BE32-E72D297353CC}">
              <c16:uniqueId val="{00000002-4B4D-492C-B3BA-87F5CF654DE7}"/>
            </c:ext>
          </c:extLst>
        </c:ser>
        <c:dLbls>
          <c:showLegendKey val="0"/>
          <c:showVal val="0"/>
          <c:showCatName val="0"/>
          <c:showSerName val="0"/>
          <c:showPercent val="0"/>
          <c:showBubbleSize val="0"/>
        </c:dLbls>
        <c:gapWidth val="150"/>
        <c:axId val="170387712"/>
        <c:axId val="170401792"/>
      </c:barChart>
      <c:catAx>
        <c:axId val="170387712"/>
        <c:scaling>
          <c:orientation val="maxMin"/>
        </c:scaling>
        <c:delete val="0"/>
        <c:axPos val="l"/>
        <c:numFmt formatCode="General" sourceLinked="1"/>
        <c:majorTickMark val="none"/>
        <c:minorTickMark val="none"/>
        <c:tickLblPos val="none"/>
        <c:crossAx val="170401792"/>
        <c:crosses val="autoZero"/>
        <c:auto val="1"/>
        <c:lblAlgn val="ctr"/>
        <c:lblOffset val="100"/>
        <c:noMultiLvlLbl val="0"/>
      </c:catAx>
      <c:valAx>
        <c:axId val="170401792"/>
        <c:scaling>
          <c:orientation val="minMax"/>
          <c:max val="0.30000000000000004"/>
        </c:scaling>
        <c:delete val="0"/>
        <c:axPos val="b"/>
        <c:majorGridlines/>
        <c:numFmt formatCode="0%" sourceLinked="0"/>
        <c:majorTickMark val="out"/>
        <c:minorTickMark val="none"/>
        <c:tickLblPos val="nextTo"/>
        <c:spPr>
          <a:ln>
            <a:noFill/>
          </a:ln>
        </c:spPr>
        <c:txPr>
          <a:bodyPr/>
          <a:lstStyle/>
          <a:p>
            <a:pPr>
              <a:defRPr sz="900"/>
            </a:pPr>
            <a:endParaRPr lang="cs-CZ"/>
          </a:p>
        </c:txPr>
        <c:crossAx val="170387712"/>
        <c:crosses val="max"/>
        <c:crossBetween val="between"/>
      </c:valAx>
    </c:plotArea>
    <c:legend>
      <c:legendPos val="b"/>
      <c:layout>
        <c:manualLayout>
          <c:xMode val="edge"/>
          <c:yMode val="edge"/>
          <c:x val="0.18609824399565114"/>
          <c:y val="0.74908068686696816"/>
          <c:w val="0.81390175600434878"/>
          <c:h val="0.25091931313303184"/>
        </c:manualLayout>
      </c:layout>
      <c:overlay val="0"/>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38.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Dodávky tepla podle paliv (GJ)</a:t>
            </a:r>
          </a:p>
        </c:rich>
      </c:tx>
      <c:layout>
        <c:manualLayout>
          <c:xMode val="edge"/>
          <c:yMode val="edge"/>
          <c:x val="0.34550846023688664"/>
          <c:y val="4.3823326432022087E-2"/>
        </c:manualLayout>
      </c:layout>
      <c:overlay val="0"/>
    </c:title>
    <c:autoTitleDeleted val="0"/>
    <c:plotArea>
      <c:layout>
        <c:manualLayout>
          <c:layoutTarget val="inner"/>
          <c:xMode val="edge"/>
          <c:yMode val="edge"/>
          <c:x val="0.11164476326580174"/>
          <c:y val="0.18190101113825022"/>
          <c:w val="0.88835523673419825"/>
          <c:h val="0.6851811594202899"/>
        </c:manualLayout>
      </c:layout>
      <c:barChart>
        <c:barDir val="col"/>
        <c:grouping val="stacked"/>
        <c:varyColors val="0"/>
        <c:ser>
          <c:idx val="0"/>
          <c:order val="0"/>
          <c:tx>
            <c:strRef>
              <c:f>'8.8'!$K$10</c:f>
              <c:strCache>
                <c:ptCount val="1"/>
                <c:pt idx="0">
                  <c:v>Biomasa</c:v>
                </c:pt>
              </c:strCache>
            </c:strRef>
          </c:tx>
          <c:spPr>
            <a:solidFill>
              <a:schemeClr val="accent3">
                <a:lumMod val="75000"/>
              </a:schemeClr>
            </a:solidFill>
          </c:spPr>
          <c:invertIfNegative val="0"/>
          <c:cat>
            <c:strRef>
              <c:f>'8.8'!$L$9:$N$9</c:f>
              <c:strCache>
                <c:ptCount val="3"/>
                <c:pt idx="0">
                  <c:v>Leden</c:v>
                </c:pt>
                <c:pt idx="1">
                  <c:v>Únor</c:v>
                </c:pt>
                <c:pt idx="2">
                  <c:v>Březen</c:v>
                </c:pt>
              </c:strCache>
            </c:strRef>
          </c:cat>
          <c:val>
            <c:numRef>
              <c:f>'8.8'!$L$10:$N$10</c:f>
              <c:numCache>
                <c:formatCode>#,##0.0</c:formatCode>
                <c:ptCount val="3"/>
                <c:pt idx="0">
                  <c:v>86546.607000000004</c:v>
                </c:pt>
                <c:pt idx="1">
                  <c:v>62243.11099999999</c:v>
                </c:pt>
                <c:pt idx="2">
                  <c:v>103289.45800000001</c:v>
                </c:pt>
              </c:numCache>
            </c:numRef>
          </c:val>
          <c:extLst xmlns:c16r2="http://schemas.microsoft.com/office/drawing/2015/06/chart">
            <c:ext xmlns:c16="http://schemas.microsoft.com/office/drawing/2014/chart" uri="{C3380CC4-5D6E-409C-BE32-E72D297353CC}">
              <c16:uniqueId val="{00000000-E6EC-415F-8049-761F6ECA5EC9}"/>
            </c:ext>
          </c:extLst>
        </c:ser>
        <c:ser>
          <c:idx val="1"/>
          <c:order val="1"/>
          <c:tx>
            <c:strRef>
              <c:f>'8.8'!$K$11</c:f>
              <c:strCache>
                <c:ptCount val="1"/>
                <c:pt idx="0">
                  <c:v>Bioplyn</c:v>
                </c:pt>
              </c:strCache>
            </c:strRef>
          </c:tx>
          <c:spPr>
            <a:solidFill>
              <a:schemeClr val="bg2">
                <a:lumMod val="50000"/>
              </a:schemeClr>
            </a:solidFill>
          </c:spPr>
          <c:invertIfNegative val="0"/>
          <c:cat>
            <c:strRef>
              <c:f>'8.8'!$L$9:$N$9</c:f>
              <c:strCache>
                <c:ptCount val="3"/>
                <c:pt idx="0">
                  <c:v>Leden</c:v>
                </c:pt>
                <c:pt idx="1">
                  <c:v>Únor</c:v>
                </c:pt>
                <c:pt idx="2">
                  <c:v>Březen</c:v>
                </c:pt>
              </c:strCache>
            </c:strRef>
          </c:cat>
          <c:val>
            <c:numRef>
              <c:f>'8.8'!$L$11:$N$11</c:f>
              <c:numCache>
                <c:formatCode>#,##0.0</c:formatCode>
                <c:ptCount val="3"/>
                <c:pt idx="0">
                  <c:v>118.36</c:v>
                </c:pt>
                <c:pt idx="1">
                  <c:v>84.78</c:v>
                </c:pt>
                <c:pt idx="2">
                  <c:v>51.41</c:v>
                </c:pt>
              </c:numCache>
            </c:numRef>
          </c:val>
          <c:extLst xmlns:c16r2="http://schemas.microsoft.com/office/drawing/2015/06/chart">
            <c:ext xmlns:c16="http://schemas.microsoft.com/office/drawing/2014/chart" uri="{C3380CC4-5D6E-409C-BE32-E72D297353CC}">
              <c16:uniqueId val="{00000001-E6EC-415F-8049-761F6ECA5EC9}"/>
            </c:ext>
          </c:extLst>
        </c:ser>
        <c:ser>
          <c:idx val="2"/>
          <c:order val="2"/>
          <c:tx>
            <c:strRef>
              <c:f>'8.8'!$K$12</c:f>
              <c:strCache>
                <c:ptCount val="1"/>
                <c:pt idx="0">
                  <c:v>Černé uhlí</c:v>
                </c:pt>
              </c:strCache>
            </c:strRef>
          </c:tx>
          <c:spPr>
            <a:solidFill>
              <a:schemeClr val="tx1"/>
            </a:solidFill>
          </c:spPr>
          <c:invertIfNegative val="0"/>
          <c:cat>
            <c:strRef>
              <c:f>'8.8'!$L$9:$N$9</c:f>
              <c:strCache>
                <c:ptCount val="3"/>
                <c:pt idx="0">
                  <c:v>Leden</c:v>
                </c:pt>
                <c:pt idx="1">
                  <c:v>Únor</c:v>
                </c:pt>
                <c:pt idx="2">
                  <c:v>Březen</c:v>
                </c:pt>
              </c:strCache>
            </c:strRef>
          </c:cat>
          <c:val>
            <c:numRef>
              <c:f>'8.8'!$L$12:$N$12</c:f>
              <c:numCache>
                <c:formatCode>#,##0.0</c:formatCode>
                <c:ptCount val="3"/>
                <c:pt idx="0">
                  <c:v>1412067.4269999999</c:v>
                </c:pt>
                <c:pt idx="1">
                  <c:v>1128991.075</c:v>
                </c:pt>
                <c:pt idx="2">
                  <c:v>964979.33099999989</c:v>
                </c:pt>
              </c:numCache>
            </c:numRef>
          </c:val>
          <c:extLst xmlns:c16r2="http://schemas.microsoft.com/office/drawing/2015/06/chart">
            <c:ext xmlns:c16="http://schemas.microsoft.com/office/drawing/2014/chart" uri="{C3380CC4-5D6E-409C-BE32-E72D297353CC}">
              <c16:uniqueId val="{00000002-E6EC-415F-8049-761F6ECA5EC9}"/>
            </c:ext>
          </c:extLst>
        </c:ser>
        <c:ser>
          <c:idx val="3"/>
          <c:order val="3"/>
          <c:tx>
            <c:strRef>
              <c:f>'8.8'!$K$13</c:f>
              <c:strCache>
                <c:ptCount val="1"/>
                <c:pt idx="0">
                  <c:v>Elektrická energie</c:v>
                </c:pt>
              </c:strCache>
            </c:strRef>
          </c:tx>
          <c:invertIfNegative val="0"/>
          <c:cat>
            <c:strRef>
              <c:f>'8.8'!$L$9:$N$9</c:f>
              <c:strCache>
                <c:ptCount val="3"/>
                <c:pt idx="0">
                  <c:v>Leden</c:v>
                </c:pt>
                <c:pt idx="1">
                  <c:v>Únor</c:v>
                </c:pt>
                <c:pt idx="2">
                  <c:v>Březen</c:v>
                </c:pt>
              </c:strCache>
            </c:strRef>
          </c:cat>
          <c:val>
            <c:numRef>
              <c:f>'8.8'!$L$13:$N$13</c:f>
              <c:numCache>
                <c:formatCode>#,##0.0</c:formatCode>
                <c:ptCount val="3"/>
                <c:pt idx="0">
                  <c:v>210</c:v>
                </c:pt>
                <c:pt idx="1">
                  <c:v>169</c:v>
                </c:pt>
                <c:pt idx="2">
                  <c:v>144</c:v>
                </c:pt>
              </c:numCache>
            </c:numRef>
          </c:val>
          <c:extLst xmlns:c16r2="http://schemas.microsoft.com/office/drawing/2015/06/chart">
            <c:ext xmlns:c16="http://schemas.microsoft.com/office/drawing/2014/chart" uri="{C3380CC4-5D6E-409C-BE32-E72D297353CC}">
              <c16:uniqueId val="{00000003-E6EC-415F-8049-761F6ECA5EC9}"/>
            </c:ext>
          </c:extLst>
        </c:ser>
        <c:ser>
          <c:idx val="4"/>
          <c:order val="4"/>
          <c:tx>
            <c:strRef>
              <c:f>'8.8'!$K$14</c:f>
              <c:strCache>
                <c:ptCount val="1"/>
                <c:pt idx="0">
                  <c:v>Energie prostředí (tepelné čerpadlo)</c:v>
                </c:pt>
              </c:strCache>
            </c:strRef>
          </c:tx>
          <c:invertIfNegative val="0"/>
          <c:cat>
            <c:strRef>
              <c:f>'8.8'!$L$9:$N$9</c:f>
              <c:strCache>
                <c:ptCount val="3"/>
                <c:pt idx="0">
                  <c:v>Leden</c:v>
                </c:pt>
                <c:pt idx="1">
                  <c:v>Únor</c:v>
                </c:pt>
                <c:pt idx="2">
                  <c:v>Březen</c:v>
                </c:pt>
              </c:strCache>
            </c:strRef>
          </c:cat>
          <c:val>
            <c:numRef>
              <c:f>'8.8'!$L$14:$N$14</c:f>
              <c:numCache>
                <c:formatCode>#,##0.0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4-E6EC-415F-8049-761F6ECA5EC9}"/>
            </c:ext>
          </c:extLst>
        </c:ser>
        <c:ser>
          <c:idx val="5"/>
          <c:order val="5"/>
          <c:tx>
            <c:strRef>
              <c:f>'8.8'!$K$15</c:f>
              <c:strCache>
                <c:ptCount val="1"/>
                <c:pt idx="0">
                  <c:v>Energie Slunce (solární kolektor)</c:v>
                </c:pt>
              </c:strCache>
            </c:strRef>
          </c:tx>
          <c:invertIfNegative val="0"/>
          <c:cat>
            <c:strRef>
              <c:f>'8.8'!$L$9:$N$9</c:f>
              <c:strCache>
                <c:ptCount val="3"/>
                <c:pt idx="0">
                  <c:v>Leden</c:v>
                </c:pt>
                <c:pt idx="1">
                  <c:v>Únor</c:v>
                </c:pt>
                <c:pt idx="2">
                  <c:v>Březen</c:v>
                </c:pt>
              </c:strCache>
            </c:strRef>
          </c:cat>
          <c:val>
            <c:numRef>
              <c:f>'8.8'!$L$15:$N$15</c:f>
              <c:numCache>
                <c:formatCode>#,##0.0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5-E6EC-415F-8049-761F6ECA5EC9}"/>
            </c:ext>
          </c:extLst>
        </c:ser>
        <c:ser>
          <c:idx val="6"/>
          <c:order val="6"/>
          <c:tx>
            <c:strRef>
              <c:f>'8.8'!$K$16</c:f>
              <c:strCache>
                <c:ptCount val="1"/>
                <c:pt idx="0">
                  <c:v>Hnědé uhlí</c:v>
                </c:pt>
              </c:strCache>
            </c:strRef>
          </c:tx>
          <c:spPr>
            <a:solidFill>
              <a:srgbClr val="6E4932"/>
            </a:solidFill>
          </c:spPr>
          <c:invertIfNegative val="0"/>
          <c:cat>
            <c:strRef>
              <c:f>'8.8'!$L$9:$N$9</c:f>
              <c:strCache>
                <c:ptCount val="3"/>
                <c:pt idx="0">
                  <c:v>Leden</c:v>
                </c:pt>
                <c:pt idx="1">
                  <c:v>Únor</c:v>
                </c:pt>
                <c:pt idx="2">
                  <c:v>Březen</c:v>
                </c:pt>
              </c:strCache>
            </c:strRef>
          </c:cat>
          <c:val>
            <c:numRef>
              <c:f>'8.8'!$L$16:$N$16</c:f>
              <c:numCache>
                <c:formatCode>#,##0.0</c:formatCode>
                <c:ptCount val="3"/>
                <c:pt idx="0">
                  <c:v>58069.114999999998</c:v>
                </c:pt>
                <c:pt idx="1">
                  <c:v>52322.085000000006</c:v>
                </c:pt>
                <c:pt idx="2">
                  <c:v>29154.510000000006</c:v>
                </c:pt>
              </c:numCache>
            </c:numRef>
          </c:val>
          <c:extLst xmlns:c16r2="http://schemas.microsoft.com/office/drawing/2015/06/chart">
            <c:ext xmlns:c16="http://schemas.microsoft.com/office/drawing/2014/chart" uri="{C3380CC4-5D6E-409C-BE32-E72D297353CC}">
              <c16:uniqueId val="{00000006-E6EC-415F-8049-761F6ECA5EC9}"/>
            </c:ext>
          </c:extLst>
        </c:ser>
        <c:ser>
          <c:idx val="7"/>
          <c:order val="7"/>
          <c:tx>
            <c:strRef>
              <c:f>'8.8'!$K$17</c:f>
              <c:strCache>
                <c:ptCount val="1"/>
                <c:pt idx="0">
                  <c:v>Jaderné palivo</c:v>
                </c:pt>
              </c:strCache>
            </c:strRef>
          </c:tx>
          <c:invertIfNegative val="0"/>
          <c:cat>
            <c:strRef>
              <c:f>'8.8'!$L$9:$N$9</c:f>
              <c:strCache>
                <c:ptCount val="3"/>
                <c:pt idx="0">
                  <c:v>Leden</c:v>
                </c:pt>
                <c:pt idx="1">
                  <c:v>Únor</c:v>
                </c:pt>
                <c:pt idx="2">
                  <c:v>Březen</c:v>
                </c:pt>
              </c:strCache>
            </c:strRef>
          </c:cat>
          <c:val>
            <c:numRef>
              <c:f>'8.8'!$L$17:$N$17</c:f>
              <c:numCache>
                <c:formatCode>#,##0.0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7-E6EC-415F-8049-761F6ECA5EC9}"/>
            </c:ext>
          </c:extLst>
        </c:ser>
        <c:ser>
          <c:idx val="8"/>
          <c:order val="8"/>
          <c:tx>
            <c:strRef>
              <c:f>'8.8'!$K$18</c:f>
              <c:strCache>
                <c:ptCount val="1"/>
                <c:pt idx="0">
                  <c:v>Koks</c:v>
                </c:pt>
              </c:strCache>
            </c:strRef>
          </c:tx>
          <c:invertIfNegative val="0"/>
          <c:cat>
            <c:strRef>
              <c:f>'8.8'!$L$9:$N$9</c:f>
              <c:strCache>
                <c:ptCount val="3"/>
                <c:pt idx="0">
                  <c:v>Leden</c:v>
                </c:pt>
                <c:pt idx="1">
                  <c:v>Únor</c:v>
                </c:pt>
                <c:pt idx="2">
                  <c:v>Březen</c:v>
                </c:pt>
              </c:strCache>
            </c:strRef>
          </c:cat>
          <c:val>
            <c:numRef>
              <c:f>'8.8'!$L$18:$N$18</c:f>
              <c:numCache>
                <c:formatCode>#,##0.0</c:formatCode>
                <c:ptCount val="3"/>
                <c:pt idx="0">
                  <c:v>23.73</c:v>
                </c:pt>
                <c:pt idx="1">
                  <c:v>41.74</c:v>
                </c:pt>
                <c:pt idx="2">
                  <c:v>32.950000000000003</c:v>
                </c:pt>
              </c:numCache>
            </c:numRef>
          </c:val>
          <c:extLst xmlns:c16r2="http://schemas.microsoft.com/office/drawing/2015/06/chart">
            <c:ext xmlns:c16="http://schemas.microsoft.com/office/drawing/2014/chart" uri="{C3380CC4-5D6E-409C-BE32-E72D297353CC}">
              <c16:uniqueId val="{00000008-E6EC-415F-8049-761F6ECA5EC9}"/>
            </c:ext>
          </c:extLst>
        </c:ser>
        <c:ser>
          <c:idx val="9"/>
          <c:order val="9"/>
          <c:tx>
            <c:strRef>
              <c:f>'8.8'!$K$19</c:f>
              <c:strCache>
                <c:ptCount val="1"/>
                <c:pt idx="0">
                  <c:v>Odpadní teplo</c:v>
                </c:pt>
              </c:strCache>
            </c:strRef>
          </c:tx>
          <c:invertIfNegative val="0"/>
          <c:cat>
            <c:strRef>
              <c:f>'8.8'!$L$9:$N$9</c:f>
              <c:strCache>
                <c:ptCount val="3"/>
                <c:pt idx="0">
                  <c:v>Leden</c:v>
                </c:pt>
                <c:pt idx="1">
                  <c:v>Únor</c:v>
                </c:pt>
                <c:pt idx="2">
                  <c:v>Březen</c:v>
                </c:pt>
              </c:strCache>
            </c:strRef>
          </c:cat>
          <c:val>
            <c:numRef>
              <c:f>'8.8'!$L$19:$N$19</c:f>
              <c:numCache>
                <c:formatCode>#,##0.0</c:formatCode>
                <c:ptCount val="3"/>
                <c:pt idx="0">
                  <c:v>69167.06</c:v>
                </c:pt>
                <c:pt idx="1">
                  <c:v>59500.53</c:v>
                </c:pt>
                <c:pt idx="2">
                  <c:v>63862.82</c:v>
                </c:pt>
              </c:numCache>
            </c:numRef>
          </c:val>
          <c:extLst xmlns:c16r2="http://schemas.microsoft.com/office/drawing/2015/06/chart">
            <c:ext xmlns:c16="http://schemas.microsoft.com/office/drawing/2014/chart" uri="{C3380CC4-5D6E-409C-BE32-E72D297353CC}">
              <c16:uniqueId val="{00000009-E6EC-415F-8049-761F6ECA5EC9}"/>
            </c:ext>
          </c:extLst>
        </c:ser>
        <c:ser>
          <c:idx val="10"/>
          <c:order val="10"/>
          <c:tx>
            <c:strRef>
              <c:f>'8.8'!$K$20</c:f>
              <c:strCache>
                <c:ptCount val="1"/>
                <c:pt idx="0">
                  <c:v>Ostatní kapalná paliva</c:v>
                </c:pt>
              </c:strCache>
            </c:strRef>
          </c:tx>
          <c:invertIfNegative val="0"/>
          <c:cat>
            <c:strRef>
              <c:f>'8.8'!$L$9:$N$9</c:f>
              <c:strCache>
                <c:ptCount val="3"/>
                <c:pt idx="0">
                  <c:v>Leden</c:v>
                </c:pt>
                <c:pt idx="1">
                  <c:v>Únor</c:v>
                </c:pt>
                <c:pt idx="2">
                  <c:v>Březen</c:v>
                </c:pt>
              </c:strCache>
            </c:strRef>
          </c:cat>
          <c:val>
            <c:numRef>
              <c:f>'8.8'!$L$20:$N$20</c:f>
              <c:numCache>
                <c:formatCode>#,##0.0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A-E6EC-415F-8049-761F6ECA5EC9}"/>
            </c:ext>
          </c:extLst>
        </c:ser>
        <c:ser>
          <c:idx val="11"/>
          <c:order val="11"/>
          <c:tx>
            <c:strRef>
              <c:f>'8.8'!$K$21</c:f>
              <c:strCache>
                <c:ptCount val="1"/>
                <c:pt idx="0">
                  <c:v>Ostatní pevná paliva</c:v>
                </c:pt>
              </c:strCache>
            </c:strRef>
          </c:tx>
          <c:invertIfNegative val="0"/>
          <c:cat>
            <c:strRef>
              <c:f>'8.8'!$L$9:$N$9</c:f>
              <c:strCache>
                <c:ptCount val="3"/>
                <c:pt idx="0">
                  <c:v>Leden</c:v>
                </c:pt>
                <c:pt idx="1">
                  <c:v>Únor</c:v>
                </c:pt>
                <c:pt idx="2">
                  <c:v>Březen</c:v>
                </c:pt>
              </c:strCache>
            </c:strRef>
          </c:cat>
          <c:val>
            <c:numRef>
              <c:f>'8.8'!$L$21:$N$21</c:f>
              <c:numCache>
                <c:formatCode>#,##0.0</c:formatCode>
                <c:ptCount val="3"/>
                <c:pt idx="0">
                  <c:v>2201</c:v>
                </c:pt>
                <c:pt idx="1">
                  <c:v>1847</c:v>
                </c:pt>
                <c:pt idx="2">
                  <c:v>1040</c:v>
                </c:pt>
              </c:numCache>
            </c:numRef>
          </c:val>
          <c:extLst xmlns:c16r2="http://schemas.microsoft.com/office/drawing/2015/06/chart">
            <c:ext xmlns:c16="http://schemas.microsoft.com/office/drawing/2014/chart" uri="{C3380CC4-5D6E-409C-BE32-E72D297353CC}">
              <c16:uniqueId val="{0000000B-E6EC-415F-8049-761F6ECA5EC9}"/>
            </c:ext>
          </c:extLst>
        </c:ser>
        <c:ser>
          <c:idx val="12"/>
          <c:order val="12"/>
          <c:tx>
            <c:strRef>
              <c:f>'8.8'!$K$22</c:f>
              <c:strCache>
                <c:ptCount val="1"/>
                <c:pt idx="0">
                  <c:v>Ostatní plyny</c:v>
                </c:pt>
              </c:strCache>
            </c:strRef>
          </c:tx>
          <c:invertIfNegative val="0"/>
          <c:cat>
            <c:strRef>
              <c:f>'8.8'!$L$9:$N$9</c:f>
              <c:strCache>
                <c:ptCount val="3"/>
                <c:pt idx="0">
                  <c:v>Leden</c:v>
                </c:pt>
                <c:pt idx="1">
                  <c:v>Únor</c:v>
                </c:pt>
                <c:pt idx="2">
                  <c:v>Březen</c:v>
                </c:pt>
              </c:strCache>
            </c:strRef>
          </c:cat>
          <c:val>
            <c:numRef>
              <c:f>'8.8'!$L$22:$N$22</c:f>
              <c:numCache>
                <c:formatCode>#,##0.0</c:formatCode>
                <c:ptCount val="3"/>
                <c:pt idx="0">
                  <c:v>266276.03100000002</c:v>
                </c:pt>
                <c:pt idx="1">
                  <c:v>248099.12800000003</c:v>
                </c:pt>
                <c:pt idx="2">
                  <c:v>263262.02299999999</c:v>
                </c:pt>
              </c:numCache>
            </c:numRef>
          </c:val>
          <c:extLst xmlns:c16r2="http://schemas.microsoft.com/office/drawing/2015/06/chart">
            <c:ext xmlns:c16="http://schemas.microsoft.com/office/drawing/2014/chart" uri="{C3380CC4-5D6E-409C-BE32-E72D297353CC}">
              <c16:uniqueId val="{0000000C-E6EC-415F-8049-761F6ECA5EC9}"/>
            </c:ext>
          </c:extLst>
        </c:ser>
        <c:ser>
          <c:idx val="13"/>
          <c:order val="13"/>
          <c:tx>
            <c:strRef>
              <c:f>'8.8'!$K$23</c:f>
              <c:strCache>
                <c:ptCount val="1"/>
                <c:pt idx="0">
                  <c:v>Ostatní</c:v>
                </c:pt>
              </c:strCache>
            </c:strRef>
          </c:tx>
          <c:invertIfNegative val="0"/>
          <c:cat>
            <c:strRef>
              <c:f>'8.8'!$L$9:$N$9</c:f>
              <c:strCache>
                <c:ptCount val="3"/>
                <c:pt idx="0">
                  <c:v>Leden</c:v>
                </c:pt>
                <c:pt idx="1">
                  <c:v>Únor</c:v>
                </c:pt>
                <c:pt idx="2">
                  <c:v>Březen</c:v>
                </c:pt>
              </c:strCache>
            </c:strRef>
          </c:cat>
          <c:val>
            <c:numRef>
              <c:f>'8.8'!$L$23:$N$23</c:f>
              <c:numCache>
                <c:formatCode>#,##0.0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D-E6EC-415F-8049-761F6ECA5EC9}"/>
            </c:ext>
          </c:extLst>
        </c:ser>
        <c:ser>
          <c:idx val="14"/>
          <c:order val="14"/>
          <c:tx>
            <c:strRef>
              <c:f>'8.8'!$K$24</c:f>
              <c:strCache>
                <c:ptCount val="1"/>
                <c:pt idx="0">
                  <c:v>Topné oleje</c:v>
                </c:pt>
              </c:strCache>
            </c:strRef>
          </c:tx>
          <c:invertIfNegative val="0"/>
          <c:cat>
            <c:strRef>
              <c:f>'8.8'!$L$9:$N$9</c:f>
              <c:strCache>
                <c:ptCount val="3"/>
                <c:pt idx="0">
                  <c:v>Leden</c:v>
                </c:pt>
                <c:pt idx="1">
                  <c:v>Únor</c:v>
                </c:pt>
                <c:pt idx="2">
                  <c:v>Březen</c:v>
                </c:pt>
              </c:strCache>
            </c:strRef>
          </c:cat>
          <c:val>
            <c:numRef>
              <c:f>'8.8'!$L$24:$N$24</c:f>
              <c:numCache>
                <c:formatCode>#,##0.0</c:formatCode>
                <c:ptCount val="3"/>
                <c:pt idx="0">
                  <c:v>2315.451</c:v>
                </c:pt>
                <c:pt idx="1">
                  <c:v>267.274</c:v>
                </c:pt>
                <c:pt idx="2">
                  <c:v>700.61800000000005</c:v>
                </c:pt>
              </c:numCache>
            </c:numRef>
          </c:val>
          <c:extLst xmlns:c16r2="http://schemas.microsoft.com/office/drawing/2015/06/chart">
            <c:ext xmlns:c16="http://schemas.microsoft.com/office/drawing/2014/chart" uri="{C3380CC4-5D6E-409C-BE32-E72D297353CC}">
              <c16:uniqueId val="{0000000E-E6EC-415F-8049-761F6ECA5EC9}"/>
            </c:ext>
          </c:extLst>
        </c:ser>
        <c:ser>
          <c:idx val="15"/>
          <c:order val="15"/>
          <c:tx>
            <c:strRef>
              <c:f>'8.8'!$K$25</c:f>
              <c:strCache>
                <c:ptCount val="1"/>
                <c:pt idx="0">
                  <c:v>Zemní plyn</c:v>
                </c:pt>
              </c:strCache>
            </c:strRef>
          </c:tx>
          <c:spPr>
            <a:solidFill>
              <a:srgbClr val="EBE600"/>
            </a:solidFill>
          </c:spPr>
          <c:invertIfNegative val="0"/>
          <c:cat>
            <c:strRef>
              <c:f>'8.8'!$L$9:$N$9</c:f>
              <c:strCache>
                <c:ptCount val="3"/>
                <c:pt idx="0">
                  <c:v>Leden</c:v>
                </c:pt>
                <c:pt idx="1">
                  <c:v>Únor</c:v>
                </c:pt>
                <c:pt idx="2">
                  <c:v>Březen</c:v>
                </c:pt>
              </c:strCache>
            </c:strRef>
          </c:cat>
          <c:val>
            <c:numRef>
              <c:f>'8.8'!$L$25:$N$25</c:f>
              <c:numCache>
                <c:formatCode>#,##0.0</c:formatCode>
                <c:ptCount val="3"/>
                <c:pt idx="0">
                  <c:v>329955.23630216334</c:v>
                </c:pt>
                <c:pt idx="1">
                  <c:v>222646.33797723509</c:v>
                </c:pt>
                <c:pt idx="2">
                  <c:v>225223.14746294526</c:v>
                </c:pt>
              </c:numCache>
            </c:numRef>
          </c:val>
          <c:extLst xmlns:c16r2="http://schemas.microsoft.com/office/drawing/2015/06/chart">
            <c:ext xmlns:c16="http://schemas.microsoft.com/office/drawing/2014/chart" uri="{C3380CC4-5D6E-409C-BE32-E72D297353CC}">
              <c16:uniqueId val="{0000000F-E6EC-415F-8049-761F6ECA5EC9}"/>
            </c:ext>
          </c:extLst>
        </c:ser>
        <c:dLbls>
          <c:showLegendKey val="0"/>
          <c:showVal val="0"/>
          <c:showCatName val="0"/>
          <c:showSerName val="0"/>
          <c:showPercent val="0"/>
          <c:showBubbleSize val="0"/>
        </c:dLbls>
        <c:gapWidth val="150"/>
        <c:overlap val="100"/>
        <c:axId val="170490112"/>
        <c:axId val="170496000"/>
      </c:barChart>
      <c:catAx>
        <c:axId val="170490112"/>
        <c:scaling>
          <c:orientation val="minMax"/>
        </c:scaling>
        <c:delete val="0"/>
        <c:axPos val="b"/>
        <c:numFmt formatCode="General" sourceLinked="1"/>
        <c:majorTickMark val="none"/>
        <c:minorTickMark val="none"/>
        <c:tickLblPos val="nextTo"/>
        <c:txPr>
          <a:bodyPr/>
          <a:lstStyle/>
          <a:p>
            <a:pPr>
              <a:defRPr sz="900"/>
            </a:pPr>
            <a:endParaRPr lang="cs-CZ"/>
          </a:p>
        </c:txPr>
        <c:crossAx val="170496000"/>
        <c:crosses val="autoZero"/>
        <c:auto val="1"/>
        <c:lblAlgn val="ctr"/>
        <c:lblOffset val="100"/>
        <c:noMultiLvlLbl val="0"/>
      </c:catAx>
      <c:valAx>
        <c:axId val="170496000"/>
        <c:scaling>
          <c:orientation val="minMax"/>
          <c:max val="2500000"/>
        </c:scaling>
        <c:delete val="0"/>
        <c:axPos val="l"/>
        <c:majorGridlines/>
        <c:numFmt formatCode="#,##0" sourceLinked="0"/>
        <c:majorTickMark val="out"/>
        <c:minorTickMark val="none"/>
        <c:tickLblPos val="nextTo"/>
        <c:spPr>
          <a:ln>
            <a:noFill/>
          </a:ln>
        </c:spPr>
        <c:txPr>
          <a:bodyPr/>
          <a:lstStyle/>
          <a:p>
            <a:pPr>
              <a:defRPr sz="900"/>
            </a:pPr>
            <a:endParaRPr lang="cs-CZ"/>
          </a:p>
        </c:txPr>
        <c:crossAx val="170490112"/>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39.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52566753016951306"/>
          <c:y val="0.11291718469401851"/>
          <c:w val="0.34243387380811624"/>
          <c:h val="0.28385930377123914"/>
        </c:manualLayout>
      </c:layout>
      <c:doughnutChart>
        <c:varyColors val="1"/>
        <c:ser>
          <c:idx val="2"/>
          <c:order val="0"/>
          <c:dPt>
            <c:idx val="0"/>
            <c:bubble3D val="0"/>
            <c:spPr>
              <a:solidFill>
                <a:srgbClr val="9BBB59">
                  <a:lumMod val="75000"/>
                </a:srgbClr>
              </a:solidFill>
            </c:spPr>
            <c:extLst xmlns:c16r2="http://schemas.microsoft.com/office/drawing/2015/06/chart">
              <c:ext xmlns:c16="http://schemas.microsoft.com/office/drawing/2014/chart" uri="{C3380CC4-5D6E-409C-BE32-E72D297353CC}">
                <c16:uniqueId val="{00000001-8742-4CD7-8606-EB5EFAF64ECB}"/>
              </c:ext>
            </c:extLst>
          </c:dPt>
          <c:dPt>
            <c:idx val="1"/>
            <c:bubble3D val="0"/>
            <c:spPr>
              <a:solidFill>
                <a:srgbClr val="EEECE1">
                  <a:lumMod val="50000"/>
                </a:srgbClr>
              </a:solidFill>
            </c:spPr>
            <c:extLst xmlns:c16r2="http://schemas.microsoft.com/office/drawing/2015/06/chart">
              <c:ext xmlns:c16="http://schemas.microsoft.com/office/drawing/2014/chart" uri="{C3380CC4-5D6E-409C-BE32-E72D297353CC}">
                <c16:uniqueId val="{00000003-8742-4CD7-8606-EB5EFAF64ECB}"/>
              </c:ext>
            </c:extLst>
          </c:dPt>
          <c:dPt>
            <c:idx val="2"/>
            <c:bubble3D val="0"/>
            <c:spPr>
              <a:solidFill>
                <a:sysClr val="windowText" lastClr="000000"/>
              </a:solidFill>
            </c:spPr>
            <c:extLst xmlns:c16r2="http://schemas.microsoft.com/office/drawing/2015/06/chart">
              <c:ext xmlns:c16="http://schemas.microsoft.com/office/drawing/2014/chart" uri="{C3380CC4-5D6E-409C-BE32-E72D297353CC}">
                <c16:uniqueId val="{00000005-8742-4CD7-8606-EB5EFAF64ECB}"/>
              </c:ext>
            </c:extLst>
          </c:dPt>
          <c:dPt>
            <c:idx val="5"/>
            <c:bubble3D val="0"/>
            <c:extLst xmlns:c16r2="http://schemas.microsoft.com/office/drawing/2015/06/chart">
              <c:ext xmlns:c16="http://schemas.microsoft.com/office/drawing/2014/chart" uri="{C3380CC4-5D6E-409C-BE32-E72D297353CC}">
                <c16:uniqueId val="{00000006-8742-4CD7-8606-EB5EFAF64ECB}"/>
              </c:ext>
            </c:extLst>
          </c:dPt>
          <c:dPt>
            <c:idx val="6"/>
            <c:bubble3D val="0"/>
            <c:spPr>
              <a:solidFill>
                <a:srgbClr val="6E4932"/>
              </a:solidFill>
            </c:spPr>
            <c:extLst xmlns:c16r2="http://schemas.microsoft.com/office/drawing/2015/06/chart">
              <c:ext xmlns:c16="http://schemas.microsoft.com/office/drawing/2014/chart" uri="{C3380CC4-5D6E-409C-BE32-E72D297353CC}">
                <c16:uniqueId val="{00000008-8742-4CD7-8606-EB5EFAF64ECB}"/>
              </c:ext>
            </c:extLst>
          </c:dPt>
          <c:dPt>
            <c:idx val="7"/>
            <c:bubble3D val="0"/>
            <c:extLst xmlns:c16r2="http://schemas.microsoft.com/office/drawing/2015/06/chart">
              <c:ext xmlns:c16="http://schemas.microsoft.com/office/drawing/2014/chart" uri="{C3380CC4-5D6E-409C-BE32-E72D297353CC}">
                <c16:uniqueId val="{00000009-8742-4CD7-8606-EB5EFAF64ECB}"/>
              </c:ext>
            </c:extLst>
          </c:dPt>
          <c:dPt>
            <c:idx val="15"/>
            <c:bubble3D val="0"/>
            <c:spPr>
              <a:solidFill>
                <a:srgbClr val="EBE600"/>
              </a:solidFill>
            </c:spPr>
            <c:extLst xmlns:c16r2="http://schemas.microsoft.com/office/drawing/2015/06/chart">
              <c:ext xmlns:c16="http://schemas.microsoft.com/office/drawing/2014/chart" uri="{C3380CC4-5D6E-409C-BE32-E72D297353CC}">
                <c16:uniqueId val="{0000000B-8742-4CD7-8606-EB5EFAF64ECB}"/>
              </c:ext>
            </c:extLst>
          </c:dPt>
          <c:cat>
            <c:numRef>
              <c:f>'8.8'!$O$10:$O$25</c:f>
              <c:numCache>
                <c:formatCode>0.0%</c:formatCode>
                <c:ptCount val="16"/>
              </c:numCache>
            </c:numRef>
          </c:cat>
          <c:val>
            <c:numRef>
              <c:f>'8.8'!$J$10:$J$25</c:f>
              <c:numCache>
                <c:formatCode>0.0</c:formatCode>
                <c:ptCount val="16"/>
              </c:numCache>
            </c:numRef>
          </c:val>
          <c:extLst xmlns:c16r2="http://schemas.microsoft.com/office/drawing/2015/06/chart">
            <c:ext xmlns:c16="http://schemas.microsoft.com/office/drawing/2014/chart" uri="{C3380CC4-5D6E-409C-BE32-E72D297353CC}">
              <c16:uniqueId val="{0000000C-8742-4CD7-8606-EB5EFAF64ECB}"/>
            </c:ext>
          </c:extLst>
        </c:ser>
        <c:dLbls>
          <c:showLegendKey val="0"/>
          <c:showVal val="0"/>
          <c:showCatName val="0"/>
          <c:showSerName val="0"/>
          <c:showPercent val="0"/>
          <c:showBubbleSize val="0"/>
          <c:showLeaderLines val="1"/>
        </c:dLbls>
        <c:firstSliceAng val="0"/>
        <c:holeSize val="50"/>
      </c:doughnutChart>
      <c:spPr>
        <a:noFill/>
        <a:ln w="25400">
          <a:noFill/>
        </a:ln>
      </c:spPr>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a:t>Podíl </a:t>
            </a:r>
            <a:r>
              <a:rPr lang="cs-CZ" sz="1000"/>
              <a:t>krajů ČR</a:t>
            </a:r>
            <a:r>
              <a:rPr lang="cs-CZ" sz="1000" baseline="0"/>
              <a:t> na </a:t>
            </a:r>
            <a:r>
              <a:rPr lang="cs-CZ" sz="1000"/>
              <a:t>dodávkách tepla</a:t>
            </a:r>
            <a:endParaRPr lang="en-US" sz="1000"/>
          </a:p>
        </c:rich>
      </c:tx>
      <c:overlay val="0"/>
      <c:spPr>
        <a:solidFill>
          <a:sysClr val="window" lastClr="FFFFFF"/>
        </a:solidFill>
      </c:spPr>
    </c:title>
    <c:autoTitleDeleted val="0"/>
    <c:plotArea>
      <c:layout>
        <c:manualLayout>
          <c:layoutTarget val="inner"/>
          <c:xMode val="edge"/>
          <c:yMode val="edge"/>
          <c:x val="0.2023333505427905"/>
          <c:y val="0.19038626455472518"/>
          <c:w val="0.62240217997650282"/>
          <c:h val="0.65191109038338924"/>
        </c:manualLayout>
      </c:layout>
      <c:doughnutChart>
        <c:varyColors val="1"/>
        <c:ser>
          <c:idx val="0"/>
          <c:order val="0"/>
          <c:dPt>
            <c:idx val="5"/>
            <c:bubble3D val="0"/>
            <c:extLst xmlns:c16r2="http://schemas.microsoft.com/office/drawing/2015/06/chart">
              <c:ext xmlns:c16="http://schemas.microsoft.com/office/drawing/2014/chart" uri="{C3380CC4-5D6E-409C-BE32-E72D297353CC}">
                <c16:uniqueId val="{00000000-919D-476D-9FF9-98CFE42B5939}"/>
              </c:ext>
            </c:extLst>
          </c:dPt>
          <c:dPt>
            <c:idx val="7"/>
            <c:bubble3D val="0"/>
            <c:extLst xmlns:c16r2="http://schemas.microsoft.com/office/drawing/2015/06/chart">
              <c:ext xmlns:c16="http://schemas.microsoft.com/office/drawing/2014/chart" uri="{C3380CC4-5D6E-409C-BE32-E72D297353CC}">
                <c16:uniqueId val="{00000001-919D-476D-9FF9-98CFE42B5939}"/>
              </c:ext>
            </c:extLst>
          </c:dPt>
          <c:dLbls>
            <c:dLbl>
              <c:idx val="8"/>
              <c:numFmt formatCode="0%" sourceLinked="0"/>
              <c:spPr/>
              <c:txPr>
                <a:bodyPr/>
                <a:lstStyle/>
                <a:p>
                  <a:pPr>
                    <a:defRPr sz="900"/>
                  </a:pPr>
                  <a:endParaRPr lang="cs-CZ"/>
                </a:p>
              </c:txPr>
              <c:showLegendKey val="0"/>
              <c:showVal val="0"/>
              <c:showCatName val="0"/>
              <c:showSerName val="0"/>
              <c:showPercent val="1"/>
              <c:showBubbleSize val="0"/>
            </c:dLbl>
            <c:spPr>
              <a:noFill/>
              <a:ln>
                <a:noFill/>
              </a:ln>
              <a:effectLst/>
            </c:spPr>
            <c:txPr>
              <a:bodyPr/>
              <a:lstStyle/>
              <a:p>
                <a:pPr>
                  <a:defRPr sz="900"/>
                </a:pPr>
                <a:endParaRPr lang="cs-CZ"/>
              </a:p>
            </c:txPr>
            <c:showLegendKey val="0"/>
            <c:showVal val="0"/>
            <c:showCatName val="0"/>
            <c:showSerName val="0"/>
            <c:showPercent val="1"/>
            <c:showBubbleSize val="0"/>
            <c:showLeaderLines val="1"/>
            <c:extLst xmlns:c16r2="http://schemas.microsoft.com/office/drawing/2015/06/chart">
              <c:ext xmlns:c15="http://schemas.microsoft.com/office/drawing/2012/chart" uri="{CE6537A1-D6FC-4f65-9D91-7224C49458BB}"/>
            </c:extLst>
          </c:dLbls>
          <c:cat>
            <c:strRef>
              <c:f>'5.2'!$A$22:$A$35</c:f>
              <c:strCache>
                <c:ptCount val="14"/>
                <c:pt idx="0">
                  <c:v>Hlavní město Praha</c:v>
                </c:pt>
                <c:pt idx="1">
                  <c:v>Jihočeský kraj</c:v>
                </c:pt>
                <c:pt idx="2">
                  <c:v>Jihomoravský kraj</c:v>
                </c:pt>
                <c:pt idx="3">
                  <c:v>Karlovarský kraj</c:v>
                </c:pt>
                <c:pt idx="4">
                  <c:v>Kraj Vysočina</c:v>
                </c:pt>
                <c:pt idx="5">
                  <c:v>Královéhradecký kraj</c:v>
                </c:pt>
                <c:pt idx="6">
                  <c:v>Liberecký kraj</c:v>
                </c:pt>
                <c:pt idx="7">
                  <c:v>Moravskoslezský kraj</c:v>
                </c:pt>
                <c:pt idx="8">
                  <c:v>Olomoucký kraj</c:v>
                </c:pt>
                <c:pt idx="9">
                  <c:v>Pardubický kraj</c:v>
                </c:pt>
                <c:pt idx="10">
                  <c:v>Plzeňský kraj</c:v>
                </c:pt>
                <c:pt idx="11">
                  <c:v>Středočeský kraj</c:v>
                </c:pt>
                <c:pt idx="12">
                  <c:v>Ústecký kraj</c:v>
                </c:pt>
                <c:pt idx="13">
                  <c:v>Zlínský kraj</c:v>
                </c:pt>
              </c:strCache>
            </c:strRef>
          </c:cat>
          <c:val>
            <c:numRef>
              <c:f>'5.2'!$B$22:$B$35</c:f>
              <c:numCache>
                <c:formatCode>#,##0.0</c:formatCode>
                <c:ptCount val="14"/>
                <c:pt idx="0">
                  <c:v>1558.6422359999999</c:v>
                </c:pt>
                <c:pt idx="1">
                  <c:v>1850.191534</c:v>
                </c:pt>
                <c:pt idx="2">
                  <c:v>2125.0058390000004</c:v>
                </c:pt>
                <c:pt idx="3">
                  <c:v>1219.951536</c:v>
                </c:pt>
                <c:pt idx="4">
                  <c:v>578.27263243980758</c:v>
                </c:pt>
                <c:pt idx="5">
                  <c:v>1116.1432067666678</c:v>
                </c:pt>
                <c:pt idx="6">
                  <c:v>811.7428779443992</c:v>
                </c:pt>
                <c:pt idx="7">
                  <c:v>5654.9023457423427</c:v>
                </c:pt>
                <c:pt idx="8">
                  <c:v>1295.363149</c:v>
                </c:pt>
                <c:pt idx="9">
                  <c:v>1671.526187736506</c:v>
                </c:pt>
                <c:pt idx="10">
                  <c:v>1586.8315660000001</c:v>
                </c:pt>
                <c:pt idx="11">
                  <c:v>7318.306227</c:v>
                </c:pt>
                <c:pt idx="12">
                  <c:v>4354.4568750000008</c:v>
                </c:pt>
                <c:pt idx="13">
                  <c:v>1494.0100727742006</c:v>
                </c:pt>
              </c:numCache>
            </c:numRef>
          </c:val>
          <c:extLst xmlns:c16r2="http://schemas.microsoft.com/office/drawing/2015/06/chart">
            <c:ext xmlns:c16="http://schemas.microsoft.com/office/drawing/2014/chart" uri="{C3380CC4-5D6E-409C-BE32-E72D297353CC}">
              <c16:uniqueId val="{00000003-919D-476D-9FF9-98CFE42B5939}"/>
            </c:ext>
          </c:extLst>
        </c:ser>
        <c:dLbls>
          <c:showLegendKey val="0"/>
          <c:showVal val="0"/>
          <c:showCatName val="0"/>
          <c:showSerName val="0"/>
          <c:showPercent val="0"/>
          <c:showBubbleSize val="0"/>
          <c:showLeaderLines val="1"/>
        </c:dLbls>
        <c:firstSliceAng val="0"/>
        <c:holeSize val="50"/>
      </c:doughnutChart>
    </c:plotArea>
    <c:plotVisOnly val="1"/>
    <c:dispBlanksAs val="gap"/>
    <c:showDLblsOverMax val="0"/>
  </c:chart>
  <c:spPr>
    <a:ln>
      <a:noFill/>
    </a:ln>
  </c:spPr>
  <c:printSettings>
    <c:headerFooter/>
    <c:pageMargins b="0.78740157499999996" l="0.7" r="0.7" t="0.78740157499999996" header="0.3" footer="0.3"/>
    <c:pageSetup orientation="portrait"/>
  </c:printSettings>
</c:chartSpace>
</file>

<file path=xl/charts/chart140.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7205388244365729"/>
          <c:y val="0.21908190047672613"/>
          <c:w val="0.34141910486533111"/>
          <c:h val="0.51561197707429429"/>
        </c:manualLayout>
      </c:layout>
      <c:doughnutChart>
        <c:varyColors val="1"/>
        <c:ser>
          <c:idx val="2"/>
          <c:order val="0"/>
          <c:dPt>
            <c:idx val="7"/>
            <c:bubble3D val="0"/>
            <c:extLst xmlns:c16r2="http://schemas.microsoft.com/office/drawing/2015/06/chart">
              <c:ext xmlns:c16="http://schemas.microsoft.com/office/drawing/2014/chart" uri="{C3380CC4-5D6E-409C-BE32-E72D297353CC}">
                <c16:uniqueId val="{00000000-099F-4AC2-808A-6108FA4CFA3E}"/>
              </c:ext>
            </c:extLst>
          </c:dPt>
          <c:cat>
            <c:numRef>
              <c:f>'8.8'!$O$27:$O$34</c:f>
              <c:numCache>
                <c:formatCode>#,##0.0</c:formatCode>
                <c:ptCount val="8"/>
              </c:numCache>
            </c:numRef>
          </c:cat>
          <c:val>
            <c:numRef>
              <c:f>'8.8'!$J$27:$J$34</c:f>
              <c:numCache>
                <c:formatCode>0.0</c:formatCode>
                <c:ptCount val="8"/>
              </c:numCache>
            </c:numRef>
          </c:val>
          <c:extLst xmlns:c16r2="http://schemas.microsoft.com/office/drawing/2015/06/chart">
            <c:ext xmlns:c16="http://schemas.microsoft.com/office/drawing/2014/chart" uri="{C3380CC4-5D6E-409C-BE32-E72D297353CC}">
              <c16:uniqueId val="{00000001-099F-4AC2-808A-6108FA4CFA3E}"/>
            </c:ext>
          </c:extLst>
        </c:ser>
        <c:dLbls>
          <c:showLegendKey val="0"/>
          <c:showVal val="0"/>
          <c:showCatName val="0"/>
          <c:showSerName val="0"/>
          <c:showPercent val="0"/>
          <c:showBubbleSize val="0"/>
          <c:showLeaderLines val="1"/>
        </c:dLbls>
        <c:firstSliceAng val="0"/>
        <c:holeSize val="50"/>
      </c:doughnutChart>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41.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b="1" i="0" u="none" strike="noStrike" baseline="0">
                <a:effectLst/>
              </a:rPr>
              <a:t>Spotřeba tepla podle </a:t>
            </a:r>
            <a:r>
              <a:rPr lang="cs-CZ" sz="1000"/>
              <a:t>sektorů</a:t>
            </a:r>
            <a:r>
              <a:rPr lang="cs-CZ" sz="1000" baseline="0"/>
              <a:t> národního hospodářství</a:t>
            </a:r>
            <a:r>
              <a:rPr lang="cs-CZ" sz="1000"/>
              <a:t> (GJ)</a:t>
            </a:r>
          </a:p>
        </c:rich>
      </c:tx>
      <c:layout>
        <c:manualLayout>
          <c:xMode val="edge"/>
          <c:yMode val="edge"/>
          <c:x val="0.11658817533129462"/>
          <c:y val="4.3463308028525417E-2"/>
        </c:manualLayout>
      </c:layout>
      <c:overlay val="0"/>
    </c:title>
    <c:autoTitleDeleted val="0"/>
    <c:plotArea>
      <c:layout>
        <c:manualLayout>
          <c:layoutTarget val="inner"/>
          <c:xMode val="edge"/>
          <c:yMode val="edge"/>
          <c:x val="9.7641630144170252E-2"/>
          <c:y val="0.18377538215833902"/>
          <c:w val="0.77415317693982277"/>
          <c:h val="0.68439824321241161"/>
        </c:manualLayout>
      </c:layout>
      <c:barChart>
        <c:barDir val="col"/>
        <c:grouping val="stacked"/>
        <c:varyColors val="0"/>
        <c:ser>
          <c:idx val="0"/>
          <c:order val="0"/>
          <c:tx>
            <c:strRef>
              <c:f>'8.9'!$K$27</c:f>
              <c:strCache>
                <c:ptCount val="1"/>
                <c:pt idx="0">
                  <c:v>Průmysl</c:v>
                </c:pt>
              </c:strCache>
            </c:strRef>
          </c:tx>
          <c:invertIfNegative val="0"/>
          <c:cat>
            <c:strRef>
              <c:f>'8.9'!$L$26:$N$26</c:f>
              <c:strCache>
                <c:ptCount val="3"/>
                <c:pt idx="0">
                  <c:v>Leden</c:v>
                </c:pt>
                <c:pt idx="1">
                  <c:v>Únor</c:v>
                </c:pt>
                <c:pt idx="2">
                  <c:v>Březen</c:v>
                </c:pt>
              </c:strCache>
            </c:strRef>
          </c:cat>
          <c:val>
            <c:numRef>
              <c:f>'8.9'!$L$27:$N$27</c:f>
              <c:numCache>
                <c:formatCode>#,##0.0</c:formatCode>
                <c:ptCount val="3"/>
                <c:pt idx="0">
                  <c:v>90980.210999999981</c:v>
                </c:pt>
                <c:pt idx="1">
                  <c:v>73421.653000000006</c:v>
                </c:pt>
                <c:pt idx="2">
                  <c:v>68784.631000000008</c:v>
                </c:pt>
              </c:numCache>
            </c:numRef>
          </c:val>
          <c:extLst xmlns:c16r2="http://schemas.microsoft.com/office/drawing/2015/06/chart">
            <c:ext xmlns:c16="http://schemas.microsoft.com/office/drawing/2014/chart" uri="{C3380CC4-5D6E-409C-BE32-E72D297353CC}">
              <c16:uniqueId val="{00000000-C6EC-46D0-873B-D4CCE7F37DCF}"/>
            </c:ext>
          </c:extLst>
        </c:ser>
        <c:ser>
          <c:idx val="1"/>
          <c:order val="1"/>
          <c:tx>
            <c:strRef>
              <c:f>'8.9'!$K$28</c:f>
              <c:strCache>
                <c:ptCount val="1"/>
                <c:pt idx="0">
                  <c:v>Energetika</c:v>
                </c:pt>
              </c:strCache>
            </c:strRef>
          </c:tx>
          <c:invertIfNegative val="0"/>
          <c:cat>
            <c:strRef>
              <c:f>'8.9'!$L$26:$N$26</c:f>
              <c:strCache>
                <c:ptCount val="3"/>
                <c:pt idx="0">
                  <c:v>Leden</c:v>
                </c:pt>
                <c:pt idx="1">
                  <c:v>Únor</c:v>
                </c:pt>
                <c:pt idx="2">
                  <c:v>Březen</c:v>
                </c:pt>
              </c:strCache>
            </c:strRef>
          </c:cat>
          <c:val>
            <c:numRef>
              <c:f>'8.9'!$L$28:$N$28</c:f>
              <c:numCache>
                <c:formatCode>#,##0.0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1-C6EC-46D0-873B-D4CCE7F37DCF}"/>
            </c:ext>
          </c:extLst>
        </c:ser>
        <c:ser>
          <c:idx val="2"/>
          <c:order val="2"/>
          <c:tx>
            <c:strRef>
              <c:f>'8.9'!$K$29</c:f>
              <c:strCache>
                <c:ptCount val="1"/>
                <c:pt idx="0">
                  <c:v>Doprava</c:v>
                </c:pt>
              </c:strCache>
            </c:strRef>
          </c:tx>
          <c:invertIfNegative val="0"/>
          <c:cat>
            <c:strRef>
              <c:f>'8.9'!$L$26:$N$26</c:f>
              <c:strCache>
                <c:ptCount val="3"/>
                <c:pt idx="0">
                  <c:v>Leden</c:v>
                </c:pt>
                <c:pt idx="1">
                  <c:v>Únor</c:v>
                </c:pt>
                <c:pt idx="2">
                  <c:v>Březen</c:v>
                </c:pt>
              </c:strCache>
            </c:strRef>
          </c:cat>
          <c:val>
            <c:numRef>
              <c:f>'8.9'!$L$29:$N$29</c:f>
              <c:numCache>
                <c:formatCode>#,##0.0</c:formatCode>
                <c:ptCount val="3"/>
                <c:pt idx="0">
                  <c:v>299.5</c:v>
                </c:pt>
                <c:pt idx="1">
                  <c:v>166</c:v>
                </c:pt>
                <c:pt idx="2">
                  <c:v>152</c:v>
                </c:pt>
              </c:numCache>
            </c:numRef>
          </c:val>
          <c:extLst xmlns:c16r2="http://schemas.microsoft.com/office/drawing/2015/06/chart">
            <c:ext xmlns:c16="http://schemas.microsoft.com/office/drawing/2014/chart" uri="{C3380CC4-5D6E-409C-BE32-E72D297353CC}">
              <c16:uniqueId val="{00000002-C6EC-46D0-873B-D4CCE7F37DCF}"/>
            </c:ext>
          </c:extLst>
        </c:ser>
        <c:ser>
          <c:idx val="3"/>
          <c:order val="3"/>
          <c:tx>
            <c:strRef>
              <c:f>'8.9'!$K$30</c:f>
              <c:strCache>
                <c:ptCount val="1"/>
                <c:pt idx="0">
                  <c:v>Stavebnictví</c:v>
                </c:pt>
              </c:strCache>
            </c:strRef>
          </c:tx>
          <c:invertIfNegative val="0"/>
          <c:cat>
            <c:strRef>
              <c:f>'8.9'!$L$26:$N$26</c:f>
              <c:strCache>
                <c:ptCount val="3"/>
                <c:pt idx="0">
                  <c:v>Leden</c:v>
                </c:pt>
                <c:pt idx="1">
                  <c:v>Únor</c:v>
                </c:pt>
                <c:pt idx="2">
                  <c:v>Březen</c:v>
                </c:pt>
              </c:strCache>
            </c:strRef>
          </c:cat>
          <c:val>
            <c:numRef>
              <c:f>'8.9'!$L$30:$N$30</c:f>
              <c:numCache>
                <c:formatCode>#,##0.0</c:formatCode>
                <c:ptCount val="3"/>
                <c:pt idx="0">
                  <c:v>5937.1889999999994</c:v>
                </c:pt>
                <c:pt idx="1">
                  <c:v>3900.8849999999998</c:v>
                </c:pt>
                <c:pt idx="2">
                  <c:v>3061.0650000000001</c:v>
                </c:pt>
              </c:numCache>
            </c:numRef>
          </c:val>
          <c:extLst xmlns:c16r2="http://schemas.microsoft.com/office/drawing/2015/06/chart">
            <c:ext xmlns:c16="http://schemas.microsoft.com/office/drawing/2014/chart" uri="{C3380CC4-5D6E-409C-BE32-E72D297353CC}">
              <c16:uniqueId val="{00000003-C6EC-46D0-873B-D4CCE7F37DCF}"/>
            </c:ext>
          </c:extLst>
        </c:ser>
        <c:ser>
          <c:idx val="4"/>
          <c:order val="4"/>
          <c:tx>
            <c:strRef>
              <c:f>'8.9'!$K$31</c:f>
              <c:strCache>
                <c:ptCount val="1"/>
                <c:pt idx="0">
                  <c:v>Zemědělství a lesnictví</c:v>
                </c:pt>
              </c:strCache>
            </c:strRef>
          </c:tx>
          <c:invertIfNegative val="0"/>
          <c:cat>
            <c:strRef>
              <c:f>'8.9'!$L$26:$N$26</c:f>
              <c:strCache>
                <c:ptCount val="3"/>
                <c:pt idx="0">
                  <c:v>Leden</c:v>
                </c:pt>
                <c:pt idx="1">
                  <c:v>Únor</c:v>
                </c:pt>
                <c:pt idx="2">
                  <c:v>Březen</c:v>
                </c:pt>
              </c:strCache>
            </c:strRef>
          </c:cat>
          <c:val>
            <c:numRef>
              <c:f>'8.9'!$L$31:$N$31</c:f>
              <c:numCache>
                <c:formatCode>#,##0.0</c:formatCode>
                <c:ptCount val="3"/>
                <c:pt idx="0">
                  <c:v>1023.3150000000001</c:v>
                </c:pt>
                <c:pt idx="1">
                  <c:v>842.88</c:v>
                </c:pt>
                <c:pt idx="2">
                  <c:v>332.59100000000001</c:v>
                </c:pt>
              </c:numCache>
            </c:numRef>
          </c:val>
          <c:extLst xmlns:c16r2="http://schemas.microsoft.com/office/drawing/2015/06/chart">
            <c:ext xmlns:c16="http://schemas.microsoft.com/office/drawing/2014/chart" uri="{C3380CC4-5D6E-409C-BE32-E72D297353CC}">
              <c16:uniqueId val="{00000004-C6EC-46D0-873B-D4CCE7F37DCF}"/>
            </c:ext>
          </c:extLst>
        </c:ser>
        <c:ser>
          <c:idx val="5"/>
          <c:order val="5"/>
          <c:tx>
            <c:strRef>
              <c:f>'8.9'!$K$32</c:f>
              <c:strCache>
                <c:ptCount val="1"/>
                <c:pt idx="0">
                  <c:v>Domácnosti</c:v>
                </c:pt>
              </c:strCache>
            </c:strRef>
          </c:tx>
          <c:invertIfNegative val="0"/>
          <c:cat>
            <c:strRef>
              <c:f>'8.9'!$L$26:$N$26</c:f>
              <c:strCache>
                <c:ptCount val="3"/>
                <c:pt idx="0">
                  <c:v>Leden</c:v>
                </c:pt>
                <c:pt idx="1">
                  <c:v>Únor</c:v>
                </c:pt>
                <c:pt idx="2">
                  <c:v>Březen</c:v>
                </c:pt>
              </c:strCache>
            </c:strRef>
          </c:cat>
          <c:val>
            <c:numRef>
              <c:f>'8.9'!$L$32:$N$32</c:f>
              <c:numCache>
                <c:formatCode>#,##0.0</c:formatCode>
                <c:ptCount val="3"/>
                <c:pt idx="0">
                  <c:v>251245.639</c:v>
                </c:pt>
                <c:pt idx="1">
                  <c:v>183047.73400000003</c:v>
                </c:pt>
                <c:pt idx="2">
                  <c:v>172567.02</c:v>
                </c:pt>
              </c:numCache>
            </c:numRef>
          </c:val>
          <c:extLst xmlns:c16r2="http://schemas.microsoft.com/office/drawing/2015/06/chart">
            <c:ext xmlns:c16="http://schemas.microsoft.com/office/drawing/2014/chart" uri="{C3380CC4-5D6E-409C-BE32-E72D297353CC}">
              <c16:uniqueId val="{00000005-C6EC-46D0-873B-D4CCE7F37DCF}"/>
            </c:ext>
          </c:extLst>
        </c:ser>
        <c:ser>
          <c:idx val="6"/>
          <c:order val="6"/>
          <c:tx>
            <c:strRef>
              <c:f>'8.9'!$K$33</c:f>
              <c:strCache>
                <c:ptCount val="1"/>
                <c:pt idx="0">
                  <c:v>Obchod, služby, školství, zdravotnictví</c:v>
                </c:pt>
              </c:strCache>
            </c:strRef>
          </c:tx>
          <c:invertIfNegative val="0"/>
          <c:cat>
            <c:strRef>
              <c:f>'8.9'!$L$26:$N$26</c:f>
              <c:strCache>
                <c:ptCount val="3"/>
                <c:pt idx="0">
                  <c:v>Leden</c:v>
                </c:pt>
                <c:pt idx="1">
                  <c:v>Únor</c:v>
                </c:pt>
                <c:pt idx="2">
                  <c:v>Březen</c:v>
                </c:pt>
              </c:strCache>
            </c:strRef>
          </c:cat>
          <c:val>
            <c:numRef>
              <c:f>'8.9'!$L$33:$N$33</c:f>
              <c:numCache>
                <c:formatCode>#,##0.0</c:formatCode>
                <c:ptCount val="3"/>
                <c:pt idx="0">
                  <c:v>146986.00700000007</c:v>
                </c:pt>
                <c:pt idx="1">
                  <c:v>109468.24500000001</c:v>
                </c:pt>
                <c:pt idx="2">
                  <c:v>100092.26699999999</c:v>
                </c:pt>
              </c:numCache>
            </c:numRef>
          </c:val>
          <c:extLst xmlns:c16r2="http://schemas.microsoft.com/office/drawing/2015/06/chart">
            <c:ext xmlns:c16="http://schemas.microsoft.com/office/drawing/2014/chart" uri="{C3380CC4-5D6E-409C-BE32-E72D297353CC}">
              <c16:uniqueId val="{00000006-C6EC-46D0-873B-D4CCE7F37DCF}"/>
            </c:ext>
          </c:extLst>
        </c:ser>
        <c:ser>
          <c:idx val="7"/>
          <c:order val="7"/>
          <c:tx>
            <c:strRef>
              <c:f>'8.9'!$K$34</c:f>
              <c:strCache>
                <c:ptCount val="1"/>
                <c:pt idx="0">
                  <c:v>Ostatní</c:v>
                </c:pt>
              </c:strCache>
            </c:strRef>
          </c:tx>
          <c:invertIfNegative val="0"/>
          <c:cat>
            <c:strRef>
              <c:f>'8.9'!$L$26:$N$26</c:f>
              <c:strCache>
                <c:ptCount val="3"/>
                <c:pt idx="0">
                  <c:v>Leden</c:v>
                </c:pt>
                <c:pt idx="1">
                  <c:v>Únor</c:v>
                </c:pt>
                <c:pt idx="2">
                  <c:v>Březen</c:v>
                </c:pt>
              </c:strCache>
            </c:strRef>
          </c:cat>
          <c:val>
            <c:numRef>
              <c:f>'8.9'!$L$34:$N$34</c:f>
              <c:numCache>
                <c:formatCode>#,##0.0</c:formatCode>
                <c:ptCount val="3"/>
                <c:pt idx="0">
                  <c:v>2986.9870000000001</c:v>
                </c:pt>
                <c:pt idx="1">
                  <c:v>2350.5770000000002</c:v>
                </c:pt>
                <c:pt idx="2">
                  <c:v>2238.61</c:v>
                </c:pt>
              </c:numCache>
            </c:numRef>
          </c:val>
          <c:extLst xmlns:c16r2="http://schemas.microsoft.com/office/drawing/2015/06/chart">
            <c:ext xmlns:c16="http://schemas.microsoft.com/office/drawing/2014/chart" uri="{C3380CC4-5D6E-409C-BE32-E72D297353CC}">
              <c16:uniqueId val="{00000007-C6EC-46D0-873B-D4CCE7F37DCF}"/>
            </c:ext>
          </c:extLst>
        </c:ser>
        <c:dLbls>
          <c:showLegendKey val="0"/>
          <c:showVal val="0"/>
          <c:showCatName val="0"/>
          <c:showSerName val="0"/>
          <c:showPercent val="0"/>
          <c:showBubbleSize val="0"/>
        </c:dLbls>
        <c:gapWidth val="150"/>
        <c:overlap val="100"/>
        <c:axId val="171068416"/>
        <c:axId val="171086592"/>
      </c:barChart>
      <c:catAx>
        <c:axId val="171068416"/>
        <c:scaling>
          <c:orientation val="minMax"/>
        </c:scaling>
        <c:delete val="0"/>
        <c:axPos val="b"/>
        <c:numFmt formatCode="General" sourceLinked="1"/>
        <c:majorTickMark val="none"/>
        <c:minorTickMark val="none"/>
        <c:tickLblPos val="nextTo"/>
        <c:txPr>
          <a:bodyPr/>
          <a:lstStyle/>
          <a:p>
            <a:pPr>
              <a:defRPr sz="900"/>
            </a:pPr>
            <a:endParaRPr lang="cs-CZ"/>
          </a:p>
        </c:txPr>
        <c:crossAx val="171086592"/>
        <c:crosses val="autoZero"/>
        <c:auto val="1"/>
        <c:lblAlgn val="ctr"/>
        <c:lblOffset val="100"/>
        <c:noMultiLvlLbl val="0"/>
      </c:catAx>
      <c:valAx>
        <c:axId val="171086592"/>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171068416"/>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42.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v ČR</a:t>
            </a:r>
          </a:p>
        </c:rich>
      </c:tx>
      <c:overlay val="0"/>
    </c:title>
    <c:autoTitleDeleted val="0"/>
    <c:plotArea>
      <c:layout>
        <c:manualLayout>
          <c:layoutTarget val="inner"/>
          <c:xMode val="edge"/>
          <c:yMode val="edge"/>
          <c:x val="6.0592781633521109E-2"/>
          <c:y val="0.27588277344330603"/>
          <c:w val="0.86679862645627792"/>
          <c:h val="0.27543687465053568"/>
        </c:manualLayout>
      </c:layout>
      <c:barChart>
        <c:barDir val="bar"/>
        <c:grouping val="clustered"/>
        <c:varyColors val="0"/>
        <c:ser>
          <c:idx val="0"/>
          <c:order val="0"/>
          <c:tx>
            <c:strRef>
              <c:f>'8.9'!$L$39</c:f>
              <c:strCache>
                <c:ptCount val="1"/>
                <c:pt idx="0">
                  <c:v>Instalovaný výkon</c:v>
                </c:pt>
              </c:strCache>
            </c:strRef>
          </c:tx>
          <c:invertIfNegative val="0"/>
          <c:val>
            <c:numRef>
              <c:f>'8.9'!$M$39</c:f>
              <c:numCache>
                <c:formatCode>0.0%</c:formatCode>
                <c:ptCount val="1"/>
                <c:pt idx="0">
                  <c:v>3.1678653764334007E-2</c:v>
                </c:pt>
              </c:numCache>
            </c:numRef>
          </c:val>
          <c:extLst xmlns:c16r2="http://schemas.microsoft.com/office/drawing/2015/06/chart">
            <c:ext xmlns:c16="http://schemas.microsoft.com/office/drawing/2014/chart" uri="{C3380CC4-5D6E-409C-BE32-E72D297353CC}">
              <c16:uniqueId val="{00000000-E9CE-4C22-90E6-E1F6E53F4EEE}"/>
            </c:ext>
          </c:extLst>
        </c:ser>
        <c:ser>
          <c:idx val="1"/>
          <c:order val="1"/>
          <c:tx>
            <c:strRef>
              <c:f>'8.9'!$L$40</c:f>
              <c:strCache>
                <c:ptCount val="1"/>
                <c:pt idx="0">
                  <c:v>Výroba tepla brutto</c:v>
                </c:pt>
              </c:strCache>
            </c:strRef>
          </c:tx>
          <c:invertIfNegative val="0"/>
          <c:val>
            <c:numRef>
              <c:f>'8.9'!$M$40</c:f>
              <c:numCache>
                <c:formatCode>0.0%</c:formatCode>
                <c:ptCount val="1"/>
                <c:pt idx="0">
                  <c:v>3.8385032790347468E-2</c:v>
                </c:pt>
              </c:numCache>
            </c:numRef>
          </c:val>
          <c:extLst xmlns:c16r2="http://schemas.microsoft.com/office/drawing/2015/06/chart">
            <c:ext xmlns:c16="http://schemas.microsoft.com/office/drawing/2014/chart" uri="{C3380CC4-5D6E-409C-BE32-E72D297353CC}">
              <c16:uniqueId val="{00000001-E9CE-4C22-90E6-E1F6E53F4EEE}"/>
            </c:ext>
          </c:extLst>
        </c:ser>
        <c:ser>
          <c:idx val="2"/>
          <c:order val="2"/>
          <c:tx>
            <c:strRef>
              <c:f>'8.9'!$L$41</c:f>
              <c:strCache>
                <c:ptCount val="1"/>
                <c:pt idx="0">
                  <c:v>Dodávky tepla</c:v>
                </c:pt>
              </c:strCache>
            </c:strRef>
          </c:tx>
          <c:invertIfNegative val="0"/>
          <c:val>
            <c:numRef>
              <c:f>'8.9'!$M$41</c:f>
              <c:numCache>
                <c:formatCode>0.0%</c:formatCode>
                <c:ptCount val="1"/>
                <c:pt idx="0">
                  <c:v>3.9692030158703956E-2</c:v>
                </c:pt>
              </c:numCache>
            </c:numRef>
          </c:val>
          <c:extLst xmlns:c16r2="http://schemas.microsoft.com/office/drawing/2015/06/chart">
            <c:ext xmlns:c16="http://schemas.microsoft.com/office/drawing/2014/chart" uri="{C3380CC4-5D6E-409C-BE32-E72D297353CC}">
              <c16:uniqueId val="{00000002-E9CE-4C22-90E6-E1F6E53F4EEE}"/>
            </c:ext>
          </c:extLst>
        </c:ser>
        <c:dLbls>
          <c:showLegendKey val="0"/>
          <c:showVal val="0"/>
          <c:showCatName val="0"/>
          <c:showSerName val="0"/>
          <c:showPercent val="0"/>
          <c:showBubbleSize val="0"/>
        </c:dLbls>
        <c:gapWidth val="150"/>
        <c:axId val="171109376"/>
        <c:axId val="171115264"/>
      </c:barChart>
      <c:catAx>
        <c:axId val="171109376"/>
        <c:scaling>
          <c:orientation val="maxMin"/>
        </c:scaling>
        <c:delete val="0"/>
        <c:axPos val="l"/>
        <c:numFmt formatCode="General" sourceLinked="1"/>
        <c:majorTickMark val="none"/>
        <c:minorTickMark val="none"/>
        <c:tickLblPos val="none"/>
        <c:crossAx val="171115264"/>
        <c:crosses val="autoZero"/>
        <c:auto val="1"/>
        <c:lblAlgn val="ctr"/>
        <c:lblOffset val="100"/>
        <c:noMultiLvlLbl val="0"/>
      </c:catAx>
      <c:valAx>
        <c:axId val="171115264"/>
        <c:scaling>
          <c:orientation val="minMax"/>
          <c:max val="0.30000000000000004"/>
        </c:scaling>
        <c:delete val="0"/>
        <c:axPos val="b"/>
        <c:majorGridlines/>
        <c:numFmt formatCode="0%" sourceLinked="0"/>
        <c:majorTickMark val="out"/>
        <c:minorTickMark val="none"/>
        <c:tickLblPos val="nextTo"/>
        <c:spPr>
          <a:ln>
            <a:noFill/>
          </a:ln>
        </c:spPr>
        <c:txPr>
          <a:bodyPr/>
          <a:lstStyle/>
          <a:p>
            <a:pPr>
              <a:defRPr sz="900"/>
            </a:pPr>
            <a:endParaRPr lang="cs-CZ"/>
          </a:p>
        </c:txPr>
        <c:crossAx val="171109376"/>
        <c:crosses val="max"/>
        <c:crossBetween val="between"/>
      </c:valAx>
    </c:plotArea>
    <c:legend>
      <c:legendPos val="b"/>
      <c:layout>
        <c:manualLayout>
          <c:xMode val="edge"/>
          <c:yMode val="edge"/>
          <c:x val="0.18609824399565114"/>
          <c:y val="0.74908068686696816"/>
          <c:w val="0.81390175600434878"/>
          <c:h val="0.25091931313303184"/>
        </c:manualLayout>
      </c:layout>
      <c:overlay val="0"/>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43.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Dodávky tepla podle paliv (GJ)</a:t>
            </a:r>
          </a:p>
        </c:rich>
      </c:tx>
      <c:layout>
        <c:manualLayout>
          <c:xMode val="edge"/>
          <c:yMode val="edge"/>
          <c:x val="0.33834545967287083"/>
          <c:y val="4.3823326432022087E-2"/>
        </c:manualLayout>
      </c:layout>
      <c:overlay val="0"/>
    </c:title>
    <c:autoTitleDeleted val="0"/>
    <c:plotArea>
      <c:layout>
        <c:manualLayout>
          <c:layoutTarget val="inner"/>
          <c:xMode val="edge"/>
          <c:yMode val="edge"/>
          <c:x val="0.11164476326580174"/>
          <c:y val="0.18190101113825022"/>
          <c:w val="0.88835523673419825"/>
          <c:h val="0.6851811594202899"/>
        </c:manualLayout>
      </c:layout>
      <c:barChart>
        <c:barDir val="col"/>
        <c:grouping val="stacked"/>
        <c:varyColors val="0"/>
        <c:ser>
          <c:idx val="0"/>
          <c:order val="0"/>
          <c:tx>
            <c:strRef>
              <c:f>'8.9'!$K$10</c:f>
              <c:strCache>
                <c:ptCount val="1"/>
                <c:pt idx="0">
                  <c:v>Biomasa</c:v>
                </c:pt>
              </c:strCache>
            </c:strRef>
          </c:tx>
          <c:spPr>
            <a:solidFill>
              <a:schemeClr val="accent3">
                <a:lumMod val="75000"/>
              </a:schemeClr>
            </a:solidFill>
          </c:spPr>
          <c:invertIfNegative val="0"/>
          <c:cat>
            <c:strRef>
              <c:f>'8.9'!$L$9:$N$9</c:f>
              <c:strCache>
                <c:ptCount val="3"/>
                <c:pt idx="0">
                  <c:v>Leden</c:v>
                </c:pt>
                <c:pt idx="1">
                  <c:v>Únor</c:v>
                </c:pt>
                <c:pt idx="2">
                  <c:v>Březen</c:v>
                </c:pt>
              </c:strCache>
            </c:strRef>
          </c:cat>
          <c:val>
            <c:numRef>
              <c:f>'8.9'!$L$10:$N$10</c:f>
              <c:numCache>
                <c:formatCode>#,##0.0</c:formatCode>
                <c:ptCount val="3"/>
                <c:pt idx="0">
                  <c:v>17692.271000000001</c:v>
                </c:pt>
                <c:pt idx="1">
                  <c:v>15135.266000000001</c:v>
                </c:pt>
                <c:pt idx="2">
                  <c:v>14501.079000000002</c:v>
                </c:pt>
              </c:numCache>
            </c:numRef>
          </c:val>
          <c:extLst xmlns:c16r2="http://schemas.microsoft.com/office/drawing/2015/06/chart">
            <c:ext xmlns:c16="http://schemas.microsoft.com/office/drawing/2014/chart" uri="{C3380CC4-5D6E-409C-BE32-E72D297353CC}">
              <c16:uniqueId val="{00000000-BAE1-4780-8A60-B24DC0917839}"/>
            </c:ext>
          </c:extLst>
        </c:ser>
        <c:ser>
          <c:idx val="1"/>
          <c:order val="1"/>
          <c:tx>
            <c:strRef>
              <c:f>'8.9'!$K$11</c:f>
              <c:strCache>
                <c:ptCount val="1"/>
                <c:pt idx="0">
                  <c:v>Bioplyn</c:v>
                </c:pt>
              </c:strCache>
            </c:strRef>
          </c:tx>
          <c:spPr>
            <a:solidFill>
              <a:schemeClr val="bg2">
                <a:lumMod val="50000"/>
              </a:schemeClr>
            </a:solidFill>
          </c:spPr>
          <c:invertIfNegative val="0"/>
          <c:cat>
            <c:strRef>
              <c:f>'8.9'!$L$9:$N$9</c:f>
              <c:strCache>
                <c:ptCount val="3"/>
                <c:pt idx="0">
                  <c:v>Leden</c:v>
                </c:pt>
                <c:pt idx="1">
                  <c:v>Únor</c:v>
                </c:pt>
                <c:pt idx="2">
                  <c:v>Březen</c:v>
                </c:pt>
              </c:strCache>
            </c:strRef>
          </c:cat>
          <c:val>
            <c:numRef>
              <c:f>'8.9'!$L$11:$N$11</c:f>
              <c:numCache>
                <c:formatCode>#,##0.0</c:formatCode>
                <c:ptCount val="3"/>
                <c:pt idx="0">
                  <c:v>5614.6850000000004</c:v>
                </c:pt>
                <c:pt idx="1">
                  <c:v>4656.6269999999995</c:v>
                </c:pt>
                <c:pt idx="2">
                  <c:v>4187.59</c:v>
                </c:pt>
              </c:numCache>
            </c:numRef>
          </c:val>
          <c:extLst xmlns:c16r2="http://schemas.microsoft.com/office/drawing/2015/06/chart">
            <c:ext xmlns:c16="http://schemas.microsoft.com/office/drawing/2014/chart" uri="{C3380CC4-5D6E-409C-BE32-E72D297353CC}">
              <c16:uniqueId val="{00000001-BAE1-4780-8A60-B24DC0917839}"/>
            </c:ext>
          </c:extLst>
        </c:ser>
        <c:ser>
          <c:idx val="2"/>
          <c:order val="2"/>
          <c:tx>
            <c:strRef>
              <c:f>'8.9'!$K$12</c:f>
              <c:strCache>
                <c:ptCount val="1"/>
                <c:pt idx="0">
                  <c:v>Černé uhlí</c:v>
                </c:pt>
              </c:strCache>
            </c:strRef>
          </c:tx>
          <c:spPr>
            <a:solidFill>
              <a:schemeClr val="tx1"/>
            </a:solidFill>
          </c:spPr>
          <c:invertIfNegative val="0"/>
          <c:cat>
            <c:strRef>
              <c:f>'8.9'!$L$9:$N$9</c:f>
              <c:strCache>
                <c:ptCount val="3"/>
                <c:pt idx="0">
                  <c:v>Leden</c:v>
                </c:pt>
                <c:pt idx="1">
                  <c:v>Únor</c:v>
                </c:pt>
                <c:pt idx="2">
                  <c:v>Březen</c:v>
                </c:pt>
              </c:strCache>
            </c:strRef>
          </c:cat>
          <c:val>
            <c:numRef>
              <c:f>'8.9'!$L$12:$N$12</c:f>
              <c:numCache>
                <c:formatCode>#,##0.0</c:formatCode>
                <c:ptCount val="3"/>
                <c:pt idx="0">
                  <c:v>197279.671</c:v>
                </c:pt>
                <c:pt idx="1">
                  <c:v>134937.068</c:v>
                </c:pt>
                <c:pt idx="2">
                  <c:v>74424.399999999994</c:v>
                </c:pt>
              </c:numCache>
            </c:numRef>
          </c:val>
          <c:extLst xmlns:c16r2="http://schemas.microsoft.com/office/drawing/2015/06/chart">
            <c:ext xmlns:c16="http://schemas.microsoft.com/office/drawing/2014/chart" uri="{C3380CC4-5D6E-409C-BE32-E72D297353CC}">
              <c16:uniqueId val="{00000002-BAE1-4780-8A60-B24DC0917839}"/>
            </c:ext>
          </c:extLst>
        </c:ser>
        <c:ser>
          <c:idx val="3"/>
          <c:order val="3"/>
          <c:tx>
            <c:strRef>
              <c:f>'8.9'!$K$13</c:f>
              <c:strCache>
                <c:ptCount val="1"/>
                <c:pt idx="0">
                  <c:v>Elektrická energie</c:v>
                </c:pt>
              </c:strCache>
            </c:strRef>
          </c:tx>
          <c:invertIfNegative val="0"/>
          <c:cat>
            <c:strRef>
              <c:f>'8.9'!$L$9:$N$9</c:f>
              <c:strCache>
                <c:ptCount val="3"/>
                <c:pt idx="0">
                  <c:v>Leden</c:v>
                </c:pt>
                <c:pt idx="1">
                  <c:v>Únor</c:v>
                </c:pt>
                <c:pt idx="2">
                  <c:v>Březen</c:v>
                </c:pt>
              </c:strCache>
            </c:strRef>
          </c:cat>
          <c:val>
            <c:numRef>
              <c:f>'8.9'!$L$13:$N$13</c:f>
              <c:numCache>
                <c:formatCode>#,##0.0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3-BAE1-4780-8A60-B24DC0917839}"/>
            </c:ext>
          </c:extLst>
        </c:ser>
        <c:ser>
          <c:idx val="4"/>
          <c:order val="4"/>
          <c:tx>
            <c:strRef>
              <c:f>'8.9'!$K$14</c:f>
              <c:strCache>
                <c:ptCount val="1"/>
                <c:pt idx="0">
                  <c:v>Energie prostředí (tepelné čerpadlo)</c:v>
                </c:pt>
              </c:strCache>
            </c:strRef>
          </c:tx>
          <c:invertIfNegative val="0"/>
          <c:cat>
            <c:strRef>
              <c:f>'8.9'!$L$9:$N$9</c:f>
              <c:strCache>
                <c:ptCount val="3"/>
                <c:pt idx="0">
                  <c:v>Leden</c:v>
                </c:pt>
                <c:pt idx="1">
                  <c:v>Únor</c:v>
                </c:pt>
                <c:pt idx="2">
                  <c:v>Březen</c:v>
                </c:pt>
              </c:strCache>
            </c:strRef>
          </c:cat>
          <c:val>
            <c:numRef>
              <c:f>'8.9'!$L$14:$N$14</c:f>
              <c:numCache>
                <c:formatCode>#,##0.0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4-BAE1-4780-8A60-B24DC0917839}"/>
            </c:ext>
          </c:extLst>
        </c:ser>
        <c:ser>
          <c:idx val="5"/>
          <c:order val="5"/>
          <c:tx>
            <c:strRef>
              <c:f>'8.9'!$K$15</c:f>
              <c:strCache>
                <c:ptCount val="1"/>
                <c:pt idx="0">
                  <c:v>Energie Slunce (solární kolektor)</c:v>
                </c:pt>
              </c:strCache>
            </c:strRef>
          </c:tx>
          <c:invertIfNegative val="0"/>
          <c:cat>
            <c:strRef>
              <c:f>'8.9'!$L$9:$N$9</c:f>
              <c:strCache>
                <c:ptCount val="3"/>
                <c:pt idx="0">
                  <c:v>Leden</c:v>
                </c:pt>
                <c:pt idx="1">
                  <c:v>Únor</c:v>
                </c:pt>
                <c:pt idx="2">
                  <c:v>Březen</c:v>
                </c:pt>
              </c:strCache>
            </c:strRef>
          </c:cat>
          <c:val>
            <c:numRef>
              <c:f>'8.9'!$L$15:$N$15</c:f>
              <c:numCache>
                <c:formatCode>#,##0.0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5-BAE1-4780-8A60-B24DC0917839}"/>
            </c:ext>
          </c:extLst>
        </c:ser>
        <c:ser>
          <c:idx val="6"/>
          <c:order val="6"/>
          <c:tx>
            <c:strRef>
              <c:f>'8.9'!$K$16</c:f>
              <c:strCache>
                <c:ptCount val="1"/>
                <c:pt idx="0">
                  <c:v>Hnědé uhlí</c:v>
                </c:pt>
              </c:strCache>
            </c:strRef>
          </c:tx>
          <c:spPr>
            <a:solidFill>
              <a:srgbClr val="6E4932"/>
            </a:solidFill>
          </c:spPr>
          <c:invertIfNegative val="0"/>
          <c:cat>
            <c:strRef>
              <c:f>'8.9'!$L$9:$N$9</c:f>
              <c:strCache>
                <c:ptCount val="3"/>
                <c:pt idx="0">
                  <c:v>Leden</c:v>
                </c:pt>
                <c:pt idx="1">
                  <c:v>Únor</c:v>
                </c:pt>
                <c:pt idx="2">
                  <c:v>Březen</c:v>
                </c:pt>
              </c:strCache>
            </c:strRef>
          </c:cat>
          <c:val>
            <c:numRef>
              <c:f>'8.9'!$L$16:$N$16</c:f>
              <c:numCache>
                <c:formatCode>#,##0.0</c:formatCode>
                <c:ptCount val="3"/>
                <c:pt idx="0">
                  <c:v>179799.378</c:v>
                </c:pt>
                <c:pt idx="1">
                  <c:v>142574.76</c:v>
                </c:pt>
                <c:pt idx="2">
                  <c:v>176738.95099999997</c:v>
                </c:pt>
              </c:numCache>
            </c:numRef>
          </c:val>
          <c:extLst xmlns:c16r2="http://schemas.microsoft.com/office/drawing/2015/06/chart">
            <c:ext xmlns:c16="http://schemas.microsoft.com/office/drawing/2014/chart" uri="{C3380CC4-5D6E-409C-BE32-E72D297353CC}">
              <c16:uniqueId val="{00000006-BAE1-4780-8A60-B24DC0917839}"/>
            </c:ext>
          </c:extLst>
        </c:ser>
        <c:ser>
          <c:idx val="7"/>
          <c:order val="7"/>
          <c:tx>
            <c:strRef>
              <c:f>'8.9'!$K$17</c:f>
              <c:strCache>
                <c:ptCount val="1"/>
                <c:pt idx="0">
                  <c:v>Jaderné palivo</c:v>
                </c:pt>
              </c:strCache>
            </c:strRef>
          </c:tx>
          <c:invertIfNegative val="0"/>
          <c:cat>
            <c:strRef>
              <c:f>'8.9'!$L$9:$N$9</c:f>
              <c:strCache>
                <c:ptCount val="3"/>
                <c:pt idx="0">
                  <c:v>Leden</c:v>
                </c:pt>
                <c:pt idx="1">
                  <c:v>Únor</c:v>
                </c:pt>
                <c:pt idx="2">
                  <c:v>Březen</c:v>
                </c:pt>
              </c:strCache>
            </c:strRef>
          </c:cat>
          <c:val>
            <c:numRef>
              <c:f>'8.9'!$L$17:$N$17</c:f>
              <c:numCache>
                <c:formatCode>#,##0.0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7-BAE1-4780-8A60-B24DC0917839}"/>
            </c:ext>
          </c:extLst>
        </c:ser>
        <c:ser>
          <c:idx val="8"/>
          <c:order val="8"/>
          <c:tx>
            <c:strRef>
              <c:f>'8.9'!$K$18</c:f>
              <c:strCache>
                <c:ptCount val="1"/>
                <c:pt idx="0">
                  <c:v>Koks</c:v>
                </c:pt>
              </c:strCache>
            </c:strRef>
          </c:tx>
          <c:invertIfNegative val="0"/>
          <c:cat>
            <c:strRef>
              <c:f>'8.9'!$L$9:$N$9</c:f>
              <c:strCache>
                <c:ptCount val="3"/>
                <c:pt idx="0">
                  <c:v>Leden</c:v>
                </c:pt>
                <c:pt idx="1">
                  <c:v>Únor</c:v>
                </c:pt>
                <c:pt idx="2">
                  <c:v>Březen</c:v>
                </c:pt>
              </c:strCache>
            </c:strRef>
          </c:cat>
          <c:val>
            <c:numRef>
              <c:f>'8.9'!$L$18:$N$18</c:f>
              <c:numCache>
                <c:formatCode>#,##0.0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8-BAE1-4780-8A60-B24DC0917839}"/>
            </c:ext>
          </c:extLst>
        </c:ser>
        <c:ser>
          <c:idx val="9"/>
          <c:order val="9"/>
          <c:tx>
            <c:strRef>
              <c:f>'8.9'!$K$19</c:f>
              <c:strCache>
                <c:ptCount val="1"/>
                <c:pt idx="0">
                  <c:v>Odpadní teplo</c:v>
                </c:pt>
              </c:strCache>
            </c:strRef>
          </c:tx>
          <c:invertIfNegative val="0"/>
          <c:cat>
            <c:strRef>
              <c:f>'8.9'!$L$9:$N$9</c:f>
              <c:strCache>
                <c:ptCount val="3"/>
                <c:pt idx="0">
                  <c:v>Leden</c:v>
                </c:pt>
                <c:pt idx="1">
                  <c:v>Únor</c:v>
                </c:pt>
                <c:pt idx="2">
                  <c:v>Březen</c:v>
                </c:pt>
              </c:strCache>
            </c:strRef>
          </c:cat>
          <c:val>
            <c:numRef>
              <c:f>'8.9'!$L$19:$N$19</c:f>
              <c:numCache>
                <c:formatCode>#,##0.0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9-BAE1-4780-8A60-B24DC0917839}"/>
            </c:ext>
          </c:extLst>
        </c:ser>
        <c:ser>
          <c:idx val="10"/>
          <c:order val="10"/>
          <c:tx>
            <c:strRef>
              <c:f>'8.9'!$K$20</c:f>
              <c:strCache>
                <c:ptCount val="1"/>
                <c:pt idx="0">
                  <c:v>Ostatní kapalná paliva</c:v>
                </c:pt>
              </c:strCache>
            </c:strRef>
          </c:tx>
          <c:invertIfNegative val="0"/>
          <c:cat>
            <c:strRef>
              <c:f>'8.9'!$L$9:$N$9</c:f>
              <c:strCache>
                <c:ptCount val="3"/>
                <c:pt idx="0">
                  <c:v>Leden</c:v>
                </c:pt>
                <c:pt idx="1">
                  <c:v>Únor</c:v>
                </c:pt>
                <c:pt idx="2">
                  <c:v>Březen</c:v>
                </c:pt>
              </c:strCache>
            </c:strRef>
          </c:cat>
          <c:val>
            <c:numRef>
              <c:f>'8.9'!$L$20:$N$20</c:f>
              <c:numCache>
                <c:formatCode>#,##0.0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A-BAE1-4780-8A60-B24DC0917839}"/>
            </c:ext>
          </c:extLst>
        </c:ser>
        <c:ser>
          <c:idx val="11"/>
          <c:order val="11"/>
          <c:tx>
            <c:strRef>
              <c:f>'8.9'!$K$21</c:f>
              <c:strCache>
                <c:ptCount val="1"/>
                <c:pt idx="0">
                  <c:v>Ostatní pevná paliva</c:v>
                </c:pt>
              </c:strCache>
            </c:strRef>
          </c:tx>
          <c:invertIfNegative val="0"/>
          <c:cat>
            <c:strRef>
              <c:f>'8.9'!$L$9:$N$9</c:f>
              <c:strCache>
                <c:ptCount val="3"/>
                <c:pt idx="0">
                  <c:v>Leden</c:v>
                </c:pt>
                <c:pt idx="1">
                  <c:v>Únor</c:v>
                </c:pt>
                <c:pt idx="2">
                  <c:v>Březen</c:v>
                </c:pt>
              </c:strCache>
            </c:strRef>
          </c:cat>
          <c:val>
            <c:numRef>
              <c:f>'8.9'!$L$21:$N$21</c:f>
              <c:numCache>
                <c:formatCode>#,##0.0</c:formatCode>
                <c:ptCount val="3"/>
                <c:pt idx="0">
                  <c:v>0</c:v>
                </c:pt>
                <c:pt idx="1">
                  <c:v>0</c:v>
                </c:pt>
                <c:pt idx="2">
                  <c:v>132.33799999999999</c:v>
                </c:pt>
              </c:numCache>
            </c:numRef>
          </c:val>
          <c:extLst xmlns:c16r2="http://schemas.microsoft.com/office/drawing/2015/06/chart">
            <c:ext xmlns:c16="http://schemas.microsoft.com/office/drawing/2014/chart" uri="{C3380CC4-5D6E-409C-BE32-E72D297353CC}">
              <c16:uniqueId val="{0000000B-BAE1-4780-8A60-B24DC0917839}"/>
            </c:ext>
          </c:extLst>
        </c:ser>
        <c:ser>
          <c:idx val="12"/>
          <c:order val="12"/>
          <c:tx>
            <c:strRef>
              <c:f>'8.9'!$K$22</c:f>
              <c:strCache>
                <c:ptCount val="1"/>
                <c:pt idx="0">
                  <c:v>Ostatní plyny</c:v>
                </c:pt>
              </c:strCache>
            </c:strRef>
          </c:tx>
          <c:invertIfNegative val="0"/>
          <c:cat>
            <c:strRef>
              <c:f>'8.9'!$L$9:$N$9</c:f>
              <c:strCache>
                <c:ptCount val="3"/>
                <c:pt idx="0">
                  <c:v>Leden</c:v>
                </c:pt>
                <c:pt idx="1">
                  <c:v>Únor</c:v>
                </c:pt>
                <c:pt idx="2">
                  <c:v>Březen</c:v>
                </c:pt>
              </c:strCache>
            </c:strRef>
          </c:cat>
          <c:val>
            <c:numRef>
              <c:f>'8.9'!$L$22:$N$22</c:f>
              <c:numCache>
                <c:formatCode>#,##0.0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C-BAE1-4780-8A60-B24DC0917839}"/>
            </c:ext>
          </c:extLst>
        </c:ser>
        <c:ser>
          <c:idx val="13"/>
          <c:order val="13"/>
          <c:tx>
            <c:strRef>
              <c:f>'8.9'!$K$23</c:f>
              <c:strCache>
                <c:ptCount val="1"/>
                <c:pt idx="0">
                  <c:v>Ostatní</c:v>
                </c:pt>
              </c:strCache>
            </c:strRef>
          </c:tx>
          <c:invertIfNegative val="0"/>
          <c:cat>
            <c:strRef>
              <c:f>'8.9'!$L$9:$N$9</c:f>
              <c:strCache>
                <c:ptCount val="3"/>
                <c:pt idx="0">
                  <c:v>Leden</c:v>
                </c:pt>
                <c:pt idx="1">
                  <c:v>Únor</c:v>
                </c:pt>
                <c:pt idx="2">
                  <c:v>Březen</c:v>
                </c:pt>
              </c:strCache>
            </c:strRef>
          </c:cat>
          <c:val>
            <c:numRef>
              <c:f>'8.9'!$L$23:$N$23</c:f>
              <c:numCache>
                <c:formatCode>#,##0.0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D-BAE1-4780-8A60-B24DC0917839}"/>
            </c:ext>
          </c:extLst>
        </c:ser>
        <c:ser>
          <c:idx val="14"/>
          <c:order val="14"/>
          <c:tx>
            <c:strRef>
              <c:f>'8.9'!$K$24</c:f>
              <c:strCache>
                <c:ptCount val="1"/>
                <c:pt idx="0">
                  <c:v>Topné oleje</c:v>
                </c:pt>
              </c:strCache>
            </c:strRef>
          </c:tx>
          <c:invertIfNegative val="0"/>
          <c:cat>
            <c:strRef>
              <c:f>'8.9'!$L$9:$N$9</c:f>
              <c:strCache>
                <c:ptCount val="3"/>
                <c:pt idx="0">
                  <c:v>Leden</c:v>
                </c:pt>
                <c:pt idx="1">
                  <c:v>Únor</c:v>
                </c:pt>
                <c:pt idx="2">
                  <c:v>Březen</c:v>
                </c:pt>
              </c:strCache>
            </c:strRef>
          </c:cat>
          <c:val>
            <c:numRef>
              <c:f>'8.9'!$L$24:$N$24</c:f>
              <c:numCache>
                <c:formatCode>#,##0.0</c:formatCode>
                <c:ptCount val="3"/>
                <c:pt idx="0">
                  <c:v>6359.4369999999999</c:v>
                </c:pt>
                <c:pt idx="1">
                  <c:v>4373.2070000000003</c:v>
                </c:pt>
                <c:pt idx="2">
                  <c:v>6541.7459999999992</c:v>
                </c:pt>
              </c:numCache>
            </c:numRef>
          </c:val>
          <c:extLst xmlns:c16r2="http://schemas.microsoft.com/office/drawing/2015/06/chart">
            <c:ext xmlns:c16="http://schemas.microsoft.com/office/drawing/2014/chart" uri="{C3380CC4-5D6E-409C-BE32-E72D297353CC}">
              <c16:uniqueId val="{0000000E-BAE1-4780-8A60-B24DC0917839}"/>
            </c:ext>
          </c:extLst>
        </c:ser>
        <c:ser>
          <c:idx val="15"/>
          <c:order val="15"/>
          <c:tx>
            <c:strRef>
              <c:f>'8.9'!$K$25</c:f>
              <c:strCache>
                <c:ptCount val="1"/>
                <c:pt idx="0">
                  <c:v>Zemní plyn</c:v>
                </c:pt>
              </c:strCache>
            </c:strRef>
          </c:tx>
          <c:spPr>
            <a:solidFill>
              <a:srgbClr val="EBE600"/>
            </a:solidFill>
          </c:spPr>
          <c:invertIfNegative val="0"/>
          <c:cat>
            <c:strRef>
              <c:f>'8.9'!$L$9:$N$9</c:f>
              <c:strCache>
                <c:ptCount val="3"/>
                <c:pt idx="0">
                  <c:v>Leden</c:v>
                </c:pt>
                <c:pt idx="1">
                  <c:v>Únor</c:v>
                </c:pt>
                <c:pt idx="2">
                  <c:v>Březen</c:v>
                </c:pt>
              </c:strCache>
            </c:strRef>
          </c:cat>
          <c:val>
            <c:numRef>
              <c:f>'8.9'!$L$25:$N$25</c:f>
              <c:numCache>
                <c:formatCode>#,##0.0</c:formatCode>
                <c:ptCount val="3"/>
                <c:pt idx="0">
                  <c:v>123142.24200000001</c:v>
                </c:pt>
                <c:pt idx="1">
                  <c:v>95227.003999999986</c:v>
                </c:pt>
                <c:pt idx="2">
                  <c:v>92045.429000000004</c:v>
                </c:pt>
              </c:numCache>
            </c:numRef>
          </c:val>
          <c:extLst xmlns:c16r2="http://schemas.microsoft.com/office/drawing/2015/06/chart">
            <c:ext xmlns:c16="http://schemas.microsoft.com/office/drawing/2014/chart" uri="{C3380CC4-5D6E-409C-BE32-E72D297353CC}">
              <c16:uniqueId val="{0000000F-BAE1-4780-8A60-B24DC0917839}"/>
            </c:ext>
          </c:extLst>
        </c:ser>
        <c:dLbls>
          <c:showLegendKey val="0"/>
          <c:showVal val="0"/>
          <c:showCatName val="0"/>
          <c:showSerName val="0"/>
          <c:showPercent val="0"/>
          <c:showBubbleSize val="0"/>
        </c:dLbls>
        <c:gapWidth val="150"/>
        <c:overlap val="100"/>
        <c:axId val="171535360"/>
        <c:axId val="171537152"/>
      </c:barChart>
      <c:catAx>
        <c:axId val="171535360"/>
        <c:scaling>
          <c:orientation val="minMax"/>
        </c:scaling>
        <c:delete val="0"/>
        <c:axPos val="b"/>
        <c:numFmt formatCode="General" sourceLinked="1"/>
        <c:majorTickMark val="none"/>
        <c:minorTickMark val="none"/>
        <c:tickLblPos val="nextTo"/>
        <c:txPr>
          <a:bodyPr/>
          <a:lstStyle/>
          <a:p>
            <a:pPr>
              <a:defRPr sz="900"/>
            </a:pPr>
            <a:endParaRPr lang="cs-CZ"/>
          </a:p>
        </c:txPr>
        <c:crossAx val="171537152"/>
        <c:crosses val="autoZero"/>
        <c:auto val="1"/>
        <c:lblAlgn val="ctr"/>
        <c:lblOffset val="100"/>
        <c:noMultiLvlLbl val="0"/>
      </c:catAx>
      <c:valAx>
        <c:axId val="171537152"/>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171535360"/>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44.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52566753016951306"/>
          <c:y val="0.11291718469401851"/>
          <c:w val="0.34243387380811624"/>
          <c:h val="0.28385930377123914"/>
        </c:manualLayout>
      </c:layout>
      <c:doughnutChart>
        <c:varyColors val="1"/>
        <c:ser>
          <c:idx val="2"/>
          <c:order val="0"/>
          <c:dPt>
            <c:idx val="0"/>
            <c:bubble3D val="0"/>
            <c:spPr>
              <a:solidFill>
                <a:srgbClr val="9BBB59">
                  <a:lumMod val="75000"/>
                </a:srgbClr>
              </a:solidFill>
            </c:spPr>
            <c:extLst xmlns:c16r2="http://schemas.microsoft.com/office/drawing/2015/06/chart">
              <c:ext xmlns:c16="http://schemas.microsoft.com/office/drawing/2014/chart" uri="{C3380CC4-5D6E-409C-BE32-E72D297353CC}">
                <c16:uniqueId val="{00000001-CD27-46DD-9E0F-EEA2C600ED16}"/>
              </c:ext>
            </c:extLst>
          </c:dPt>
          <c:dPt>
            <c:idx val="1"/>
            <c:bubble3D val="0"/>
            <c:spPr>
              <a:solidFill>
                <a:srgbClr val="EEECE1">
                  <a:lumMod val="50000"/>
                </a:srgbClr>
              </a:solidFill>
            </c:spPr>
            <c:extLst xmlns:c16r2="http://schemas.microsoft.com/office/drawing/2015/06/chart">
              <c:ext xmlns:c16="http://schemas.microsoft.com/office/drawing/2014/chart" uri="{C3380CC4-5D6E-409C-BE32-E72D297353CC}">
                <c16:uniqueId val="{00000003-CD27-46DD-9E0F-EEA2C600ED16}"/>
              </c:ext>
            </c:extLst>
          </c:dPt>
          <c:dPt>
            <c:idx val="2"/>
            <c:bubble3D val="0"/>
            <c:spPr>
              <a:solidFill>
                <a:sysClr val="windowText" lastClr="000000"/>
              </a:solidFill>
            </c:spPr>
            <c:extLst xmlns:c16r2="http://schemas.microsoft.com/office/drawing/2015/06/chart">
              <c:ext xmlns:c16="http://schemas.microsoft.com/office/drawing/2014/chart" uri="{C3380CC4-5D6E-409C-BE32-E72D297353CC}">
                <c16:uniqueId val="{00000005-CD27-46DD-9E0F-EEA2C600ED16}"/>
              </c:ext>
            </c:extLst>
          </c:dPt>
          <c:dPt>
            <c:idx val="5"/>
            <c:bubble3D val="0"/>
            <c:extLst xmlns:c16r2="http://schemas.microsoft.com/office/drawing/2015/06/chart">
              <c:ext xmlns:c16="http://schemas.microsoft.com/office/drawing/2014/chart" uri="{C3380CC4-5D6E-409C-BE32-E72D297353CC}">
                <c16:uniqueId val="{00000006-CD27-46DD-9E0F-EEA2C600ED16}"/>
              </c:ext>
            </c:extLst>
          </c:dPt>
          <c:dPt>
            <c:idx val="6"/>
            <c:bubble3D val="0"/>
            <c:spPr>
              <a:solidFill>
                <a:srgbClr val="6E4932"/>
              </a:solidFill>
            </c:spPr>
            <c:extLst xmlns:c16r2="http://schemas.microsoft.com/office/drawing/2015/06/chart">
              <c:ext xmlns:c16="http://schemas.microsoft.com/office/drawing/2014/chart" uri="{C3380CC4-5D6E-409C-BE32-E72D297353CC}">
                <c16:uniqueId val="{00000008-CD27-46DD-9E0F-EEA2C600ED16}"/>
              </c:ext>
            </c:extLst>
          </c:dPt>
          <c:dPt>
            <c:idx val="7"/>
            <c:bubble3D val="0"/>
            <c:extLst xmlns:c16r2="http://schemas.microsoft.com/office/drawing/2015/06/chart">
              <c:ext xmlns:c16="http://schemas.microsoft.com/office/drawing/2014/chart" uri="{C3380CC4-5D6E-409C-BE32-E72D297353CC}">
                <c16:uniqueId val="{00000009-CD27-46DD-9E0F-EEA2C600ED16}"/>
              </c:ext>
            </c:extLst>
          </c:dPt>
          <c:dPt>
            <c:idx val="15"/>
            <c:bubble3D val="0"/>
            <c:spPr>
              <a:solidFill>
                <a:srgbClr val="EBE600"/>
              </a:solidFill>
            </c:spPr>
            <c:extLst xmlns:c16r2="http://schemas.microsoft.com/office/drawing/2015/06/chart">
              <c:ext xmlns:c16="http://schemas.microsoft.com/office/drawing/2014/chart" uri="{C3380CC4-5D6E-409C-BE32-E72D297353CC}">
                <c16:uniqueId val="{0000000B-CD27-46DD-9E0F-EEA2C600ED16}"/>
              </c:ext>
            </c:extLst>
          </c:dPt>
          <c:cat>
            <c:numRef>
              <c:f>'8.9'!$O$10:$O$25</c:f>
              <c:numCache>
                <c:formatCode>0.0%</c:formatCode>
                <c:ptCount val="16"/>
              </c:numCache>
            </c:numRef>
          </c:cat>
          <c:val>
            <c:numRef>
              <c:f>'8.9'!$J$10:$J$25</c:f>
              <c:numCache>
                <c:formatCode>0.0</c:formatCode>
                <c:ptCount val="16"/>
              </c:numCache>
            </c:numRef>
          </c:val>
          <c:extLst xmlns:c16r2="http://schemas.microsoft.com/office/drawing/2015/06/chart">
            <c:ext xmlns:c16="http://schemas.microsoft.com/office/drawing/2014/chart" uri="{C3380CC4-5D6E-409C-BE32-E72D297353CC}">
              <c16:uniqueId val="{0000000C-CD27-46DD-9E0F-EEA2C600ED16}"/>
            </c:ext>
          </c:extLst>
        </c:ser>
        <c:dLbls>
          <c:showLegendKey val="0"/>
          <c:showVal val="0"/>
          <c:showCatName val="0"/>
          <c:showSerName val="0"/>
          <c:showPercent val="0"/>
          <c:showBubbleSize val="0"/>
          <c:showLeaderLines val="1"/>
        </c:dLbls>
        <c:firstSliceAng val="0"/>
        <c:holeSize val="50"/>
      </c:doughnutChart>
      <c:spPr>
        <a:noFill/>
        <a:ln w="25400">
          <a:noFill/>
        </a:ln>
      </c:spPr>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45.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7205388244365729"/>
          <c:y val="0.21908190047672613"/>
          <c:w val="0.34141910486533111"/>
          <c:h val="0.51561197707429429"/>
        </c:manualLayout>
      </c:layout>
      <c:doughnutChart>
        <c:varyColors val="1"/>
        <c:ser>
          <c:idx val="2"/>
          <c:order val="0"/>
          <c:dPt>
            <c:idx val="7"/>
            <c:bubble3D val="0"/>
            <c:extLst xmlns:c16r2="http://schemas.microsoft.com/office/drawing/2015/06/chart">
              <c:ext xmlns:c16="http://schemas.microsoft.com/office/drawing/2014/chart" uri="{C3380CC4-5D6E-409C-BE32-E72D297353CC}">
                <c16:uniqueId val="{00000000-71BC-4051-8BDE-986C4B912E9A}"/>
              </c:ext>
            </c:extLst>
          </c:dPt>
          <c:cat>
            <c:numRef>
              <c:f>'8.9'!$O$27:$O$34</c:f>
              <c:numCache>
                <c:formatCode>#,##0.0</c:formatCode>
                <c:ptCount val="8"/>
              </c:numCache>
            </c:numRef>
          </c:cat>
          <c:val>
            <c:numRef>
              <c:f>'8.9'!$J$27:$J$34</c:f>
              <c:numCache>
                <c:formatCode>0.0</c:formatCode>
                <c:ptCount val="8"/>
              </c:numCache>
            </c:numRef>
          </c:val>
          <c:extLst xmlns:c16r2="http://schemas.microsoft.com/office/drawing/2015/06/chart">
            <c:ext xmlns:c16="http://schemas.microsoft.com/office/drawing/2014/chart" uri="{C3380CC4-5D6E-409C-BE32-E72D297353CC}">
              <c16:uniqueId val="{00000001-71BC-4051-8BDE-986C4B912E9A}"/>
            </c:ext>
          </c:extLst>
        </c:ser>
        <c:dLbls>
          <c:showLegendKey val="0"/>
          <c:showVal val="0"/>
          <c:showCatName val="0"/>
          <c:showSerName val="0"/>
          <c:showPercent val="0"/>
          <c:showBubbleSize val="0"/>
          <c:showLeaderLines val="1"/>
        </c:dLbls>
        <c:firstSliceAng val="0"/>
        <c:holeSize val="50"/>
      </c:doughnutChart>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46.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b="1" i="0" u="none" strike="noStrike" baseline="0">
                <a:effectLst/>
              </a:rPr>
              <a:t>Spotřeba tepla podle </a:t>
            </a:r>
            <a:r>
              <a:rPr lang="cs-CZ" sz="1000"/>
              <a:t>sektorů</a:t>
            </a:r>
            <a:r>
              <a:rPr lang="cs-CZ" sz="1000" baseline="0"/>
              <a:t> národního hospodářství</a:t>
            </a:r>
            <a:r>
              <a:rPr lang="cs-CZ" sz="1000"/>
              <a:t> (GJ)</a:t>
            </a:r>
          </a:p>
        </c:rich>
      </c:tx>
      <c:layout>
        <c:manualLayout>
          <c:xMode val="edge"/>
          <c:yMode val="edge"/>
          <c:x val="0.11335168195718655"/>
          <c:y val="4.3463341004369854E-2"/>
        </c:manualLayout>
      </c:layout>
      <c:overlay val="0"/>
    </c:title>
    <c:autoTitleDeleted val="0"/>
    <c:plotArea>
      <c:layout>
        <c:manualLayout>
          <c:layoutTarget val="inner"/>
          <c:xMode val="edge"/>
          <c:yMode val="edge"/>
          <c:x val="9.7641630144170252E-2"/>
          <c:y val="0.18377538215833902"/>
          <c:w val="0.77415317693982277"/>
          <c:h val="0.68439824321241161"/>
        </c:manualLayout>
      </c:layout>
      <c:barChart>
        <c:barDir val="col"/>
        <c:grouping val="stacked"/>
        <c:varyColors val="0"/>
        <c:ser>
          <c:idx val="0"/>
          <c:order val="0"/>
          <c:tx>
            <c:strRef>
              <c:f>'8.10'!$K$28</c:f>
              <c:strCache>
                <c:ptCount val="1"/>
                <c:pt idx="0">
                  <c:v>Průmysl</c:v>
                </c:pt>
              </c:strCache>
            </c:strRef>
          </c:tx>
          <c:invertIfNegative val="0"/>
          <c:cat>
            <c:strRef>
              <c:f>'8.10'!$L$27:$N$27</c:f>
              <c:strCache>
                <c:ptCount val="3"/>
                <c:pt idx="0">
                  <c:v>Leden</c:v>
                </c:pt>
                <c:pt idx="1">
                  <c:v>Únor</c:v>
                </c:pt>
                <c:pt idx="2">
                  <c:v>Březen</c:v>
                </c:pt>
              </c:strCache>
            </c:strRef>
          </c:cat>
          <c:val>
            <c:numRef>
              <c:f>'8.10'!$L$28:$N$28</c:f>
              <c:numCache>
                <c:formatCode>#,##0.0</c:formatCode>
                <c:ptCount val="3"/>
                <c:pt idx="0">
                  <c:v>78245.184999999998</c:v>
                </c:pt>
                <c:pt idx="1">
                  <c:v>60529.02</c:v>
                </c:pt>
                <c:pt idx="2">
                  <c:v>58642.779000000002</c:v>
                </c:pt>
              </c:numCache>
            </c:numRef>
          </c:val>
          <c:extLst xmlns:c16r2="http://schemas.microsoft.com/office/drawing/2015/06/chart">
            <c:ext xmlns:c16="http://schemas.microsoft.com/office/drawing/2014/chart" uri="{C3380CC4-5D6E-409C-BE32-E72D297353CC}">
              <c16:uniqueId val="{00000000-172C-43C6-AE75-9EB737B7869E}"/>
            </c:ext>
          </c:extLst>
        </c:ser>
        <c:ser>
          <c:idx val="1"/>
          <c:order val="1"/>
          <c:tx>
            <c:strRef>
              <c:f>'8.10'!$K$29</c:f>
              <c:strCache>
                <c:ptCount val="1"/>
                <c:pt idx="0">
                  <c:v>Energetika</c:v>
                </c:pt>
              </c:strCache>
            </c:strRef>
          </c:tx>
          <c:invertIfNegative val="0"/>
          <c:cat>
            <c:strRef>
              <c:f>'8.10'!$L$27:$N$27</c:f>
              <c:strCache>
                <c:ptCount val="3"/>
                <c:pt idx="0">
                  <c:v>Leden</c:v>
                </c:pt>
                <c:pt idx="1">
                  <c:v>Únor</c:v>
                </c:pt>
                <c:pt idx="2">
                  <c:v>Březen</c:v>
                </c:pt>
              </c:strCache>
            </c:strRef>
          </c:cat>
          <c:val>
            <c:numRef>
              <c:f>'8.10'!$L$29:$N$29</c:f>
              <c:numCache>
                <c:formatCode>#,##0.0</c:formatCode>
                <c:ptCount val="3"/>
                <c:pt idx="0">
                  <c:v>1157.8</c:v>
                </c:pt>
                <c:pt idx="1">
                  <c:v>885.7</c:v>
                </c:pt>
                <c:pt idx="2">
                  <c:v>822.6</c:v>
                </c:pt>
              </c:numCache>
            </c:numRef>
          </c:val>
          <c:extLst xmlns:c16r2="http://schemas.microsoft.com/office/drawing/2015/06/chart">
            <c:ext xmlns:c16="http://schemas.microsoft.com/office/drawing/2014/chart" uri="{C3380CC4-5D6E-409C-BE32-E72D297353CC}">
              <c16:uniqueId val="{00000001-172C-43C6-AE75-9EB737B7869E}"/>
            </c:ext>
          </c:extLst>
        </c:ser>
        <c:ser>
          <c:idx val="2"/>
          <c:order val="2"/>
          <c:tx>
            <c:strRef>
              <c:f>'8.10'!$K$30</c:f>
              <c:strCache>
                <c:ptCount val="1"/>
                <c:pt idx="0">
                  <c:v>Doprava</c:v>
                </c:pt>
              </c:strCache>
            </c:strRef>
          </c:tx>
          <c:invertIfNegative val="0"/>
          <c:cat>
            <c:strRef>
              <c:f>'8.10'!$L$27:$N$27</c:f>
              <c:strCache>
                <c:ptCount val="3"/>
                <c:pt idx="0">
                  <c:v>Leden</c:v>
                </c:pt>
                <c:pt idx="1">
                  <c:v>Únor</c:v>
                </c:pt>
                <c:pt idx="2">
                  <c:v>Březen</c:v>
                </c:pt>
              </c:strCache>
            </c:strRef>
          </c:cat>
          <c:val>
            <c:numRef>
              <c:f>'8.10'!$L$30:$N$30</c:f>
              <c:numCache>
                <c:formatCode>#,##0.0</c:formatCode>
                <c:ptCount val="3"/>
                <c:pt idx="0">
                  <c:v>10767.9</c:v>
                </c:pt>
                <c:pt idx="1">
                  <c:v>8283.7000000000007</c:v>
                </c:pt>
                <c:pt idx="2">
                  <c:v>7741</c:v>
                </c:pt>
              </c:numCache>
            </c:numRef>
          </c:val>
          <c:extLst xmlns:c16r2="http://schemas.microsoft.com/office/drawing/2015/06/chart">
            <c:ext xmlns:c16="http://schemas.microsoft.com/office/drawing/2014/chart" uri="{C3380CC4-5D6E-409C-BE32-E72D297353CC}">
              <c16:uniqueId val="{00000002-172C-43C6-AE75-9EB737B7869E}"/>
            </c:ext>
          </c:extLst>
        </c:ser>
        <c:ser>
          <c:idx val="3"/>
          <c:order val="3"/>
          <c:tx>
            <c:strRef>
              <c:f>'8.10'!$K$31</c:f>
              <c:strCache>
                <c:ptCount val="1"/>
                <c:pt idx="0">
                  <c:v>Stavebnictví</c:v>
                </c:pt>
              </c:strCache>
            </c:strRef>
          </c:tx>
          <c:invertIfNegative val="0"/>
          <c:cat>
            <c:strRef>
              <c:f>'8.10'!$L$27:$N$27</c:f>
              <c:strCache>
                <c:ptCount val="3"/>
                <c:pt idx="0">
                  <c:v>Leden</c:v>
                </c:pt>
                <c:pt idx="1">
                  <c:v>Únor</c:v>
                </c:pt>
                <c:pt idx="2">
                  <c:v>Březen</c:v>
                </c:pt>
              </c:strCache>
            </c:strRef>
          </c:cat>
          <c:val>
            <c:numRef>
              <c:f>'8.10'!$L$31:$N$31</c:f>
              <c:numCache>
                <c:formatCode>#,##0.0</c:formatCode>
                <c:ptCount val="3"/>
                <c:pt idx="0">
                  <c:v>4703.6570000000002</c:v>
                </c:pt>
                <c:pt idx="1">
                  <c:v>3462.58</c:v>
                </c:pt>
                <c:pt idx="2">
                  <c:v>3473.9079999999999</c:v>
                </c:pt>
              </c:numCache>
            </c:numRef>
          </c:val>
          <c:extLst xmlns:c16r2="http://schemas.microsoft.com/office/drawing/2015/06/chart">
            <c:ext xmlns:c16="http://schemas.microsoft.com/office/drawing/2014/chart" uri="{C3380CC4-5D6E-409C-BE32-E72D297353CC}">
              <c16:uniqueId val="{00000003-172C-43C6-AE75-9EB737B7869E}"/>
            </c:ext>
          </c:extLst>
        </c:ser>
        <c:ser>
          <c:idx val="4"/>
          <c:order val="4"/>
          <c:tx>
            <c:strRef>
              <c:f>'8.10'!$K$32</c:f>
              <c:strCache>
                <c:ptCount val="1"/>
                <c:pt idx="0">
                  <c:v>Zemědělství a lesnictví</c:v>
                </c:pt>
              </c:strCache>
            </c:strRef>
          </c:tx>
          <c:invertIfNegative val="0"/>
          <c:cat>
            <c:strRef>
              <c:f>'8.10'!$L$27:$N$27</c:f>
              <c:strCache>
                <c:ptCount val="3"/>
                <c:pt idx="0">
                  <c:v>Leden</c:v>
                </c:pt>
                <c:pt idx="1">
                  <c:v>Únor</c:v>
                </c:pt>
                <c:pt idx="2">
                  <c:v>Březen</c:v>
                </c:pt>
              </c:strCache>
            </c:strRef>
          </c:cat>
          <c:val>
            <c:numRef>
              <c:f>'8.10'!$L$32:$N$32</c:f>
              <c:numCache>
                <c:formatCode>#,##0.0</c:formatCode>
                <c:ptCount val="3"/>
                <c:pt idx="0">
                  <c:v>6506.4</c:v>
                </c:pt>
                <c:pt idx="1">
                  <c:v>5553.9199999999992</c:v>
                </c:pt>
                <c:pt idx="2">
                  <c:v>6140.48</c:v>
                </c:pt>
              </c:numCache>
            </c:numRef>
          </c:val>
          <c:extLst xmlns:c16r2="http://schemas.microsoft.com/office/drawing/2015/06/chart">
            <c:ext xmlns:c16="http://schemas.microsoft.com/office/drawing/2014/chart" uri="{C3380CC4-5D6E-409C-BE32-E72D297353CC}">
              <c16:uniqueId val="{00000004-172C-43C6-AE75-9EB737B7869E}"/>
            </c:ext>
          </c:extLst>
        </c:ser>
        <c:ser>
          <c:idx val="5"/>
          <c:order val="5"/>
          <c:tx>
            <c:strRef>
              <c:f>'8.10'!$K$33</c:f>
              <c:strCache>
                <c:ptCount val="1"/>
                <c:pt idx="0">
                  <c:v>Domácnosti</c:v>
                </c:pt>
              </c:strCache>
            </c:strRef>
          </c:tx>
          <c:invertIfNegative val="0"/>
          <c:cat>
            <c:strRef>
              <c:f>'8.10'!$L$27:$N$27</c:f>
              <c:strCache>
                <c:ptCount val="3"/>
                <c:pt idx="0">
                  <c:v>Leden</c:v>
                </c:pt>
                <c:pt idx="1">
                  <c:v>Únor</c:v>
                </c:pt>
                <c:pt idx="2">
                  <c:v>Březen</c:v>
                </c:pt>
              </c:strCache>
            </c:strRef>
          </c:cat>
          <c:val>
            <c:numRef>
              <c:f>'8.10'!$L$33:$N$33</c:f>
              <c:numCache>
                <c:formatCode>#,##0.0</c:formatCode>
                <c:ptCount val="3"/>
                <c:pt idx="0">
                  <c:v>201231.02731969082</c:v>
                </c:pt>
                <c:pt idx="1">
                  <c:v>155358.76981248762</c:v>
                </c:pt>
                <c:pt idx="2">
                  <c:v>147245.88560432746</c:v>
                </c:pt>
              </c:numCache>
            </c:numRef>
          </c:val>
          <c:extLst xmlns:c16r2="http://schemas.microsoft.com/office/drawing/2015/06/chart">
            <c:ext xmlns:c16="http://schemas.microsoft.com/office/drawing/2014/chart" uri="{C3380CC4-5D6E-409C-BE32-E72D297353CC}">
              <c16:uniqueId val="{00000005-172C-43C6-AE75-9EB737B7869E}"/>
            </c:ext>
          </c:extLst>
        </c:ser>
        <c:ser>
          <c:idx val="6"/>
          <c:order val="6"/>
          <c:tx>
            <c:strRef>
              <c:f>'8.10'!$K$34</c:f>
              <c:strCache>
                <c:ptCount val="1"/>
                <c:pt idx="0">
                  <c:v>Obchod, služby, školství, zdravotnictví</c:v>
                </c:pt>
              </c:strCache>
            </c:strRef>
          </c:tx>
          <c:invertIfNegative val="0"/>
          <c:cat>
            <c:strRef>
              <c:f>'8.10'!$L$27:$N$27</c:f>
              <c:strCache>
                <c:ptCount val="3"/>
                <c:pt idx="0">
                  <c:v>Leden</c:v>
                </c:pt>
                <c:pt idx="1">
                  <c:v>Únor</c:v>
                </c:pt>
                <c:pt idx="2">
                  <c:v>Březen</c:v>
                </c:pt>
              </c:strCache>
            </c:strRef>
          </c:cat>
          <c:val>
            <c:numRef>
              <c:f>'8.10'!$L$34:$N$34</c:f>
              <c:numCache>
                <c:formatCode>#,##0.0</c:formatCode>
                <c:ptCount val="3"/>
                <c:pt idx="0">
                  <c:v>136996.07</c:v>
                </c:pt>
                <c:pt idx="1">
                  <c:v>105431.086</c:v>
                </c:pt>
                <c:pt idx="2">
                  <c:v>94372.683000000005</c:v>
                </c:pt>
              </c:numCache>
            </c:numRef>
          </c:val>
          <c:extLst xmlns:c16r2="http://schemas.microsoft.com/office/drawing/2015/06/chart">
            <c:ext xmlns:c16="http://schemas.microsoft.com/office/drawing/2014/chart" uri="{C3380CC4-5D6E-409C-BE32-E72D297353CC}">
              <c16:uniqueId val="{00000006-172C-43C6-AE75-9EB737B7869E}"/>
            </c:ext>
          </c:extLst>
        </c:ser>
        <c:ser>
          <c:idx val="7"/>
          <c:order val="7"/>
          <c:tx>
            <c:strRef>
              <c:f>'8.10'!$K$35</c:f>
              <c:strCache>
                <c:ptCount val="1"/>
                <c:pt idx="0">
                  <c:v>Ostatní</c:v>
                </c:pt>
              </c:strCache>
            </c:strRef>
          </c:tx>
          <c:invertIfNegative val="0"/>
          <c:cat>
            <c:strRef>
              <c:f>'8.10'!$L$27:$N$27</c:f>
              <c:strCache>
                <c:ptCount val="3"/>
                <c:pt idx="0">
                  <c:v>Leden</c:v>
                </c:pt>
                <c:pt idx="1">
                  <c:v>Únor</c:v>
                </c:pt>
                <c:pt idx="2">
                  <c:v>Březen</c:v>
                </c:pt>
              </c:strCache>
            </c:strRef>
          </c:cat>
          <c:val>
            <c:numRef>
              <c:f>'8.10'!$L$35:$N$35</c:f>
              <c:numCache>
                <c:formatCode>#,##0.0</c:formatCode>
                <c:ptCount val="3"/>
                <c:pt idx="0">
                  <c:v>35325.436000000002</c:v>
                </c:pt>
                <c:pt idx="1">
                  <c:v>27638</c:v>
                </c:pt>
                <c:pt idx="2">
                  <c:v>25114.901000000002</c:v>
                </c:pt>
              </c:numCache>
            </c:numRef>
          </c:val>
          <c:extLst xmlns:c16r2="http://schemas.microsoft.com/office/drawing/2015/06/chart">
            <c:ext xmlns:c16="http://schemas.microsoft.com/office/drawing/2014/chart" uri="{C3380CC4-5D6E-409C-BE32-E72D297353CC}">
              <c16:uniqueId val="{00000007-172C-43C6-AE75-9EB737B7869E}"/>
            </c:ext>
          </c:extLst>
        </c:ser>
        <c:dLbls>
          <c:showLegendKey val="0"/>
          <c:showVal val="0"/>
          <c:showCatName val="0"/>
          <c:showSerName val="0"/>
          <c:showPercent val="0"/>
          <c:showBubbleSize val="0"/>
        </c:dLbls>
        <c:gapWidth val="150"/>
        <c:overlap val="100"/>
        <c:axId val="171368448"/>
        <c:axId val="171369984"/>
      </c:barChart>
      <c:catAx>
        <c:axId val="171368448"/>
        <c:scaling>
          <c:orientation val="minMax"/>
        </c:scaling>
        <c:delete val="0"/>
        <c:axPos val="b"/>
        <c:numFmt formatCode="General" sourceLinked="1"/>
        <c:majorTickMark val="none"/>
        <c:minorTickMark val="none"/>
        <c:tickLblPos val="nextTo"/>
        <c:txPr>
          <a:bodyPr/>
          <a:lstStyle/>
          <a:p>
            <a:pPr>
              <a:defRPr sz="900"/>
            </a:pPr>
            <a:endParaRPr lang="cs-CZ"/>
          </a:p>
        </c:txPr>
        <c:crossAx val="171369984"/>
        <c:crosses val="autoZero"/>
        <c:auto val="1"/>
        <c:lblAlgn val="ctr"/>
        <c:lblOffset val="100"/>
        <c:noMultiLvlLbl val="0"/>
      </c:catAx>
      <c:valAx>
        <c:axId val="171369984"/>
        <c:scaling>
          <c:orientation val="minMax"/>
          <c:max val="800000"/>
        </c:scaling>
        <c:delete val="0"/>
        <c:axPos val="l"/>
        <c:majorGridlines/>
        <c:numFmt formatCode="#,##0" sourceLinked="0"/>
        <c:majorTickMark val="out"/>
        <c:minorTickMark val="none"/>
        <c:tickLblPos val="nextTo"/>
        <c:spPr>
          <a:ln>
            <a:noFill/>
          </a:ln>
        </c:spPr>
        <c:txPr>
          <a:bodyPr/>
          <a:lstStyle/>
          <a:p>
            <a:pPr>
              <a:defRPr sz="900"/>
            </a:pPr>
            <a:endParaRPr lang="cs-CZ"/>
          </a:p>
        </c:txPr>
        <c:crossAx val="171368448"/>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47.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v ČR</a:t>
            </a:r>
          </a:p>
        </c:rich>
      </c:tx>
      <c:overlay val="0"/>
    </c:title>
    <c:autoTitleDeleted val="0"/>
    <c:plotArea>
      <c:layout>
        <c:manualLayout>
          <c:layoutTarget val="inner"/>
          <c:xMode val="edge"/>
          <c:yMode val="edge"/>
          <c:x val="6.0592781633521109E-2"/>
          <c:y val="0.27588277344330603"/>
          <c:w val="0.86679862645627792"/>
          <c:h val="0.27543687465053568"/>
        </c:manualLayout>
      </c:layout>
      <c:barChart>
        <c:barDir val="bar"/>
        <c:grouping val="clustered"/>
        <c:varyColors val="0"/>
        <c:ser>
          <c:idx val="0"/>
          <c:order val="0"/>
          <c:tx>
            <c:strRef>
              <c:f>'8.10'!$L$40</c:f>
              <c:strCache>
                <c:ptCount val="1"/>
                <c:pt idx="0">
                  <c:v>Instalovaný výkon</c:v>
                </c:pt>
              </c:strCache>
            </c:strRef>
          </c:tx>
          <c:invertIfNegative val="0"/>
          <c:val>
            <c:numRef>
              <c:f>'8.10'!$M$40</c:f>
              <c:numCache>
                <c:formatCode>0.0%</c:formatCode>
                <c:ptCount val="1"/>
                <c:pt idx="0">
                  <c:v>9.0431704749138683E-2</c:v>
                </c:pt>
              </c:numCache>
            </c:numRef>
          </c:val>
          <c:extLst xmlns:c16r2="http://schemas.microsoft.com/office/drawing/2015/06/chart">
            <c:ext xmlns:c16="http://schemas.microsoft.com/office/drawing/2014/chart" uri="{C3380CC4-5D6E-409C-BE32-E72D297353CC}">
              <c16:uniqueId val="{00000000-D1D9-4AD0-AEED-983858E08ED1}"/>
            </c:ext>
          </c:extLst>
        </c:ser>
        <c:ser>
          <c:idx val="1"/>
          <c:order val="1"/>
          <c:tx>
            <c:strRef>
              <c:f>'8.10'!$L$41</c:f>
              <c:strCache>
                <c:ptCount val="1"/>
                <c:pt idx="0">
                  <c:v>Výroba tepla brutto</c:v>
                </c:pt>
              </c:strCache>
            </c:strRef>
          </c:tx>
          <c:invertIfNegative val="0"/>
          <c:val>
            <c:numRef>
              <c:f>'8.10'!$M$41</c:f>
              <c:numCache>
                <c:formatCode>0.0%</c:formatCode>
                <c:ptCount val="1"/>
                <c:pt idx="0">
                  <c:v>4.6061937196103124E-2</c:v>
                </c:pt>
              </c:numCache>
            </c:numRef>
          </c:val>
          <c:extLst xmlns:c16r2="http://schemas.microsoft.com/office/drawing/2015/06/chart">
            <c:ext xmlns:c16="http://schemas.microsoft.com/office/drawing/2014/chart" uri="{C3380CC4-5D6E-409C-BE32-E72D297353CC}">
              <c16:uniqueId val="{00000001-D1D9-4AD0-AEED-983858E08ED1}"/>
            </c:ext>
          </c:extLst>
        </c:ser>
        <c:ser>
          <c:idx val="2"/>
          <c:order val="2"/>
          <c:tx>
            <c:strRef>
              <c:f>'8.10'!$L$42</c:f>
              <c:strCache>
                <c:ptCount val="1"/>
                <c:pt idx="0">
                  <c:v>Dodávky tepla</c:v>
                </c:pt>
              </c:strCache>
            </c:strRef>
          </c:tx>
          <c:invertIfNegative val="0"/>
          <c:val>
            <c:numRef>
              <c:f>'8.10'!$M$42</c:f>
              <c:numCache>
                <c:formatCode>0.0%</c:formatCode>
                <c:ptCount val="1"/>
                <c:pt idx="0">
                  <c:v>5.1218276439251122E-2</c:v>
                </c:pt>
              </c:numCache>
            </c:numRef>
          </c:val>
          <c:extLst xmlns:c16r2="http://schemas.microsoft.com/office/drawing/2015/06/chart">
            <c:ext xmlns:c16="http://schemas.microsoft.com/office/drawing/2014/chart" uri="{C3380CC4-5D6E-409C-BE32-E72D297353CC}">
              <c16:uniqueId val="{00000002-D1D9-4AD0-AEED-983858E08ED1}"/>
            </c:ext>
          </c:extLst>
        </c:ser>
        <c:dLbls>
          <c:showLegendKey val="0"/>
          <c:showVal val="0"/>
          <c:showCatName val="0"/>
          <c:showSerName val="0"/>
          <c:showPercent val="0"/>
          <c:showBubbleSize val="0"/>
        </c:dLbls>
        <c:gapWidth val="150"/>
        <c:axId val="171462656"/>
        <c:axId val="171464192"/>
      </c:barChart>
      <c:catAx>
        <c:axId val="171462656"/>
        <c:scaling>
          <c:orientation val="maxMin"/>
        </c:scaling>
        <c:delete val="0"/>
        <c:axPos val="l"/>
        <c:numFmt formatCode="General" sourceLinked="1"/>
        <c:majorTickMark val="none"/>
        <c:minorTickMark val="none"/>
        <c:tickLblPos val="none"/>
        <c:crossAx val="171464192"/>
        <c:crosses val="autoZero"/>
        <c:auto val="1"/>
        <c:lblAlgn val="ctr"/>
        <c:lblOffset val="100"/>
        <c:noMultiLvlLbl val="0"/>
      </c:catAx>
      <c:valAx>
        <c:axId val="171464192"/>
        <c:scaling>
          <c:orientation val="minMax"/>
          <c:max val="0.30000000000000004"/>
        </c:scaling>
        <c:delete val="0"/>
        <c:axPos val="b"/>
        <c:majorGridlines/>
        <c:numFmt formatCode="0%" sourceLinked="0"/>
        <c:majorTickMark val="out"/>
        <c:minorTickMark val="none"/>
        <c:tickLblPos val="nextTo"/>
        <c:spPr>
          <a:ln>
            <a:noFill/>
          </a:ln>
        </c:spPr>
        <c:txPr>
          <a:bodyPr/>
          <a:lstStyle/>
          <a:p>
            <a:pPr>
              <a:defRPr sz="900"/>
            </a:pPr>
            <a:endParaRPr lang="cs-CZ"/>
          </a:p>
        </c:txPr>
        <c:crossAx val="171462656"/>
        <c:crosses val="max"/>
        <c:crossBetween val="between"/>
      </c:valAx>
    </c:plotArea>
    <c:legend>
      <c:legendPos val="b"/>
      <c:layout>
        <c:manualLayout>
          <c:xMode val="edge"/>
          <c:yMode val="edge"/>
          <c:x val="0.18609824399565114"/>
          <c:y val="0.74908068686696816"/>
          <c:w val="0.81390175600434878"/>
          <c:h val="0.25091931313303184"/>
        </c:manualLayout>
      </c:layout>
      <c:overlay val="0"/>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48.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Dodávky tepla podle paliv (GJ)</a:t>
            </a:r>
          </a:p>
        </c:rich>
      </c:tx>
      <c:layout>
        <c:manualLayout>
          <c:xMode val="edge"/>
          <c:yMode val="edge"/>
          <c:x val="0.33118245910885502"/>
          <c:y val="4.3823147941167283E-2"/>
        </c:manualLayout>
      </c:layout>
      <c:overlay val="0"/>
    </c:title>
    <c:autoTitleDeleted val="0"/>
    <c:plotArea>
      <c:layout>
        <c:manualLayout>
          <c:layoutTarget val="inner"/>
          <c:xMode val="edge"/>
          <c:yMode val="edge"/>
          <c:x val="0.11164476326580174"/>
          <c:y val="0.18190101113825022"/>
          <c:w val="0.88835523673419825"/>
          <c:h val="0.6851811594202899"/>
        </c:manualLayout>
      </c:layout>
      <c:barChart>
        <c:barDir val="col"/>
        <c:grouping val="stacked"/>
        <c:varyColors val="0"/>
        <c:ser>
          <c:idx val="0"/>
          <c:order val="0"/>
          <c:tx>
            <c:strRef>
              <c:f>'8.10'!$K$10</c:f>
              <c:strCache>
                <c:ptCount val="1"/>
                <c:pt idx="0">
                  <c:v>Biomasa</c:v>
                </c:pt>
              </c:strCache>
            </c:strRef>
          </c:tx>
          <c:spPr>
            <a:solidFill>
              <a:schemeClr val="accent3">
                <a:lumMod val="75000"/>
              </a:schemeClr>
            </a:solidFill>
          </c:spPr>
          <c:invertIfNegative val="0"/>
          <c:cat>
            <c:strRef>
              <c:f>'8.10'!$L$9:$N$9</c:f>
              <c:strCache>
                <c:ptCount val="3"/>
                <c:pt idx="0">
                  <c:v>Leden</c:v>
                </c:pt>
                <c:pt idx="1">
                  <c:v>Únor</c:v>
                </c:pt>
                <c:pt idx="2">
                  <c:v>Březen</c:v>
                </c:pt>
              </c:strCache>
            </c:strRef>
          </c:cat>
          <c:val>
            <c:numRef>
              <c:f>'8.10'!$L$10:$N$10</c:f>
              <c:numCache>
                <c:formatCode>#,##0.0</c:formatCode>
                <c:ptCount val="3"/>
                <c:pt idx="0">
                  <c:v>6406.2960000000003</c:v>
                </c:pt>
                <c:pt idx="1">
                  <c:v>5152.9340000000002</c:v>
                </c:pt>
                <c:pt idx="2">
                  <c:v>4468.0290000000005</c:v>
                </c:pt>
              </c:numCache>
            </c:numRef>
          </c:val>
          <c:extLst xmlns:c16r2="http://schemas.microsoft.com/office/drawing/2015/06/chart">
            <c:ext xmlns:c16="http://schemas.microsoft.com/office/drawing/2014/chart" uri="{C3380CC4-5D6E-409C-BE32-E72D297353CC}">
              <c16:uniqueId val="{00000000-A644-48B4-A2CA-3709D0E96D14}"/>
            </c:ext>
          </c:extLst>
        </c:ser>
        <c:ser>
          <c:idx val="1"/>
          <c:order val="1"/>
          <c:tx>
            <c:strRef>
              <c:f>'8.10'!$K$11</c:f>
              <c:strCache>
                <c:ptCount val="1"/>
                <c:pt idx="0">
                  <c:v>Bioplyn</c:v>
                </c:pt>
              </c:strCache>
            </c:strRef>
          </c:tx>
          <c:spPr>
            <a:solidFill>
              <a:schemeClr val="bg2">
                <a:lumMod val="50000"/>
              </a:schemeClr>
            </a:solidFill>
          </c:spPr>
          <c:invertIfNegative val="0"/>
          <c:cat>
            <c:strRef>
              <c:f>'8.10'!$L$9:$N$9</c:f>
              <c:strCache>
                <c:ptCount val="3"/>
                <c:pt idx="0">
                  <c:v>Leden</c:v>
                </c:pt>
                <c:pt idx="1">
                  <c:v>Únor</c:v>
                </c:pt>
                <c:pt idx="2">
                  <c:v>Březen</c:v>
                </c:pt>
              </c:strCache>
            </c:strRef>
          </c:cat>
          <c:val>
            <c:numRef>
              <c:f>'8.10'!$L$11:$N$11</c:f>
              <c:numCache>
                <c:formatCode>#,##0.0</c:formatCode>
                <c:ptCount val="3"/>
                <c:pt idx="0">
                  <c:v>6892.6020000000008</c:v>
                </c:pt>
                <c:pt idx="1">
                  <c:v>5800.1059999999998</c:v>
                </c:pt>
                <c:pt idx="2">
                  <c:v>6646.0020000000004</c:v>
                </c:pt>
              </c:numCache>
            </c:numRef>
          </c:val>
          <c:extLst xmlns:c16r2="http://schemas.microsoft.com/office/drawing/2015/06/chart">
            <c:ext xmlns:c16="http://schemas.microsoft.com/office/drawing/2014/chart" uri="{C3380CC4-5D6E-409C-BE32-E72D297353CC}">
              <c16:uniqueId val="{00000001-A644-48B4-A2CA-3709D0E96D14}"/>
            </c:ext>
          </c:extLst>
        </c:ser>
        <c:ser>
          <c:idx val="2"/>
          <c:order val="2"/>
          <c:tx>
            <c:strRef>
              <c:f>'8.10'!$K$12</c:f>
              <c:strCache>
                <c:ptCount val="1"/>
                <c:pt idx="0">
                  <c:v>Černé uhlí</c:v>
                </c:pt>
              </c:strCache>
            </c:strRef>
          </c:tx>
          <c:spPr>
            <a:solidFill>
              <a:schemeClr val="tx1"/>
            </a:solidFill>
          </c:spPr>
          <c:invertIfNegative val="0"/>
          <c:cat>
            <c:strRef>
              <c:f>'8.10'!$L$9:$N$9</c:f>
              <c:strCache>
                <c:ptCount val="3"/>
                <c:pt idx="0">
                  <c:v>Leden</c:v>
                </c:pt>
                <c:pt idx="1">
                  <c:v>Únor</c:v>
                </c:pt>
                <c:pt idx="2">
                  <c:v>Březen</c:v>
                </c:pt>
              </c:strCache>
            </c:strRef>
          </c:cat>
          <c:val>
            <c:numRef>
              <c:f>'8.10'!$L$12:$N$12</c:f>
              <c:numCache>
                <c:formatCode>#,##0.0</c:formatCode>
                <c:ptCount val="3"/>
                <c:pt idx="0">
                  <c:v>2671</c:v>
                </c:pt>
                <c:pt idx="1">
                  <c:v>2726</c:v>
                </c:pt>
                <c:pt idx="2">
                  <c:v>3060</c:v>
                </c:pt>
              </c:numCache>
            </c:numRef>
          </c:val>
          <c:extLst xmlns:c16r2="http://schemas.microsoft.com/office/drawing/2015/06/chart">
            <c:ext xmlns:c16="http://schemas.microsoft.com/office/drawing/2014/chart" uri="{C3380CC4-5D6E-409C-BE32-E72D297353CC}">
              <c16:uniqueId val="{00000002-A644-48B4-A2CA-3709D0E96D14}"/>
            </c:ext>
          </c:extLst>
        </c:ser>
        <c:ser>
          <c:idx val="3"/>
          <c:order val="3"/>
          <c:tx>
            <c:strRef>
              <c:f>'8.10'!$K$13</c:f>
              <c:strCache>
                <c:ptCount val="1"/>
                <c:pt idx="0">
                  <c:v>Elektrická energie</c:v>
                </c:pt>
              </c:strCache>
            </c:strRef>
          </c:tx>
          <c:invertIfNegative val="0"/>
          <c:cat>
            <c:strRef>
              <c:f>'8.10'!$L$9:$N$9</c:f>
              <c:strCache>
                <c:ptCount val="3"/>
                <c:pt idx="0">
                  <c:v>Leden</c:v>
                </c:pt>
                <c:pt idx="1">
                  <c:v>Únor</c:v>
                </c:pt>
                <c:pt idx="2">
                  <c:v>Březen</c:v>
                </c:pt>
              </c:strCache>
            </c:strRef>
          </c:cat>
          <c:val>
            <c:numRef>
              <c:f>'8.10'!$L$13:$N$13</c:f>
              <c:numCache>
                <c:formatCode>#,##0.0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3-A644-48B4-A2CA-3709D0E96D14}"/>
            </c:ext>
          </c:extLst>
        </c:ser>
        <c:ser>
          <c:idx val="4"/>
          <c:order val="4"/>
          <c:tx>
            <c:strRef>
              <c:f>'8.10'!$K$14</c:f>
              <c:strCache>
                <c:ptCount val="1"/>
                <c:pt idx="0">
                  <c:v>Energie prostředí (tepelné čerpadlo)</c:v>
                </c:pt>
              </c:strCache>
            </c:strRef>
          </c:tx>
          <c:invertIfNegative val="0"/>
          <c:cat>
            <c:strRef>
              <c:f>'8.10'!$L$9:$N$9</c:f>
              <c:strCache>
                <c:ptCount val="3"/>
                <c:pt idx="0">
                  <c:v>Leden</c:v>
                </c:pt>
                <c:pt idx="1">
                  <c:v>Únor</c:v>
                </c:pt>
                <c:pt idx="2">
                  <c:v>Březen</c:v>
                </c:pt>
              </c:strCache>
            </c:strRef>
          </c:cat>
          <c:val>
            <c:numRef>
              <c:f>'8.10'!$L$14:$N$14</c:f>
              <c:numCache>
                <c:formatCode>#,##0.0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4-A644-48B4-A2CA-3709D0E96D14}"/>
            </c:ext>
          </c:extLst>
        </c:ser>
        <c:ser>
          <c:idx val="5"/>
          <c:order val="5"/>
          <c:tx>
            <c:strRef>
              <c:f>'8.10'!$K$15</c:f>
              <c:strCache>
                <c:ptCount val="1"/>
                <c:pt idx="0">
                  <c:v>Energie Slunce (solární kolektor)</c:v>
                </c:pt>
              </c:strCache>
            </c:strRef>
          </c:tx>
          <c:invertIfNegative val="0"/>
          <c:cat>
            <c:strRef>
              <c:f>'8.10'!$L$9:$N$9</c:f>
              <c:strCache>
                <c:ptCount val="3"/>
                <c:pt idx="0">
                  <c:v>Leden</c:v>
                </c:pt>
                <c:pt idx="1">
                  <c:v>Únor</c:v>
                </c:pt>
                <c:pt idx="2">
                  <c:v>Březen</c:v>
                </c:pt>
              </c:strCache>
            </c:strRef>
          </c:cat>
          <c:val>
            <c:numRef>
              <c:f>'8.10'!$L$15:$N$15</c:f>
              <c:numCache>
                <c:formatCode>#,##0.0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5-A644-48B4-A2CA-3709D0E96D14}"/>
            </c:ext>
          </c:extLst>
        </c:ser>
        <c:ser>
          <c:idx val="6"/>
          <c:order val="6"/>
          <c:tx>
            <c:strRef>
              <c:f>'8.10'!$K$16</c:f>
              <c:strCache>
                <c:ptCount val="1"/>
                <c:pt idx="0">
                  <c:v>Hnědé uhlí</c:v>
                </c:pt>
              </c:strCache>
            </c:strRef>
          </c:tx>
          <c:spPr>
            <a:solidFill>
              <a:srgbClr val="6E4932"/>
            </a:solidFill>
          </c:spPr>
          <c:invertIfNegative val="0"/>
          <c:cat>
            <c:strRef>
              <c:f>'8.10'!$L$9:$N$9</c:f>
              <c:strCache>
                <c:ptCount val="3"/>
                <c:pt idx="0">
                  <c:v>Leden</c:v>
                </c:pt>
                <c:pt idx="1">
                  <c:v>Únor</c:v>
                </c:pt>
                <c:pt idx="2">
                  <c:v>Březen</c:v>
                </c:pt>
              </c:strCache>
            </c:strRef>
          </c:cat>
          <c:val>
            <c:numRef>
              <c:f>'8.10'!$L$16:$N$16</c:f>
              <c:numCache>
                <c:formatCode>#,##0.0</c:formatCode>
                <c:ptCount val="3"/>
                <c:pt idx="0">
                  <c:v>581805.897</c:v>
                </c:pt>
                <c:pt idx="1">
                  <c:v>451284.59</c:v>
                </c:pt>
                <c:pt idx="2">
                  <c:v>424092.13699999999</c:v>
                </c:pt>
              </c:numCache>
            </c:numRef>
          </c:val>
          <c:extLst xmlns:c16r2="http://schemas.microsoft.com/office/drawing/2015/06/chart">
            <c:ext xmlns:c16="http://schemas.microsoft.com/office/drawing/2014/chart" uri="{C3380CC4-5D6E-409C-BE32-E72D297353CC}">
              <c16:uniqueId val="{00000006-A644-48B4-A2CA-3709D0E96D14}"/>
            </c:ext>
          </c:extLst>
        </c:ser>
        <c:ser>
          <c:idx val="7"/>
          <c:order val="7"/>
          <c:tx>
            <c:strRef>
              <c:f>'8.10'!$K$17</c:f>
              <c:strCache>
                <c:ptCount val="1"/>
                <c:pt idx="0">
                  <c:v>Jaderné palivo</c:v>
                </c:pt>
              </c:strCache>
            </c:strRef>
          </c:tx>
          <c:invertIfNegative val="0"/>
          <c:cat>
            <c:strRef>
              <c:f>'8.10'!$L$9:$N$9</c:f>
              <c:strCache>
                <c:ptCount val="3"/>
                <c:pt idx="0">
                  <c:v>Leden</c:v>
                </c:pt>
                <c:pt idx="1">
                  <c:v>Únor</c:v>
                </c:pt>
                <c:pt idx="2">
                  <c:v>Březen</c:v>
                </c:pt>
              </c:strCache>
            </c:strRef>
          </c:cat>
          <c:val>
            <c:numRef>
              <c:f>'8.10'!$L$17:$N$17</c:f>
              <c:numCache>
                <c:formatCode>#,##0.0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7-A644-48B4-A2CA-3709D0E96D14}"/>
            </c:ext>
          </c:extLst>
        </c:ser>
        <c:ser>
          <c:idx val="8"/>
          <c:order val="8"/>
          <c:tx>
            <c:strRef>
              <c:f>'8.10'!$K$18</c:f>
              <c:strCache>
                <c:ptCount val="1"/>
                <c:pt idx="0">
                  <c:v>Koks</c:v>
                </c:pt>
              </c:strCache>
            </c:strRef>
          </c:tx>
          <c:invertIfNegative val="0"/>
          <c:cat>
            <c:strRef>
              <c:f>'8.10'!$L$9:$N$9</c:f>
              <c:strCache>
                <c:ptCount val="3"/>
                <c:pt idx="0">
                  <c:v>Leden</c:v>
                </c:pt>
                <c:pt idx="1">
                  <c:v>Únor</c:v>
                </c:pt>
                <c:pt idx="2">
                  <c:v>Březen</c:v>
                </c:pt>
              </c:strCache>
            </c:strRef>
          </c:cat>
          <c:val>
            <c:numRef>
              <c:f>'8.10'!$L$18:$N$18</c:f>
              <c:numCache>
                <c:formatCode>#,##0.0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8-A644-48B4-A2CA-3709D0E96D14}"/>
            </c:ext>
          </c:extLst>
        </c:ser>
        <c:ser>
          <c:idx val="9"/>
          <c:order val="9"/>
          <c:tx>
            <c:strRef>
              <c:f>'8.10'!$K$19</c:f>
              <c:strCache>
                <c:ptCount val="1"/>
                <c:pt idx="0">
                  <c:v>Odpadní teplo</c:v>
                </c:pt>
              </c:strCache>
            </c:strRef>
          </c:tx>
          <c:invertIfNegative val="0"/>
          <c:cat>
            <c:strRef>
              <c:f>'8.10'!$L$9:$N$9</c:f>
              <c:strCache>
                <c:ptCount val="3"/>
                <c:pt idx="0">
                  <c:v>Leden</c:v>
                </c:pt>
                <c:pt idx="1">
                  <c:v>Únor</c:v>
                </c:pt>
                <c:pt idx="2">
                  <c:v>Březen</c:v>
                </c:pt>
              </c:strCache>
            </c:strRef>
          </c:cat>
          <c:val>
            <c:numRef>
              <c:f>'8.10'!$L$19:$N$19</c:f>
              <c:numCache>
                <c:formatCode>#,##0.0</c:formatCode>
                <c:ptCount val="3"/>
                <c:pt idx="0">
                  <c:v>3067</c:v>
                </c:pt>
                <c:pt idx="1">
                  <c:v>2298</c:v>
                </c:pt>
                <c:pt idx="2">
                  <c:v>2853</c:v>
                </c:pt>
              </c:numCache>
            </c:numRef>
          </c:val>
          <c:extLst xmlns:c16r2="http://schemas.microsoft.com/office/drawing/2015/06/chart">
            <c:ext xmlns:c16="http://schemas.microsoft.com/office/drawing/2014/chart" uri="{C3380CC4-5D6E-409C-BE32-E72D297353CC}">
              <c16:uniqueId val="{00000009-A644-48B4-A2CA-3709D0E96D14}"/>
            </c:ext>
          </c:extLst>
        </c:ser>
        <c:ser>
          <c:idx val="10"/>
          <c:order val="10"/>
          <c:tx>
            <c:strRef>
              <c:f>'8.10'!$K$20</c:f>
              <c:strCache>
                <c:ptCount val="1"/>
                <c:pt idx="0">
                  <c:v>Ostatní kapalná paliva</c:v>
                </c:pt>
              </c:strCache>
            </c:strRef>
          </c:tx>
          <c:invertIfNegative val="0"/>
          <c:cat>
            <c:strRef>
              <c:f>'8.10'!$L$9:$N$9</c:f>
              <c:strCache>
                <c:ptCount val="3"/>
                <c:pt idx="0">
                  <c:v>Leden</c:v>
                </c:pt>
                <c:pt idx="1">
                  <c:v>Únor</c:v>
                </c:pt>
                <c:pt idx="2">
                  <c:v>Březen</c:v>
                </c:pt>
              </c:strCache>
            </c:strRef>
          </c:cat>
          <c:val>
            <c:numRef>
              <c:f>'8.10'!$L$20:$N$20</c:f>
              <c:numCache>
                <c:formatCode>#,##0.0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A-A644-48B4-A2CA-3709D0E96D14}"/>
            </c:ext>
          </c:extLst>
        </c:ser>
        <c:ser>
          <c:idx val="11"/>
          <c:order val="11"/>
          <c:tx>
            <c:strRef>
              <c:f>'8.10'!$K$21</c:f>
              <c:strCache>
                <c:ptCount val="1"/>
                <c:pt idx="0">
                  <c:v>Ostatní pevná paliva</c:v>
                </c:pt>
              </c:strCache>
            </c:strRef>
          </c:tx>
          <c:invertIfNegative val="0"/>
          <c:cat>
            <c:strRef>
              <c:f>'8.10'!$L$9:$N$9</c:f>
              <c:strCache>
                <c:ptCount val="3"/>
                <c:pt idx="0">
                  <c:v>Leden</c:v>
                </c:pt>
                <c:pt idx="1">
                  <c:v>Únor</c:v>
                </c:pt>
                <c:pt idx="2">
                  <c:v>Březen</c:v>
                </c:pt>
              </c:strCache>
            </c:strRef>
          </c:cat>
          <c:val>
            <c:numRef>
              <c:f>'8.10'!$L$21:$N$21</c:f>
              <c:numCache>
                <c:formatCode>#,##0.0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B-A644-48B4-A2CA-3709D0E96D14}"/>
            </c:ext>
          </c:extLst>
        </c:ser>
        <c:ser>
          <c:idx val="12"/>
          <c:order val="12"/>
          <c:tx>
            <c:strRef>
              <c:f>'8.10'!$K$22</c:f>
              <c:strCache>
                <c:ptCount val="1"/>
                <c:pt idx="0">
                  <c:v>Ostatní plyny</c:v>
                </c:pt>
              </c:strCache>
            </c:strRef>
          </c:tx>
          <c:invertIfNegative val="0"/>
          <c:cat>
            <c:strRef>
              <c:f>'8.10'!$L$9:$N$9</c:f>
              <c:strCache>
                <c:ptCount val="3"/>
                <c:pt idx="0">
                  <c:v>Leden</c:v>
                </c:pt>
                <c:pt idx="1">
                  <c:v>Únor</c:v>
                </c:pt>
                <c:pt idx="2">
                  <c:v>Březen</c:v>
                </c:pt>
              </c:strCache>
            </c:strRef>
          </c:cat>
          <c:val>
            <c:numRef>
              <c:f>'8.10'!$L$22:$N$22</c:f>
              <c:numCache>
                <c:formatCode>#,##0.0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C-A644-48B4-A2CA-3709D0E96D14}"/>
            </c:ext>
          </c:extLst>
        </c:ser>
        <c:ser>
          <c:idx val="13"/>
          <c:order val="13"/>
          <c:tx>
            <c:strRef>
              <c:f>'8.10'!$K$23</c:f>
              <c:strCache>
                <c:ptCount val="1"/>
                <c:pt idx="0">
                  <c:v>Ostatní</c:v>
                </c:pt>
              </c:strCache>
            </c:strRef>
          </c:tx>
          <c:invertIfNegative val="0"/>
          <c:cat>
            <c:strRef>
              <c:f>'8.10'!$L$9:$N$9</c:f>
              <c:strCache>
                <c:ptCount val="3"/>
                <c:pt idx="0">
                  <c:v>Leden</c:v>
                </c:pt>
                <c:pt idx="1">
                  <c:v>Únor</c:v>
                </c:pt>
                <c:pt idx="2">
                  <c:v>Březen</c:v>
                </c:pt>
              </c:strCache>
            </c:strRef>
          </c:cat>
          <c:val>
            <c:numRef>
              <c:f>'8.10'!$L$23:$N$23</c:f>
              <c:numCache>
                <c:formatCode>#,##0.0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D-A644-48B4-A2CA-3709D0E96D14}"/>
            </c:ext>
          </c:extLst>
        </c:ser>
        <c:ser>
          <c:idx val="14"/>
          <c:order val="14"/>
          <c:tx>
            <c:strRef>
              <c:f>'8.10'!$K$24</c:f>
              <c:strCache>
                <c:ptCount val="1"/>
                <c:pt idx="0">
                  <c:v>Topné oleje</c:v>
                </c:pt>
              </c:strCache>
            </c:strRef>
          </c:tx>
          <c:invertIfNegative val="0"/>
          <c:cat>
            <c:strRef>
              <c:f>'8.10'!$L$9:$N$9</c:f>
              <c:strCache>
                <c:ptCount val="3"/>
                <c:pt idx="0">
                  <c:v>Leden</c:v>
                </c:pt>
                <c:pt idx="1">
                  <c:v>Únor</c:v>
                </c:pt>
                <c:pt idx="2">
                  <c:v>Březen</c:v>
                </c:pt>
              </c:strCache>
            </c:strRef>
          </c:cat>
          <c:val>
            <c:numRef>
              <c:f>'8.10'!$L$24:$N$24</c:f>
              <c:numCache>
                <c:formatCode>#,##0.0</c:formatCode>
                <c:ptCount val="3"/>
                <c:pt idx="0">
                  <c:v>101</c:v>
                </c:pt>
                <c:pt idx="1">
                  <c:v>98.126000000000005</c:v>
                </c:pt>
                <c:pt idx="2">
                  <c:v>103.48</c:v>
                </c:pt>
              </c:numCache>
            </c:numRef>
          </c:val>
          <c:extLst xmlns:c16r2="http://schemas.microsoft.com/office/drawing/2015/06/chart">
            <c:ext xmlns:c16="http://schemas.microsoft.com/office/drawing/2014/chart" uri="{C3380CC4-5D6E-409C-BE32-E72D297353CC}">
              <c16:uniqueId val="{0000000E-A644-48B4-A2CA-3709D0E96D14}"/>
            </c:ext>
          </c:extLst>
        </c:ser>
        <c:ser>
          <c:idx val="15"/>
          <c:order val="15"/>
          <c:tx>
            <c:strRef>
              <c:f>'8.10'!$K$25</c:f>
              <c:strCache>
                <c:ptCount val="1"/>
                <c:pt idx="0">
                  <c:v>Zemní plyn</c:v>
                </c:pt>
              </c:strCache>
            </c:strRef>
          </c:tx>
          <c:spPr>
            <a:solidFill>
              <a:srgbClr val="EBE600"/>
            </a:solidFill>
          </c:spPr>
          <c:invertIfNegative val="0"/>
          <c:cat>
            <c:strRef>
              <c:f>'8.10'!$L$9:$N$9</c:f>
              <c:strCache>
                <c:ptCount val="3"/>
                <c:pt idx="0">
                  <c:v>Leden</c:v>
                </c:pt>
                <c:pt idx="1">
                  <c:v>Únor</c:v>
                </c:pt>
                <c:pt idx="2">
                  <c:v>Březen</c:v>
                </c:pt>
              </c:strCache>
            </c:strRef>
          </c:cat>
          <c:val>
            <c:numRef>
              <c:f>'8.10'!$L$25:$N$25</c:f>
              <c:numCache>
                <c:formatCode>#,##0.0</c:formatCode>
                <c:ptCount val="3"/>
                <c:pt idx="0">
                  <c:v>66285.870319690817</c:v>
                </c:pt>
                <c:pt idx="1">
                  <c:v>50894.109812487652</c:v>
                </c:pt>
                <c:pt idx="2">
                  <c:v>44820.008604327493</c:v>
                </c:pt>
              </c:numCache>
            </c:numRef>
          </c:val>
          <c:extLst xmlns:c16r2="http://schemas.microsoft.com/office/drawing/2015/06/chart">
            <c:ext xmlns:c16="http://schemas.microsoft.com/office/drawing/2014/chart" uri="{C3380CC4-5D6E-409C-BE32-E72D297353CC}">
              <c16:uniqueId val="{0000000F-A644-48B4-A2CA-3709D0E96D14}"/>
            </c:ext>
          </c:extLst>
        </c:ser>
        <c:dLbls>
          <c:showLegendKey val="0"/>
          <c:showVal val="0"/>
          <c:showCatName val="0"/>
          <c:showSerName val="0"/>
          <c:showPercent val="0"/>
          <c:showBubbleSize val="0"/>
        </c:dLbls>
        <c:gapWidth val="150"/>
        <c:overlap val="100"/>
        <c:axId val="171573248"/>
        <c:axId val="171574784"/>
      </c:barChart>
      <c:catAx>
        <c:axId val="171573248"/>
        <c:scaling>
          <c:orientation val="minMax"/>
        </c:scaling>
        <c:delete val="0"/>
        <c:axPos val="b"/>
        <c:numFmt formatCode="General" sourceLinked="1"/>
        <c:majorTickMark val="none"/>
        <c:minorTickMark val="none"/>
        <c:tickLblPos val="nextTo"/>
        <c:txPr>
          <a:bodyPr/>
          <a:lstStyle/>
          <a:p>
            <a:pPr>
              <a:defRPr sz="900"/>
            </a:pPr>
            <a:endParaRPr lang="cs-CZ"/>
          </a:p>
        </c:txPr>
        <c:crossAx val="171574784"/>
        <c:crosses val="autoZero"/>
        <c:auto val="1"/>
        <c:lblAlgn val="ctr"/>
        <c:lblOffset val="100"/>
        <c:noMultiLvlLbl val="0"/>
      </c:catAx>
      <c:valAx>
        <c:axId val="171574784"/>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171573248"/>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49.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7205388244365729"/>
          <c:y val="0.21908190047672613"/>
          <c:w val="0.34141910486533111"/>
          <c:h val="0.51561197707429429"/>
        </c:manualLayout>
      </c:layout>
      <c:doughnutChart>
        <c:varyColors val="1"/>
        <c:ser>
          <c:idx val="2"/>
          <c:order val="0"/>
          <c:dPt>
            <c:idx val="7"/>
            <c:bubble3D val="0"/>
            <c:extLst xmlns:c16r2="http://schemas.microsoft.com/office/drawing/2015/06/chart">
              <c:ext xmlns:c16="http://schemas.microsoft.com/office/drawing/2014/chart" uri="{C3380CC4-5D6E-409C-BE32-E72D297353CC}">
                <c16:uniqueId val="{00000000-8AF6-4E31-8F67-0E7731A8B3C6}"/>
              </c:ext>
            </c:extLst>
          </c:dPt>
          <c:cat>
            <c:numRef>
              <c:f>'8.10'!$O$28:$O$35</c:f>
              <c:numCache>
                <c:formatCode>#,##0.0</c:formatCode>
                <c:ptCount val="8"/>
              </c:numCache>
            </c:numRef>
          </c:cat>
          <c:val>
            <c:numRef>
              <c:f>'8.10'!$J$28:$J$35</c:f>
              <c:numCache>
                <c:formatCode>0.0</c:formatCode>
                <c:ptCount val="8"/>
              </c:numCache>
            </c:numRef>
          </c:val>
          <c:extLst xmlns:c16r2="http://schemas.microsoft.com/office/drawing/2015/06/chart">
            <c:ext xmlns:c16="http://schemas.microsoft.com/office/drawing/2014/chart" uri="{C3380CC4-5D6E-409C-BE32-E72D297353CC}">
              <c16:uniqueId val="{00000001-8AF6-4E31-8F67-0E7731A8B3C6}"/>
            </c:ext>
          </c:extLst>
        </c:ser>
        <c:dLbls>
          <c:showLegendKey val="0"/>
          <c:showVal val="0"/>
          <c:showCatName val="0"/>
          <c:showSerName val="0"/>
          <c:showPercent val="0"/>
          <c:showBubbleSize val="0"/>
          <c:showLeaderLines val="1"/>
        </c:dLbls>
        <c:firstSliceAng val="0"/>
        <c:holeSize val="50"/>
      </c:doughnutChart>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Dodávky tepla v</a:t>
            </a:r>
            <a:r>
              <a:rPr lang="en-US" sz="1000"/>
              <a:t> krajích ČR</a:t>
            </a:r>
            <a:r>
              <a:rPr lang="cs-CZ" sz="1000"/>
              <a:t> </a:t>
            </a:r>
            <a:r>
              <a:rPr lang="en-US" sz="1000"/>
              <a:t>(</a:t>
            </a:r>
            <a:r>
              <a:rPr lang="cs-CZ" sz="1000"/>
              <a:t>TJ</a:t>
            </a:r>
            <a:r>
              <a:rPr lang="en-US" sz="1000"/>
              <a:t>)</a:t>
            </a:r>
          </a:p>
        </c:rich>
      </c:tx>
      <c:overlay val="0"/>
      <c:spPr>
        <a:solidFill>
          <a:sysClr val="window" lastClr="FFFFFF"/>
        </a:solidFill>
      </c:spPr>
    </c:title>
    <c:autoTitleDeleted val="0"/>
    <c:plotArea>
      <c:layout>
        <c:manualLayout>
          <c:layoutTarget val="inner"/>
          <c:xMode val="edge"/>
          <c:yMode val="edge"/>
          <c:x val="8.7570300223306599E-2"/>
          <c:y val="0.11358237739415646"/>
          <c:w val="0.90111107863072848"/>
          <c:h val="0.82452995279018526"/>
        </c:manualLayout>
      </c:layout>
      <c:barChart>
        <c:barDir val="col"/>
        <c:grouping val="stacked"/>
        <c:varyColors val="0"/>
        <c:ser>
          <c:idx val="0"/>
          <c:order val="0"/>
          <c:tx>
            <c:strRef>
              <c:f>'5.2'!$A$7</c:f>
              <c:strCache>
                <c:ptCount val="1"/>
                <c:pt idx="0">
                  <c:v>Hlavní město Praha</c:v>
                </c:pt>
              </c:strCache>
            </c:strRef>
          </c:tx>
          <c:invertIfNegative val="0"/>
          <c:val>
            <c:numRef>
              <c:f>'5.2'!$B$7:$M$7</c:f>
              <c:numCache>
                <c:formatCode>#,##0.0</c:formatCode>
                <c:ptCount val="12"/>
                <c:pt idx="0">
                  <c:v>614.45192799999995</c:v>
                </c:pt>
                <c:pt idx="1">
                  <c:v>482.63304099999999</c:v>
                </c:pt>
                <c:pt idx="2">
                  <c:v>461.55726699999991</c:v>
                </c:pt>
                <c:pt idx="3">
                  <c:v>0</c:v>
                </c:pt>
                <c:pt idx="4">
                  <c:v>0</c:v>
                </c:pt>
                <c:pt idx="5">
                  <c:v>0</c:v>
                </c:pt>
                <c:pt idx="6">
                  <c:v>0</c:v>
                </c:pt>
                <c:pt idx="7">
                  <c:v>0</c:v>
                </c:pt>
                <c:pt idx="8">
                  <c:v>0</c:v>
                </c:pt>
                <c:pt idx="9">
                  <c:v>0</c:v>
                </c:pt>
                <c:pt idx="10">
                  <c:v>0</c:v>
                </c:pt>
                <c:pt idx="11">
                  <c:v>0</c:v>
                </c:pt>
              </c:numCache>
            </c:numRef>
          </c:val>
          <c:extLst xmlns:c16r2="http://schemas.microsoft.com/office/drawing/2015/06/chart">
            <c:ext xmlns:c16="http://schemas.microsoft.com/office/drawing/2014/chart" uri="{C3380CC4-5D6E-409C-BE32-E72D297353CC}">
              <c16:uniqueId val="{00000000-8971-45B2-AD1E-4895FF357A54}"/>
            </c:ext>
          </c:extLst>
        </c:ser>
        <c:ser>
          <c:idx val="1"/>
          <c:order val="1"/>
          <c:tx>
            <c:strRef>
              <c:f>'5.2'!$A$8</c:f>
              <c:strCache>
                <c:ptCount val="1"/>
                <c:pt idx="0">
                  <c:v>Jihočeský kraj</c:v>
                </c:pt>
              </c:strCache>
            </c:strRef>
          </c:tx>
          <c:invertIfNegative val="0"/>
          <c:val>
            <c:numRef>
              <c:f>'5.2'!$B$8:$M$8</c:f>
              <c:numCache>
                <c:formatCode>#,##0.0</c:formatCode>
                <c:ptCount val="12"/>
                <c:pt idx="0">
                  <c:v>716.73137399999996</c:v>
                </c:pt>
                <c:pt idx="1">
                  <c:v>576.81645300000025</c:v>
                </c:pt>
                <c:pt idx="2">
                  <c:v>556.64370699999984</c:v>
                </c:pt>
                <c:pt idx="3">
                  <c:v>0</c:v>
                </c:pt>
                <c:pt idx="4">
                  <c:v>0</c:v>
                </c:pt>
                <c:pt idx="5">
                  <c:v>0</c:v>
                </c:pt>
                <c:pt idx="6">
                  <c:v>0</c:v>
                </c:pt>
                <c:pt idx="7">
                  <c:v>0</c:v>
                </c:pt>
                <c:pt idx="8">
                  <c:v>0</c:v>
                </c:pt>
                <c:pt idx="9">
                  <c:v>0</c:v>
                </c:pt>
                <c:pt idx="10">
                  <c:v>0</c:v>
                </c:pt>
                <c:pt idx="11">
                  <c:v>0</c:v>
                </c:pt>
              </c:numCache>
            </c:numRef>
          </c:val>
          <c:extLst xmlns:c16r2="http://schemas.microsoft.com/office/drawing/2015/06/chart">
            <c:ext xmlns:c16="http://schemas.microsoft.com/office/drawing/2014/chart" uri="{C3380CC4-5D6E-409C-BE32-E72D297353CC}">
              <c16:uniqueId val="{00000001-8971-45B2-AD1E-4895FF357A54}"/>
            </c:ext>
          </c:extLst>
        </c:ser>
        <c:ser>
          <c:idx val="2"/>
          <c:order val="2"/>
          <c:tx>
            <c:strRef>
              <c:f>'5.2'!$A$9</c:f>
              <c:strCache>
                <c:ptCount val="1"/>
                <c:pt idx="0">
                  <c:v>Jihomoravský kraj</c:v>
                </c:pt>
              </c:strCache>
            </c:strRef>
          </c:tx>
          <c:invertIfNegative val="0"/>
          <c:val>
            <c:numRef>
              <c:f>'5.2'!$B$9:$M$9</c:f>
              <c:numCache>
                <c:formatCode>#,##0.0</c:formatCode>
                <c:ptCount val="12"/>
                <c:pt idx="0">
                  <c:v>884.47376100000042</c:v>
                </c:pt>
                <c:pt idx="1">
                  <c:v>643.44894600000032</c:v>
                </c:pt>
                <c:pt idx="2">
                  <c:v>597.08313199999975</c:v>
                </c:pt>
                <c:pt idx="3">
                  <c:v>0</c:v>
                </c:pt>
                <c:pt idx="4">
                  <c:v>0</c:v>
                </c:pt>
                <c:pt idx="5">
                  <c:v>0</c:v>
                </c:pt>
                <c:pt idx="6">
                  <c:v>0</c:v>
                </c:pt>
                <c:pt idx="7">
                  <c:v>0</c:v>
                </c:pt>
                <c:pt idx="8">
                  <c:v>0</c:v>
                </c:pt>
                <c:pt idx="9">
                  <c:v>0</c:v>
                </c:pt>
                <c:pt idx="10">
                  <c:v>0</c:v>
                </c:pt>
                <c:pt idx="11">
                  <c:v>0</c:v>
                </c:pt>
              </c:numCache>
            </c:numRef>
          </c:val>
          <c:extLst xmlns:c16r2="http://schemas.microsoft.com/office/drawing/2015/06/chart">
            <c:ext xmlns:c16="http://schemas.microsoft.com/office/drawing/2014/chart" uri="{C3380CC4-5D6E-409C-BE32-E72D297353CC}">
              <c16:uniqueId val="{00000002-8971-45B2-AD1E-4895FF357A54}"/>
            </c:ext>
          </c:extLst>
        </c:ser>
        <c:ser>
          <c:idx val="3"/>
          <c:order val="3"/>
          <c:tx>
            <c:strRef>
              <c:f>'5.2'!$A$10</c:f>
              <c:strCache>
                <c:ptCount val="1"/>
                <c:pt idx="0">
                  <c:v>Karlovarský kraj</c:v>
                </c:pt>
              </c:strCache>
            </c:strRef>
          </c:tx>
          <c:invertIfNegative val="0"/>
          <c:val>
            <c:numRef>
              <c:f>'5.2'!$B$10:$M$10</c:f>
              <c:numCache>
                <c:formatCode>#,##0.0</c:formatCode>
                <c:ptCount val="12"/>
                <c:pt idx="0">
                  <c:v>469.40237199999996</c:v>
                </c:pt>
                <c:pt idx="1">
                  <c:v>387.03443700000003</c:v>
                </c:pt>
                <c:pt idx="2">
                  <c:v>363.51472699999994</c:v>
                </c:pt>
                <c:pt idx="3">
                  <c:v>0</c:v>
                </c:pt>
                <c:pt idx="4">
                  <c:v>0</c:v>
                </c:pt>
                <c:pt idx="5">
                  <c:v>0</c:v>
                </c:pt>
                <c:pt idx="6">
                  <c:v>0</c:v>
                </c:pt>
                <c:pt idx="7">
                  <c:v>0</c:v>
                </c:pt>
                <c:pt idx="8">
                  <c:v>0</c:v>
                </c:pt>
                <c:pt idx="9">
                  <c:v>0</c:v>
                </c:pt>
                <c:pt idx="10">
                  <c:v>0</c:v>
                </c:pt>
                <c:pt idx="11">
                  <c:v>0</c:v>
                </c:pt>
              </c:numCache>
            </c:numRef>
          </c:val>
          <c:extLst xmlns:c16r2="http://schemas.microsoft.com/office/drawing/2015/06/chart">
            <c:ext xmlns:c16="http://schemas.microsoft.com/office/drawing/2014/chart" uri="{C3380CC4-5D6E-409C-BE32-E72D297353CC}">
              <c16:uniqueId val="{00000003-8971-45B2-AD1E-4895FF357A54}"/>
            </c:ext>
          </c:extLst>
        </c:ser>
        <c:ser>
          <c:idx val="4"/>
          <c:order val="4"/>
          <c:tx>
            <c:strRef>
              <c:f>'5.2'!$A$11</c:f>
              <c:strCache>
                <c:ptCount val="1"/>
                <c:pt idx="0">
                  <c:v>Kraj Vysočina</c:v>
                </c:pt>
              </c:strCache>
            </c:strRef>
          </c:tx>
          <c:invertIfNegative val="0"/>
          <c:val>
            <c:numRef>
              <c:f>'5.2'!$B$11:$M$11</c:f>
              <c:numCache>
                <c:formatCode>#,##0.0</c:formatCode>
                <c:ptCount val="12"/>
                <c:pt idx="0">
                  <c:v>226.51683543980761</c:v>
                </c:pt>
                <c:pt idx="1">
                  <c:v>183.55460499999998</c:v>
                </c:pt>
                <c:pt idx="2">
                  <c:v>168.20119200000002</c:v>
                </c:pt>
                <c:pt idx="3">
                  <c:v>0</c:v>
                </c:pt>
                <c:pt idx="4">
                  <c:v>0</c:v>
                </c:pt>
                <c:pt idx="5">
                  <c:v>0</c:v>
                </c:pt>
                <c:pt idx="6">
                  <c:v>0</c:v>
                </c:pt>
                <c:pt idx="7">
                  <c:v>0</c:v>
                </c:pt>
                <c:pt idx="8">
                  <c:v>0</c:v>
                </c:pt>
                <c:pt idx="9">
                  <c:v>0</c:v>
                </c:pt>
                <c:pt idx="10">
                  <c:v>0</c:v>
                </c:pt>
                <c:pt idx="11">
                  <c:v>0</c:v>
                </c:pt>
              </c:numCache>
            </c:numRef>
          </c:val>
          <c:extLst xmlns:c16r2="http://schemas.microsoft.com/office/drawing/2015/06/chart">
            <c:ext xmlns:c16="http://schemas.microsoft.com/office/drawing/2014/chart" uri="{C3380CC4-5D6E-409C-BE32-E72D297353CC}">
              <c16:uniqueId val="{00000004-8971-45B2-AD1E-4895FF357A54}"/>
            </c:ext>
          </c:extLst>
        </c:ser>
        <c:ser>
          <c:idx val="5"/>
          <c:order val="5"/>
          <c:tx>
            <c:strRef>
              <c:f>'5.2'!$A$12</c:f>
              <c:strCache>
                <c:ptCount val="1"/>
                <c:pt idx="0">
                  <c:v>Královéhradecký kraj</c:v>
                </c:pt>
              </c:strCache>
            </c:strRef>
          </c:tx>
          <c:invertIfNegative val="0"/>
          <c:val>
            <c:numRef>
              <c:f>'5.2'!$B$12:$M$12</c:f>
              <c:numCache>
                <c:formatCode>#,##0.0</c:formatCode>
                <c:ptCount val="12"/>
                <c:pt idx="0">
                  <c:v>424.50081260458342</c:v>
                </c:pt>
                <c:pt idx="1">
                  <c:v>354.71531951178531</c:v>
                </c:pt>
                <c:pt idx="2">
                  <c:v>336.92707465029918</c:v>
                </c:pt>
                <c:pt idx="3">
                  <c:v>0</c:v>
                </c:pt>
                <c:pt idx="4">
                  <c:v>0</c:v>
                </c:pt>
                <c:pt idx="5">
                  <c:v>0</c:v>
                </c:pt>
                <c:pt idx="6">
                  <c:v>0</c:v>
                </c:pt>
                <c:pt idx="7">
                  <c:v>0</c:v>
                </c:pt>
                <c:pt idx="8">
                  <c:v>0</c:v>
                </c:pt>
                <c:pt idx="9">
                  <c:v>0</c:v>
                </c:pt>
                <c:pt idx="10">
                  <c:v>0</c:v>
                </c:pt>
                <c:pt idx="11">
                  <c:v>0</c:v>
                </c:pt>
              </c:numCache>
            </c:numRef>
          </c:val>
          <c:extLst xmlns:c16r2="http://schemas.microsoft.com/office/drawing/2015/06/chart">
            <c:ext xmlns:c16="http://schemas.microsoft.com/office/drawing/2014/chart" uri="{C3380CC4-5D6E-409C-BE32-E72D297353CC}">
              <c16:uniqueId val="{00000005-8971-45B2-AD1E-4895FF357A54}"/>
            </c:ext>
          </c:extLst>
        </c:ser>
        <c:ser>
          <c:idx val="6"/>
          <c:order val="6"/>
          <c:tx>
            <c:strRef>
              <c:f>'5.2'!$A$13</c:f>
              <c:strCache>
                <c:ptCount val="1"/>
                <c:pt idx="0">
                  <c:v>Liberecký kraj</c:v>
                </c:pt>
              </c:strCache>
            </c:strRef>
          </c:tx>
          <c:invertIfNegative val="0"/>
          <c:val>
            <c:numRef>
              <c:f>'5.2'!$B$13:$M$13</c:f>
              <c:numCache>
                <c:formatCode>#,##0.0</c:formatCode>
                <c:ptCount val="12"/>
                <c:pt idx="0">
                  <c:v>310.63761676387639</c:v>
                </c:pt>
                <c:pt idx="1">
                  <c:v>257.21216005046102</c:v>
                </c:pt>
                <c:pt idx="2">
                  <c:v>243.89310113006175</c:v>
                </c:pt>
                <c:pt idx="3">
                  <c:v>0</c:v>
                </c:pt>
                <c:pt idx="4">
                  <c:v>0</c:v>
                </c:pt>
                <c:pt idx="5">
                  <c:v>0</c:v>
                </c:pt>
                <c:pt idx="6">
                  <c:v>0</c:v>
                </c:pt>
                <c:pt idx="7">
                  <c:v>0</c:v>
                </c:pt>
                <c:pt idx="8">
                  <c:v>0</c:v>
                </c:pt>
                <c:pt idx="9">
                  <c:v>0</c:v>
                </c:pt>
                <c:pt idx="10">
                  <c:v>0</c:v>
                </c:pt>
                <c:pt idx="11">
                  <c:v>0</c:v>
                </c:pt>
              </c:numCache>
            </c:numRef>
          </c:val>
          <c:extLst xmlns:c16r2="http://schemas.microsoft.com/office/drawing/2015/06/chart">
            <c:ext xmlns:c16="http://schemas.microsoft.com/office/drawing/2014/chart" uri="{C3380CC4-5D6E-409C-BE32-E72D297353CC}">
              <c16:uniqueId val="{00000006-8971-45B2-AD1E-4895FF357A54}"/>
            </c:ext>
          </c:extLst>
        </c:ser>
        <c:ser>
          <c:idx val="7"/>
          <c:order val="7"/>
          <c:tx>
            <c:strRef>
              <c:f>'5.2'!$A$14</c:f>
              <c:strCache>
                <c:ptCount val="1"/>
                <c:pt idx="0">
                  <c:v>Moravskoslezský kraj</c:v>
                </c:pt>
              </c:strCache>
            </c:strRef>
          </c:tx>
          <c:invertIfNegative val="0"/>
          <c:val>
            <c:numRef>
              <c:f>'5.2'!$B$14:$M$14</c:f>
              <c:numCache>
                <c:formatCode>#,##0.0</c:formatCode>
                <c:ptCount val="12"/>
                <c:pt idx="0">
                  <c:v>2226.9500173021629</c:v>
                </c:pt>
                <c:pt idx="1">
                  <c:v>1776.2120609772346</c:v>
                </c:pt>
                <c:pt idx="2">
                  <c:v>1651.7402674629457</c:v>
                </c:pt>
                <c:pt idx="3">
                  <c:v>0</c:v>
                </c:pt>
                <c:pt idx="4">
                  <c:v>0</c:v>
                </c:pt>
                <c:pt idx="5">
                  <c:v>0</c:v>
                </c:pt>
                <c:pt idx="6">
                  <c:v>0</c:v>
                </c:pt>
                <c:pt idx="7">
                  <c:v>0</c:v>
                </c:pt>
                <c:pt idx="8">
                  <c:v>0</c:v>
                </c:pt>
                <c:pt idx="9">
                  <c:v>0</c:v>
                </c:pt>
                <c:pt idx="10">
                  <c:v>0</c:v>
                </c:pt>
                <c:pt idx="11">
                  <c:v>0</c:v>
                </c:pt>
              </c:numCache>
            </c:numRef>
          </c:val>
          <c:extLst xmlns:c16r2="http://schemas.microsoft.com/office/drawing/2015/06/chart">
            <c:ext xmlns:c16="http://schemas.microsoft.com/office/drawing/2014/chart" uri="{C3380CC4-5D6E-409C-BE32-E72D297353CC}">
              <c16:uniqueId val="{00000007-8971-45B2-AD1E-4895FF357A54}"/>
            </c:ext>
          </c:extLst>
        </c:ser>
        <c:ser>
          <c:idx val="8"/>
          <c:order val="8"/>
          <c:tx>
            <c:strRef>
              <c:f>'5.2'!$A$15</c:f>
              <c:strCache>
                <c:ptCount val="1"/>
                <c:pt idx="0">
                  <c:v>Olomoucký kraj</c:v>
                </c:pt>
              </c:strCache>
            </c:strRef>
          </c:tx>
          <c:invertIfNegative val="0"/>
          <c:val>
            <c:numRef>
              <c:f>'5.2'!$B$15:$M$15</c:f>
              <c:numCache>
                <c:formatCode>#,##0.0</c:formatCode>
                <c:ptCount val="12"/>
                <c:pt idx="0">
                  <c:v>529.88768400000004</c:v>
                </c:pt>
                <c:pt idx="1">
                  <c:v>396.90393200000011</c:v>
                </c:pt>
                <c:pt idx="2">
                  <c:v>368.57153299999987</c:v>
                </c:pt>
                <c:pt idx="3">
                  <c:v>0</c:v>
                </c:pt>
                <c:pt idx="4">
                  <c:v>0</c:v>
                </c:pt>
                <c:pt idx="5">
                  <c:v>0</c:v>
                </c:pt>
                <c:pt idx="6">
                  <c:v>0</c:v>
                </c:pt>
                <c:pt idx="7">
                  <c:v>0</c:v>
                </c:pt>
                <c:pt idx="8">
                  <c:v>0</c:v>
                </c:pt>
                <c:pt idx="9">
                  <c:v>0</c:v>
                </c:pt>
                <c:pt idx="10">
                  <c:v>0</c:v>
                </c:pt>
                <c:pt idx="11">
                  <c:v>0</c:v>
                </c:pt>
              </c:numCache>
            </c:numRef>
          </c:val>
          <c:extLst xmlns:c16r2="http://schemas.microsoft.com/office/drawing/2015/06/chart">
            <c:ext xmlns:c16="http://schemas.microsoft.com/office/drawing/2014/chart" uri="{C3380CC4-5D6E-409C-BE32-E72D297353CC}">
              <c16:uniqueId val="{00000008-8971-45B2-AD1E-4895FF357A54}"/>
            </c:ext>
          </c:extLst>
        </c:ser>
        <c:ser>
          <c:idx val="9"/>
          <c:order val="9"/>
          <c:tx>
            <c:strRef>
              <c:f>'5.2'!$A$16</c:f>
              <c:strCache>
                <c:ptCount val="1"/>
                <c:pt idx="0">
                  <c:v>Pardubický kraj</c:v>
                </c:pt>
              </c:strCache>
            </c:strRef>
          </c:tx>
          <c:invertIfNegative val="0"/>
          <c:val>
            <c:numRef>
              <c:f>'5.2'!$B$16:$M$16</c:f>
              <c:numCache>
                <c:formatCode>#,##0.0</c:formatCode>
                <c:ptCount val="12"/>
                <c:pt idx="0">
                  <c:v>667.22966531969087</c:v>
                </c:pt>
                <c:pt idx="1">
                  <c:v>518.25386581248767</c:v>
                </c:pt>
                <c:pt idx="2">
                  <c:v>486.04265660432759</c:v>
                </c:pt>
                <c:pt idx="3">
                  <c:v>0</c:v>
                </c:pt>
                <c:pt idx="4">
                  <c:v>0</c:v>
                </c:pt>
                <c:pt idx="5">
                  <c:v>0</c:v>
                </c:pt>
                <c:pt idx="6">
                  <c:v>0</c:v>
                </c:pt>
                <c:pt idx="7">
                  <c:v>0</c:v>
                </c:pt>
                <c:pt idx="8">
                  <c:v>0</c:v>
                </c:pt>
                <c:pt idx="9">
                  <c:v>0</c:v>
                </c:pt>
                <c:pt idx="10">
                  <c:v>0</c:v>
                </c:pt>
                <c:pt idx="11">
                  <c:v>0</c:v>
                </c:pt>
              </c:numCache>
            </c:numRef>
          </c:val>
          <c:extLst xmlns:c16r2="http://schemas.microsoft.com/office/drawing/2015/06/chart">
            <c:ext xmlns:c16="http://schemas.microsoft.com/office/drawing/2014/chart" uri="{C3380CC4-5D6E-409C-BE32-E72D297353CC}">
              <c16:uniqueId val="{00000009-8971-45B2-AD1E-4895FF357A54}"/>
            </c:ext>
          </c:extLst>
        </c:ser>
        <c:ser>
          <c:idx val="10"/>
          <c:order val="10"/>
          <c:tx>
            <c:strRef>
              <c:f>'5.2'!$A$17</c:f>
              <c:strCache>
                <c:ptCount val="1"/>
                <c:pt idx="0">
                  <c:v>Plzeňský kraj</c:v>
                </c:pt>
              </c:strCache>
            </c:strRef>
          </c:tx>
          <c:invertIfNegative val="0"/>
          <c:val>
            <c:numRef>
              <c:f>'5.2'!$B$17:$M$17</c:f>
              <c:numCache>
                <c:formatCode>#,##0.0</c:formatCode>
                <c:ptCount val="12"/>
                <c:pt idx="0">
                  <c:v>630.02069500000016</c:v>
                </c:pt>
                <c:pt idx="1">
                  <c:v>477.12738300000001</c:v>
                </c:pt>
                <c:pt idx="2">
                  <c:v>479.6834879999999</c:v>
                </c:pt>
                <c:pt idx="3">
                  <c:v>0</c:v>
                </c:pt>
                <c:pt idx="4">
                  <c:v>0</c:v>
                </c:pt>
                <c:pt idx="5">
                  <c:v>0</c:v>
                </c:pt>
                <c:pt idx="6">
                  <c:v>0</c:v>
                </c:pt>
                <c:pt idx="7">
                  <c:v>0</c:v>
                </c:pt>
                <c:pt idx="8">
                  <c:v>0</c:v>
                </c:pt>
                <c:pt idx="9">
                  <c:v>0</c:v>
                </c:pt>
                <c:pt idx="10">
                  <c:v>0</c:v>
                </c:pt>
                <c:pt idx="11">
                  <c:v>0</c:v>
                </c:pt>
              </c:numCache>
            </c:numRef>
          </c:val>
          <c:extLst xmlns:c16r2="http://schemas.microsoft.com/office/drawing/2015/06/chart">
            <c:ext xmlns:c16="http://schemas.microsoft.com/office/drawing/2014/chart" uri="{C3380CC4-5D6E-409C-BE32-E72D297353CC}">
              <c16:uniqueId val="{0000000A-8971-45B2-AD1E-4895FF357A54}"/>
            </c:ext>
          </c:extLst>
        </c:ser>
        <c:ser>
          <c:idx val="11"/>
          <c:order val="11"/>
          <c:tx>
            <c:strRef>
              <c:f>'5.2'!$A$18</c:f>
              <c:strCache>
                <c:ptCount val="1"/>
                <c:pt idx="0">
                  <c:v>Středočeský kraj</c:v>
                </c:pt>
              </c:strCache>
            </c:strRef>
          </c:tx>
          <c:invertIfNegative val="0"/>
          <c:val>
            <c:numRef>
              <c:f>'5.2'!$B$18:$M$18</c:f>
              <c:numCache>
                <c:formatCode>#,##0.0</c:formatCode>
                <c:ptCount val="12"/>
                <c:pt idx="0">
                  <c:v>2793.7880020000002</c:v>
                </c:pt>
                <c:pt idx="1">
                  <c:v>2279.2165850000001</c:v>
                </c:pt>
                <c:pt idx="2">
                  <c:v>2245.3016399999997</c:v>
                </c:pt>
                <c:pt idx="3">
                  <c:v>0</c:v>
                </c:pt>
                <c:pt idx="4">
                  <c:v>0</c:v>
                </c:pt>
                <c:pt idx="5">
                  <c:v>0</c:v>
                </c:pt>
                <c:pt idx="6">
                  <c:v>0</c:v>
                </c:pt>
                <c:pt idx="7">
                  <c:v>0</c:v>
                </c:pt>
                <c:pt idx="8">
                  <c:v>0</c:v>
                </c:pt>
                <c:pt idx="9">
                  <c:v>0</c:v>
                </c:pt>
                <c:pt idx="10">
                  <c:v>0</c:v>
                </c:pt>
                <c:pt idx="11">
                  <c:v>0</c:v>
                </c:pt>
              </c:numCache>
            </c:numRef>
          </c:val>
          <c:extLst xmlns:c16r2="http://schemas.microsoft.com/office/drawing/2015/06/chart">
            <c:ext xmlns:c16="http://schemas.microsoft.com/office/drawing/2014/chart" uri="{C3380CC4-5D6E-409C-BE32-E72D297353CC}">
              <c16:uniqueId val="{0000000B-8971-45B2-AD1E-4895FF357A54}"/>
            </c:ext>
          </c:extLst>
        </c:ser>
        <c:ser>
          <c:idx val="12"/>
          <c:order val="12"/>
          <c:tx>
            <c:strRef>
              <c:f>'5.2'!$A$19</c:f>
              <c:strCache>
                <c:ptCount val="1"/>
                <c:pt idx="0">
                  <c:v>Ústecký kraj</c:v>
                </c:pt>
              </c:strCache>
            </c:strRef>
          </c:tx>
          <c:invertIfNegative val="0"/>
          <c:val>
            <c:numRef>
              <c:f>'5.2'!$B$19:$M$19</c:f>
              <c:numCache>
                <c:formatCode>#,##0.0</c:formatCode>
                <c:ptCount val="12"/>
                <c:pt idx="0">
                  <c:v>1635.5215880000005</c:v>
                </c:pt>
                <c:pt idx="1">
                  <c:v>1364.2688759999999</c:v>
                </c:pt>
                <c:pt idx="2">
                  <c:v>1354.6664110000002</c:v>
                </c:pt>
                <c:pt idx="3">
                  <c:v>0</c:v>
                </c:pt>
                <c:pt idx="4">
                  <c:v>0</c:v>
                </c:pt>
                <c:pt idx="5">
                  <c:v>0</c:v>
                </c:pt>
                <c:pt idx="6">
                  <c:v>0</c:v>
                </c:pt>
                <c:pt idx="7">
                  <c:v>0</c:v>
                </c:pt>
                <c:pt idx="8">
                  <c:v>0</c:v>
                </c:pt>
                <c:pt idx="9">
                  <c:v>0</c:v>
                </c:pt>
                <c:pt idx="10">
                  <c:v>0</c:v>
                </c:pt>
                <c:pt idx="11">
                  <c:v>0</c:v>
                </c:pt>
              </c:numCache>
            </c:numRef>
          </c:val>
          <c:extLst xmlns:c16r2="http://schemas.microsoft.com/office/drawing/2015/06/chart">
            <c:ext xmlns:c16="http://schemas.microsoft.com/office/drawing/2014/chart" uri="{C3380CC4-5D6E-409C-BE32-E72D297353CC}">
              <c16:uniqueId val="{0000000C-8971-45B2-AD1E-4895FF357A54}"/>
            </c:ext>
          </c:extLst>
        </c:ser>
        <c:ser>
          <c:idx val="13"/>
          <c:order val="13"/>
          <c:tx>
            <c:strRef>
              <c:f>'5.2'!$A$20</c:f>
              <c:strCache>
                <c:ptCount val="1"/>
                <c:pt idx="0">
                  <c:v>Zlínský kraj</c:v>
                </c:pt>
              </c:strCache>
            </c:strRef>
          </c:tx>
          <c:invertIfNegative val="0"/>
          <c:val>
            <c:numRef>
              <c:f>'5.2'!$B$20:$M$20</c:f>
              <c:numCache>
                <c:formatCode>#,##0.0</c:formatCode>
                <c:ptCount val="12"/>
                <c:pt idx="0">
                  <c:v>596.12649338811923</c:v>
                </c:pt>
                <c:pt idx="1">
                  <c:v>464.83184211070056</c:v>
                </c:pt>
                <c:pt idx="2">
                  <c:v>433.05173727538056</c:v>
                </c:pt>
                <c:pt idx="3">
                  <c:v>0</c:v>
                </c:pt>
                <c:pt idx="4">
                  <c:v>0</c:v>
                </c:pt>
                <c:pt idx="5">
                  <c:v>0</c:v>
                </c:pt>
                <c:pt idx="6">
                  <c:v>0</c:v>
                </c:pt>
                <c:pt idx="7">
                  <c:v>0</c:v>
                </c:pt>
                <c:pt idx="8">
                  <c:v>0</c:v>
                </c:pt>
                <c:pt idx="9">
                  <c:v>0</c:v>
                </c:pt>
                <c:pt idx="10">
                  <c:v>0</c:v>
                </c:pt>
                <c:pt idx="11">
                  <c:v>0</c:v>
                </c:pt>
              </c:numCache>
            </c:numRef>
          </c:val>
          <c:extLst xmlns:c16r2="http://schemas.microsoft.com/office/drawing/2015/06/chart">
            <c:ext xmlns:c16="http://schemas.microsoft.com/office/drawing/2014/chart" uri="{C3380CC4-5D6E-409C-BE32-E72D297353CC}">
              <c16:uniqueId val="{0000000D-8971-45B2-AD1E-4895FF357A54}"/>
            </c:ext>
          </c:extLst>
        </c:ser>
        <c:dLbls>
          <c:showLegendKey val="0"/>
          <c:showVal val="0"/>
          <c:showCatName val="0"/>
          <c:showSerName val="0"/>
          <c:showPercent val="0"/>
          <c:showBubbleSize val="0"/>
        </c:dLbls>
        <c:gapWidth val="101"/>
        <c:overlap val="100"/>
        <c:axId val="142024704"/>
        <c:axId val="142026240"/>
      </c:barChart>
      <c:catAx>
        <c:axId val="142024704"/>
        <c:scaling>
          <c:orientation val="minMax"/>
        </c:scaling>
        <c:delete val="0"/>
        <c:axPos val="b"/>
        <c:majorTickMark val="none"/>
        <c:minorTickMark val="none"/>
        <c:tickLblPos val="nextTo"/>
        <c:txPr>
          <a:bodyPr/>
          <a:lstStyle/>
          <a:p>
            <a:pPr>
              <a:defRPr sz="900"/>
            </a:pPr>
            <a:endParaRPr lang="cs-CZ"/>
          </a:p>
        </c:txPr>
        <c:crossAx val="142026240"/>
        <c:crosses val="autoZero"/>
        <c:auto val="1"/>
        <c:lblAlgn val="ctr"/>
        <c:lblOffset val="100"/>
        <c:noMultiLvlLbl val="0"/>
      </c:catAx>
      <c:valAx>
        <c:axId val="142026240"/>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142024704"/>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orientation="portrait"/>
  </c:printSettings>
</c:chartSpace>
</file>

<file path=xl/charts/chart150.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52566753016951306"/>
          <c:y val="0.11291718469401851"/>
          <c:w val="0.34243387380811624"/>
          <c:h val="0.28385930377123914"/>
        </c:manualLayout>
      </c:layout>
      <c:doughnutChart>
        <c:varyColors val="1"/>
        <c:ser>
          <c:idx val="2"/>
          <c:order val="0"/>
          <c:dPt>
            <c:idx val="0"/>
            <c:bubble3D val="0"/>
            <c:spPr>
              <a:solidFill>
                <a:srgbClr val="9BBB59">
                  <a:lumMod val="75000"/>
                </a:srgbClr>
              </a:solidFill>
            </c:spPr>
            <c:extLst xmlns:c16r2="http://schemas.microsoft.com/office/drawing/2015/06/chart">
              <c:ext xmlns:c16="http://schemas.microsoft.com/office/drawing/2014/chart" uri="{C3380CC4-5D6E-409C-BE32-E72D297353CC}">
                <c16:uniqueId val="{00000001-C0D5-433C-8B6A-A1598AA9F7D0}"/>
              </c:ext>
            </c:extLst>
          </c:dPt>
          <c:dPt>
            <c:idx val="1"/>
            <c:bubble3D val="0"/>
            <c:spPr>
              <a:solidFill>
                <a:srgbClr val="EEECE1">
                  <a:lumMod val="50000"/>
                </a:srgbClr>
              </a:solidFill>
            </c:spPr>
            <c:extLst xmlns:c16r2="http://schemas.microsoft.com/office/drawing/2015/06/chart">
              <c:ext xmlns:c16="http://schemas.microsoft.com/office/drawing/2014/chart" uri="{C3380CC4-5D6E-409C-BE32-E72D297353CC}">
                <c16:uniqueId val="{00000003-C0D5-433C-8B6A-A1598AA9F7D0}"/>
              </c:ext>
            </c:extLst>
          </c:dPt>
          <c:dPt>
            <c:idx val="2"/>
            <c:bubble3D val="0"/>
            <c:spPr>
              <a:solidFill>
                <a:sysClr val="windowText" lastClr="000000"/>
              </a:solidFill>
            </c:spPr>
            <c:extLst xmlns:c16r2="http://schemas.microsoft.com/office/drawing/2015/06/chart">
              <c:ext xmlns:c16="http://schemas.microsoft.com/office/drawing/2014/chart" uri="{C3380CC4-5D6E-409C-BE32-E72D297353CC}">
                <c16:uniqueId val="{00000005-C0D5-433C-8B6A-A1598AA9F7D0}"/>
              </c:ext>
            </c:extLst>
          </c:dPt>
          <c:dPt>
            <c:idx val="5"/>
            <c:bubble3D val="0"/>
            <c:extLst xmlns:c16r2="http://schemas.microsoft.com/office/drawing/2015/06/chart">
              <c:ext xmlns:c16="http://schemas.microsoft.com/office/drawing/2014/chart" uri="{C3380CC4-5D6E-409C-BE32-E72D297353CC}">
                <c16:uniqueId val="{00000006-C0D5-433C-8B6A-A1598AA9F7D0}"/>
              </c:ext>
            </c:extLst>
          </c:dPt>
          <c:dPt>
            <c:idx val="6"/>
            <c:bubble3D val="0"/>
            <c:spPr>
              <a:solidFill>
                <a:srgbClr val="6E4932"/>
              </a:solidFill>
            </c:spPr>
            <c:extLst xmlns:c16r2="http://schemas.microsoft.com/office/drawing/2015/06/chart">
              <c:ext xmlns:c16="http://schemas.microsoft.com/office/drawing/2014/chart" uri="{C3380CC4-5D6E-409C-BE32-E72D297353CC}">
                <c16:uniqueId val="{00000008-C0D5-433C-8B6A-A1598AA9F7D0}"/>
              </c:ext>
            </c:extLst>
          </c:dPt>
          <c:dPt>
            <c:idx val="7"/>
            <c:bubble3D val="0"/>
            <c:extLst xmlns:c16r2="http://schemas.microsoft.com/office/drawing/2015/06/chart">
              <c:ext xmlns:c16="http://schemas.microsoft.com/office/drawing/2014/chart" uri="{C3380CC4-5D6E-409C-BE32-E72D297353CC}">
                <c16:uniqueId val="{00000009-C0D5-433C-8B6A-A1598AA9F7D0}"/>
              </c:ext>
            </c:extLst>
          </c:dPt>
          <c:dPt>
            <c:idx val="15"/>
            <c:bubble3D val="0"/>
            <c:spPr>
              <a:solidFill>
                <a:srgbClr val="EBE600"/>
              </a:solidFill>
            </c:spPr>
            <c:extLst xmlns:c16r2="http://schemas.microsoft.com/office/drawing/2015/06/chart">
              <c:ext xmlns:c16="http://schemas.microsoft.com/office/drawing/2014/chart" uri="{C3380CC4-5D6E-409C-BE32-E72D297353CC}">
                <c16:uniqueId val="{0000000B-C0D5-433C-8B6A-A1598AA9F7D0}"/>
              </c:ext>
            </c:extLst>
          </c:dPt>
          <c:cat>
            <c:numRef>
              <c:f>'8.13'!$O$10:$O$25</c:f>
              <c:numCache>
                <c:formatCode>0.0%</c:formatCode>
                <c:ptCount val="16"/>
              </c:numCache>
            </c:numRef>
          </c:cat>
          <c:val>
            <c:numRef>
              <c:f>'8.13'!$J$10:$J$25</c:f>
              <c:numCache>
                <c:formatCode>0.0</c:formatCode>
                <c:ptCount val="16"/>
              </c:numCache>
            </c:numRef>
          </c:val>
          <c:extLst xmlns:c16r2="http://schemas.microsoft.com/office/drawing/2015/06/chart">
            <c:ext xmlns:c16="http://schemas.microsoft.com/office/drawing/2014/chart" uri="{C3380CC4-5D6E-409C-BE32-E72D297353CC}">
              <c16:uniqueId val="{0000000C-C0D5-433C-8B6A-A1598AA9F7D0}"/>
            </c:ext>
          </c:extLst>
        </c:ser>
        <c:dLbls>
          <c:showLegendKey val="0"/>
          <c:showVal val="0"/>
          <c:showCatName val="0"/>
          <c:showSerName val="0"/>
          <c:showPercent val="0"/>
          <c:showBubbleSize val="0"/>
          <c:showLeaderLines val="1"/>
        </c:dLbls>
        <c:firstSliceAng val="0"/>
        <c:holeSize val="50"/>
      </c:doughnutChart>
      <c:spPr>
        <a:noFill/>
        <a:ln w="25400">
          <a:noFill/>
        </a:ln>
      </c:spPr>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51.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b="1" i="0" u="none" strike="noStrike" baseline="0">
                <a:effectLst/>
              </a:rPr>
              <a:t>Spotřeba tepla podle </a:t>
            </a:r>
            <a:r>
              <a:rPr lang="cs-CZ" sz="1000"/>
              <a:t>sektorů</a:t>
            </a:r>
            <a:r>
              <a:rPr lang="cs-CZ" sz="1000" baseline="0"/>
              <a:t> národního hospodářství</a:t>
            </a:r>
            <a:r>
              <a:rPr lang="cs-CZ" sz="1000"/>
              <a:t> (GJ)</a:t>
            </a:r>
          </a:p>
        </c:rich>
      </c:tx>
      <c:layout>
        <c:manualLayout>
          <c:xMode val="edge"/>
          <c:yMode val="edge"/>
          <c:x val="0.11658817533129462"/>
          <c:y val="4.3463308028525417E-2"/>
        </c:manualLayout>
      </c:layout>
      <c:overlay val="0"/>
    </c:title>
    <c:autoTitleDeleted val="0"/>
    <c:plotArea>
      <c:layout>
        <c:manualLayout>
          <c:layoutTarget val="inner"/>
          <c:xMode val="edge"/>
          <c:yMode val="edge"/>
          <c:x val="9.7641630144170252E-2"/>
          <c:y val="0.18377538215833902"/>
          <c:w val="0.77415317693982277"/>
          <c:h val="0.68439824321241161"/>
        </c:manualLayout>
      </c:layout>
      <c:barChart>
        <c:barDir val="col"/>
        <c:grouping val="stacked"/>
        <c:varyColors val="0"/>
        <c:ser>
          <c:idx val="0"/>
          <c:order val="0"/>
          <c:tx>
            <c:strRef>
              <c:f>'8.11'!$K$27</c:f>
              <c:strCache>
                <c:ptCount val="1"/>
                <c:pt idx="0">
                  <c:v>Průmysl</c:v>
                </c:pt>
              </c:strCache>
            </c:strRef>
          </c:tx>
          <c:invertIfNegative val="0"/>
          <c:cat>
            <c:strRef>
              <c:f>'8.11'!$L$26:$N$26</c:f>
              <c:strCache>
                <c:ptCount val="3"/>
                <c:pt idx="0">
                  <c:v>Leden</c:v>
                </c:pt>
                <c:pt idx="1">
                  <c:v>Únor</c:v>
                </c:pt>
                <c:pt idx="2">
                  <c:v>Březen</c:v>
                </c:pt>
              </c:strCache>
            </c:strRef>
          </c:cat>
          <c:val>
            <c:numRef>
              <c:f>'8.11'!$L$27:$N$27</c:f>
              <c:numCache>
                <c:formatCode>#,##0.0</c:formatCode>
                <c:ptCount val="3"/>
                <c:pt idx="0">
                  <c:v>114006.96199999998</c:v>
                </c:pt>
                <c:pt idx="1">
                  <c:v>94707.150999999998</c:v>
                </c:pt>
                <c:pt idx="2">
                  <c:v>94608.523000000001</c:v>
                </c:pt>
              </c:numCache>
            </c:numRef>
          </c:val>
          <c:extLst xmlns:c16r2="http://schemas.microsoft.com/office/drawing/2015/06/chart">
            <c:ext xmlns:c16="http://schemas.microsoft.com/office/drawing/2014/chart" uri="{C3380CC4-5D6E-409C-BE32-E72D297353CC}">
              <c16:uniqueId val="{00000000-0849-4BCF-8A1A-3DCA75ECB5FF}"/>
            </c:ext>
          </c:extLst>
        </c:ser>
        <c:ser>
          <c:idx val="1"/>
          <c:order val="1"/>
          <c:tx>
            <c:strRef>
              <c:f>'8.11'!$K$28</c:f>
              <c:strCache>
                <c:ptCount val="1"/>
                <c:pt idx="0">
                  <c:v>Energetika</c:v>
                </c:pt>
              </c:strCache>
            </c:strRef>
          </c:tx>
          <c:invertIfNegative val="0"/>
          <c:cat>
            <c:strRef>
              <c:f>'8.11'!$L$26:$N$26</c:f>
              <c:strCache>
                <c:ptCount val="3"/>
                <c:pt idx="0">
                  <c:v>Leden</c:v>
                </c:pt>
                <c:pt idx="1">
                  <c:v>Únor</c:v>
                </c:pt>
                <c:pt idx="2">
                  <c:v>Březen</c:v>
                </c:pt>
              </c:strCache>
            </c:strRef>
          </c:cat>
          <c:val>
            <c:numRef>
              <c:f>'8.11'!$L$28:$N$28</c:f>
              <c:numCache>
                <c:formatCode>#,##0.0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1-0849-4BCF-8A1A-3DCA75ECB5FF}"/>
            </c:ext>
          </c:extLst>
        </c:ser>
        <c:ser>
          <c:idx val="2"/>
          <c:order val="2"/>
          <c:tx>
            <c:strRef>
              <c:f>'8.11'!$K$29</c:f>
              <c:strCache>
                <c:ptCount val="1"/>
                <c:pt idx="0">
                  <c:v>Doprava</c:v>
                </c:pt>
              </c:strCache>
            </c:strRef>
          </c:tx>
          <c:invertIfNegative val="0"/>
          <c:cat>
            <c:strRef>
              <c:f>'8.11'!$L$26:$N$26</c:f>
              <c:strCache>
                <c:ptCount val="3"/>
                <c:pt idx="0">
                  <c:v>Leden</c:v>
                </c:pt>
                <c:pt idx="1">
                  <c:v>Únor</c:v>
                </c:pt>
                <c:pt idx="2">
                  <c:v>Březen</c:v>
                </c:pt>
              </c:strCache>
            </c:strRef>
          </c:cat>
          <c:val>
            <c:numRef>
              <c:f>'8.11'!$L$29:$N$29</c:f>
              <c:numCache>
                <c:formatCode>#,##0.0</c:formatCode>
                <c:ptCount val="3"/>
                <c:pt idx="0">
                  <c:v>5688.1</c:v>
                </c:pt>
                <c:pt idx="1">
                  <c:v>4479.47</c:v>
                </c:pt>
                <c:pt idx="2">
                  <c:v>4279.62</c:v>
                </c:pt>
              </c:numCache>
            </c:numRef>
          </c:val>
          <c:extLst xmlns:c16r2="http://schemas.microsoft.com/office/drawing/2015/06/chart">
            <c:ext xmlns:c16="http://schemas.microsoft.com/office/drawing/2014/chart" uri="{C3380CC4-5D6E-409C-BE32-E72D297353CC}">
              <c16:uniqueId val="{00000002-0849-4BCF-8A1A-3DCA75ECB5FF}"/>
            </c:ext>
          </c:extLst>
        </c:ser>
        <c:ser>
          <c:idx val="3"/>
          <c:order val="3"/>
          <c:tx>
            <c:strRef>
              <c:f>'8.11'!$K$30</c:f>
              <c:strCache>
                <c:ptCount val="1"/>
                <c:pt idx="0">
                  <c:v>Stavebnictví</c:v>
                </c:pt>
              </c:strCache>
            </c:strRef>
          </c:tx>
          <c:invertIfNegative val="0"/>
          <c:cat>
            <c:strRef>
              <c:f>'8.11'!$L$26:$N$26</c:f>
              <c:strCache>
                <c:ptCount val="3"/>
                <c:pt idx="0">
                  <c:v>Leden</c:v>
                </c:pt>
                <c:pt idx="1">
                  <c:v>Únor</c:v>
                </c:pt>
                <c:pt idx="2">
                  <c:v>Březen</c:v>
                </c:pt>
              </c:strCache>
            </c:strRef>
          </c:cat>
          <c:val>
            <c:numRef>
              <c:f>'8.11'!$L$30:$N$30</c:f>
              <c:numCache>
                <c:formatCode>#,##0.0</c:formatCode>
                <c:ptCount val="3"/>
                <c:pt idx="0">
                  <c:v>650.78</c:v>
                </c:pt>
                <c:pt idx="1">
                  <c:v>505.78</c:v>
                </c:pt>
                <c:pt idx="2">
                  <c:v>452.62200000000001</c:v>
                </c:pt>
              </c:numCache>
            </c:numRef>
          </c:val>
          <c:extLst xmlns:c16r2="http://schemas.microsoft.com/office/drawing/2015/06/chart">
            <c:ext xmlns:c16="http://schemas.microsoft.com/office/drawing/2014/chart" uri="{C3380CC4-5D6E-409C-BE32-E72D297353CC}">
              <c16:uniqueId val="{00000003-0849-4BCF-8A1A-3DCA75ECB5FF}"/>
            </c:ext>
          </c:extLst>
        </c:ser>
        <c:ser>
          <c:idx val="4"/>
          <c:order val="4"/>
          <c:tx>
            <c:strRef>
              <c:f>'8.11'!$K$31</c:f>
              <c:strCache>
                <c:ptCount val="1"/>
                <c:pt idx="0">
                  <c:v>Zemědělství a lesnictví</c:v>
                </c:pt>
              </c:strCache>
            </c:strRef>
          </c:tx>
          <c:invertIfNegative val="0"/>
          <c:cat>
            <c:strRef>
              <c:f>'8.11'!$L$26:$N$26</c:f>
              <c:strCache>
                <c:ptCount val="3"/>
                <c:pt idx="0">
                  <c:v>Leden</c:v>
                </c:pt>
                <c:pt idx="1">
                  <c:v>Únor</c:v>
                </c:pt>
                <c:pt idx="2">
                  <c:v>Březen</c:v>
                </c:pt>
              </c:strCache>
            </c:strRef>
          </c:cat>
          <c:val>
            <c:numRef>
              <c:f>'8.11'!$L$31:$N$31</c:f>
              <c:numCache>
                <c:formatCode>#,##0.0</c:formatCode>
                <c:ptCount val="3"/>
                <c:pt idx="0">
                  <c:v>5682.75</c:v>
                </c:pt>
                <c:pt idx="1">
                  <c:v>4911.1099999999997</c:v>
                </c:pt>
                <c:pt idx="2">
                  <c:v>6220.61</c:v>
                </c:pt>
              </c:numCache>
            </c:numRef>
          </c:val>
          <c:extLst xmlns:c16r2="http://schemas.microsoft.com/office/drawing/2015/06/chart">
            <c:ext xmlns:c16="http://schemas.microsoft.com/office/drawing/2014/chart" uri="{C3380CC4-5D6E-409C-BE32-E72D297353CC}">
              <c16:uniqueId val="{00000004-0849-4BCF-8A1A-3DCA75ECB5FF}"/>
            </c:ext>
          </c:extLst>
        </c:ser>
        <c:ser>
          <c:idx val="5"/>
          <c:order val="5"/>
          <c:tx>
            <c:strRef>
              <c:f>'8.11'!$K$32</c:f>
              <c:strCache>
                <c:ptCount val="1"/>
                <c:pt idx="0">
                  <c:v>Domácnosti</c:v>
                </c:pt>
              </c:strCache>
            </c:strRef>
          </c:tx>
          <c:invertIfNegative val="0"/>
          <c:cat>
            <c:strRef>
              <c:f>'8.11'!$L$26:$N$26</c:f>
              <c:strCache>
                <c:ptCount val="3"/>
                <c:pt idx="0">
                  <c:v>Leden</c:v>
                </c:pt>
                <c:pt idx="1">
                  <c:v>Únor</c:v>
                </c:pt>
                <c:pt idx="2">
                  <c:v>Březen</c:v>
                </c:pt>
              </c:strCache>
            </c:strRef>
          </c:cat>
          <c:val>
            <c:numRef>
              <c:f>'8.11'!$L$32:$N$32</c:f>
              <c:numCache>
                <c:formatCode>#,##0.0</c:formatCode>
                <c:ptCount val="3"/>
                <c:pt idx="0">
                  <c:v>304300.93500000006</c:v>
                </c:pt>
                <c:pt idx="1">
                  <c:v>221384.31100000002</c:v>
                </c:pt>
                <c:pt idx="2">
                  <c:v>226961.19900000002</c:v>
                </c:pt>
              </c:numCache>
            </c:numRef>
          </c:val>
          <c:extLst xmlns:c16r2="http://schemas.microsoft.com/office/drawing/2015/06/chart">
            <c:ext xmlns:c16="http://schemas.microsoft.com/office/drawing/2014/chart" uri="{C3380CC4-5D6E-409C-BE32-E72D297353CC}">
              <c16:uniqueId val="{00000005-0849-4BCF-8A1A-3DCA75ECB5FF}"/>
            </c:ext>
          </c:extLst>
        </c:ser>
        <c:ser>
          <c:idx val="6"/>
          <c:order val="6"/>
          <c:tx>
            <c:strRef>
              <c:f>'8.11'!$K$33</c:f>
              <c:strCache>
                <c:ptCount val="1"/>
                <c:pt idx="0">
                  <c:v>Obchod, služby, školství, zdravotnictví</c:v>
                </c:pt>
              </c:strCache>
            </c:strRef>
          </c:tx>
          <c:invertIfNegative val="0"/>
          <c:cat>
            <c:strRef>
              <c:f>'8.11'!$L$26:$N$26</c:f>
              <c:strCache>
                <c:ptCount val="3"/>
                <c:pt idx="0">
                  <c:v>Leden</c:v>
                </c:pt>
                <c:pt idx="1">
                  <c:v>Únor</c:v>
                </c:pt>
                <c:pt idx="2">
                  <c:v>Březen</c:v>
                </c:pt>
              </c:strCache>
            </c:strRef>
          </c:cat>
          <c:val>
            <c:numRef>
              <c:f>'8.11'!$L$33:$N$33</c:f>
              <c:numCache>
                <c:formatCode>#,##0.0</c:formatCode>
                <c:ptCount val="3"/>
                <c:pt idx="0">
                  <c:v>183997.02899999998</c:v>
                </c:pt>
                <c:pt idx="1">
                  <c:v>137292.28500000003</c:v>
                </c:pt>
                <c:pt idx="2">
                  <c:v>130796.36099999999</c:v>
                </c:pt>
              </c:numCache>
            </c:numRef>
          </c:val>
          <c:extLst xmlns:c16r2="http://schemas.microsoft.com/office/drawing/2015/06/chart">
            <c:ext xmlns:c16="http://schemas.microsoft.com/office/drawing/2014/chart" uri="{C3380CC4-5D6E-409C-BE32-E72D297353CC}">
              <c16:uniqueId val="{00000006-0849-4BCF-8A1A-3DCA75ECB5FF}"/>
            </c:ext>
          </c:extLst>
        </c:ser>
        <c:ser>
          <c:idx val="7"/>
          <c:order val="7"/>
          <c:tx>
            <c:strRef>
              <c:f>'8.11'!$K$34</c:f>
              <c:strCache>
                <c:ptCount val="1"/>
                <c:pt idx="0">
                  <c:v>Ostatní</c:v>
                </c:pt>
              </c:strCache>
            </c:strRef>
          </c:tx>
          <c:invertIfNegative val="0"/>
          <c:cat>
            <c:strRef>
              <c:f>'8.11'!$L$26:$N$26</c:f>
              <c:strCache>
                <c:ptCount val="3"/>
                <c:pt idx="0">
                  <c:v>Leden</c:v>
                </c:pt>
                <c:pt idx="1">
                  <c:v>Únor</c:v>
                </c:pt>
                <c:pt idx="2">
                  <c:v>Březen</c:v>
                </c:pt>
              </c:strCache>
            </c:strRef>
          </c:cat>
          <c:val>
            <c:numRef>
              <c:f>'8.11'!$L$34:$N$34</c:f>
              <c:numCache>
                <c:formatCode>#,##0.0</c:formatCode>
                <c:ptCount val="3"/>
                <c:pt idx="0">
                  <c:v>7736.4220000000005</c:v>
                </c:pt>
                <c:pt idx="1">
                  <c:v>6843.1220000000003</c:v>
                </c:pt>
                <c:pt idx="2">
                  <c:v>6223.5410000000002</c:v>
                </c:pt>
              </c:numCache>
            </c:numRef>
          </c:val>
          <c:extLst xmlns:c16r2="http://schemas.microsoft.com/office/drawing/2015/06/chart">
            <c:ext xmlns:c16="http://schemas.microsoft.com/office/drawing/2014/chart" uri="{C3380CC4-5D6E-409C-BE32-E72D297353CC}">
              <c16:uniqueId val="{00000007-0849-4BCF-8A1A-3DCA75ECB5FF}"/>
            </c:ext>
          </c:extLst>
        </c:ser>
        <c:dLbls>
          <c:showLegendKey val="0"/>
          <c:showVal val="0"/>
          <c:showCatName val="0"/>
          <c:showSerName val="0"/>
          <c:showPercent val="0"/>
          <c:showBubbleSize val="0"/>
        </c:dLbls>
        <c:gapWidth val="150"/>
        <c:overlap val="100"/>
        <c:axId val="171823872"/>
        <c:axId val="171825408"/>
      </c:barChart>
      <c:catAx>
        <c:axId val="171823872"/>
        <c:scaling>
          <c:orientation val="minMax"/>
        </c:scaling>
        <c:delete val="0"/>
        <c:axPos val="b"/>
        <c:numFmt formatCode="General" sourceLinked="1"/>
        <c:majorTickMark val="none"/>
        <c:minorTickMark val="none"/>
        <c:tickLblPos val="nextTo"/>
        <c:txPr>
          <a:bodyPr/>
          <a:lstStyle/>
          <a:p>
            <a:pPr>
              <a:defRPr sz="900"/>
            </a:pPr>
            <a:endParaRPr lang="cs-CZ"/>
          </a:p>
        </c:txPr>
        <c:crossAx val="171825408"/>
        <c:crosses val="autoZero"/>
        <c:auto val="1"/>
        <c:lblAlgn val="ctr"/>
        <c:lblOffset val="100"/>
        <c:noMultiLvlLbl val="0"/>
      </c:catAx>
      <c:valAx>
        <c:axId val="171825408"/>
        <c:scaling>
          <c:orientation val="minMax"/>
          <c:max val="800000"/>
        </c:scaling>
        <c:delete val="0"/>
        <c:axPos val="l"/>
        <c:majorGridlines/>
        <c:numFmt formatCode="#,##0" sourceLinked="0"/>
        <c:majorTickMark val="out"/>
        <c:minorTickMark val="none"/>
        <c:tickLblPos val="nextTo"/>
        <c:spPr>
          <a:ln>
            <a:noFill/>
          </a:ln>
        </c:spPr>
        <c:txPr>
          <a:bodyPr/>
          <a:lstStyle/>
          <a:p>
            <a:pPr>
              <a:defRPr sz="900"/>
            </a:pPr>
            <a:endParaRPr lang="cs-CZ"/>
          </a:p>
        </c:txPr>
        <c:crossAx val="171823872"/>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52.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v ČR</a:t>
            </a:r>
          </a:p>
        </c:rich>
      </c:tx>
      <c:overlay val="0"/>
    </c:title>
    <c:autoTitleDeleted val="0"/>
    <c:plotArea>
      <c:layout>
        <c:manualLayout>
          <c:layoutTarget val="inner"/>
          <c:xMode val="edge"/>
          <c:yMode val="edge"/>
          <c:x val="6.0592781633521109E-2"/>
          <c:y val="0.27588277344330603"/>
          <c:w val="0.86679862645627792"/>
          <c:h val="0.27543687465053568"/>
        </c:manualLayout>
      </c:layout>
      <c:barChart>
        <c:barDir val="bar"/>
        <c:grouping val="clustered"/>
        <c:varyColors val="0"/>
        <c:ser>
          <c:idx val="0"/>
          <c:order val="0"/>
          <c:tx>
            <c:strRef>
              <c:f>'8.11'!$L$39</c:f>
              <c:strCache>
                <c:ptCount val="1"/>
                <c:pt idx="0">
                  <c:v>Instalovaný výkon</c:v>
                </c:pt>
              </c:strCache>
            </c:strRef>
          </c:tx>
          <c:invertIfNegative val="0"/>
          <c:val>
            <c:numRef>
              <c:f>'8.11'!$M$39</c:f>
              <c:numCache>
                <c:formatCode>0.0%</c:formatCode>
                <c:ptCount val="1"/>
                <c:pt idx="0">
                  <c:v>2.891545514043602E-2</c:v>
                </c:pt>
              </c:numCache>
            </c:numRef>
          </c:val>
          <c:extLst xmlns:c16r2="http://schemas.microsoft.com/office/drawing/2015/06/chart">
            <c:ext xmlns:c16="http://schemas.microsoft.com/office/drawing/2014/chart" uri="{C3380CC4-5D6E-409C-BE32-E72D297353CC}">
              <c16:uniqueId val="{00000000-6B73-4049-9456-7B2C4355A611}"/>
            </c:ext>
          </c:extLst>
        </c:ser>
        <c:ser>
          <c:idx val="1"/>
          <c:order val="1"/>
          <c:tx>
            <c:strRef>
              <c:f>'8.11'!$L$40</c:f>
              <c:strCache>
                <c:ptCount val="1"/>
                <c:pt idx="0">
                  <c:v>Výroba tepla brutto</c:v>
                </c:pt>
              </c:strCache>
            </c:strRef>
          </c:tx>
          <c:invertIfNegative val="0"/>
          <c:val>
            <c:numRef>
              <c:f>'8.11'!$M$40</c:f>
              <c:numCache>
                <c:formatCode>0.0%</c:formatCode>
                <c:ptCount val="1"/>
                <c:pt idx="0">
                  <c:v>3.9209400230903337E-2</c:v>
                </c:pt>
              </c:numCache>
            </c:numRef>
          </c:val>
          <c:extLst xmlns:c16r2="http://schemas.microsoft.com/office/drawing/2015/06/chart">
            <c:ext xmlns:c16="http://schemas.microsoft.com/office/drawing/2014/chart" uri="{C3380CC4-5D6E-409C-BE32-E72D297353CC}">
              <c16:uniqueId val="{00000001-6B73-4049-9456-7B2C4355A611}"/>
            </c:ext>
          </c:extLst>
        </c:ser>
        <c:ser>
          <c:idx val="2"/>
          <c:order val="2"/>
          <c:tx>
            <c:strRef>
              <c:f>'8.11'!$L$41</c:f>
              <c:strCache>
                <c:ptCount val="1"/>
                <c:pt idx="0">
                  <c:v>Dodávky tepla</c:v>
                </c:pt>
              </c:strCache>
            </c:strRef>
          </c:tx>
          <c:invertIfNegative val="0"/>
          <c:val>
            <c:numRef>
              <c:f>'8.11'!$M$41</c:f>
              <c:numCache>
                <c:formatCode>0.0%</c:formatCode>
                <c:ptCount val="1"/>
                <c:pt idx="0">
                  <c:v>4.8623095711097325E-2</c:v>
                </c:pt>
              </c:numCache>
            </c:numRef>
          </c:val>
          <c:extLst xmlns:c16r2="http://schemas.microsoft.com/office/drawing/2015/06/chart">
            <c:ext xmlns:c16="http://schemas.microsoft.com/office/drawing/2014/chart" uri="{C3380CC4-5D6E-409C-BE32-E72D297353CC}">
              <c16:uniqueId val="{00000002-6B73-4049-9456-7B2C4355A611}"/>
            </c:ext>
          </c:extLst>
        </c:ser>
        <c:dLbls>
          <c:showLegendKey val="0"/>
          <c:showVal val="0"/>
          <c:showCatName val="0"/>
          <c:showSerName val="0"/>
          <c:showPercent val="0"/>
          <c:showBubbleSize val="0"/>
        </c:dLbls>
        <c:gapWidth val="150"/>
        <c:axId val="172188416"/>
        <c:axId val="172189952"/>
      </c:barChart>
      <c:catAx>
        <c:axId val="172188416"/>
        <c:scaling>
          <c:orientation val="maxMin"/>
        </c:scaling>
        <c:delete val="0"/>
        <c:axPos val="l"/>
        <c:numFmt formatCode="General" sourceLinked="1"/>
        <c:majorTickMark val="none"/>
        <c:minorTickMark val="none"/>
        <c:tickLblPos val="none"/>
        <c:crossAx val="172189952"/>
        <c:crosses val="autoZero"/>
        <c:auto val="1"/>
        <c:lblAlgn val="ctr"/>
        <c:lblOffset val="100"/>
        <c:noMultiLvlLbl val="0"/>
      </c:catAx>
      <c:valAx>
        <c:axId val="172189952"/>
        <c:scaling>
          <c:orientation val="minMax"/>
          <c:max val="0.30000000000000004"/>
        </c:scaling>
        <c:delete val="0"/>
        <c:axPos val="b"/>
        <c:majorGridlines/>
        <c:numFmt formatCode="0%" sourceLinked="0"/>
        <c:majorTickMark val="out"/>
        <c:minorTickMark val="none"/>
        <c:tickLblPos val="nextTo"/>
        <c:spPr>
          <a:ln>
            <a:noFill/>
          </a:ln>
        </c:spPr>
        <c:txPr>
          <a:bodyPr/>
          <a:lstStyle/>
          <a:p>
            <a:pPr>
              <a:defRPr sz="900"/>
            </a:pPr>
            <a:endParaRPr lang="cs-CZ"/>
          </a:p>
        </c:txPr>
        <c:crossAx val="172188416"/>
        <c:crosses val="max"/>
        <c:crossBetween val="between"/>
      </c:valAx>
    </c:plotArea>
    <c:legend>
      <c:legendPos val="b"/>
      <c:layout>
        <c:manualLayout>
          <c:xMode val="edge"/>
          <c:yMode val="edge"/>
          <c:x val="0.18609824399565114"/>
          <c:y val="0.74908068686696816"/>
          <c:w val="0.81390175600434878"/>
          <c:h val="0.25091931313303184"/>
        </c:manualLayout>
      </c:layout>
      <c:overlay val="0"/>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53.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Dodávky tepla podle paliv (GJ)</a:t>
            </a:r>
          </a:p>
        </c:rich>
      </c:tx>
      <c:layout>
        <c:manualLayout>
          <c:xMode val="edge"/>
          <c:yMode val="edge"/>
          <c:x val="0.33476395939086295"/>
          <c:y val="4.3823326432022087E-2"/>
        </c:manualLayout>
      </c:layout>
      <c:overlay val="0"/>
    </c:title>
    <c:autoTitleDeleted val="0"/>
    <c:plotArea>
      <c:layout>
        <c:manualLayout>
          <c:layoutTarget val="inner"/>
          <c:xMode val="edge"/>
          <c:yMode val="edge"/>
          <c:x val="0.11164476326580174"/>
          <c:y val="0.18190101113825022"/>
          <c:w val="0.88835523673419825"/>
          <c:h val="0.6851811594202899"/>
        </c:manualLayout>
      </c:layout>
      <c:barChart>
        <c:barDir val="col"/>
        <c:grouping val="stacked"/>
        <c:varyColors val="0"/>
        <c:ser>
          <c:idx val="0"/>
          <c:order val="0"/>
          <c:tx>
            <c:strRef>
              <c:f>'8.11'!$K$10</c:f>
              <c:strCache>
                <c:ptCount val="1"/>
                <c:pt idx="0">
                  <c:v>Biomasa</c:v>
                </c:pt>
              </c:strCache>
            </c:strRef>
          </c:tx>
          <c:spPr>
            <a:solidFill>
              <a:schemeClr val="accent3">
                <a:lumMod val="75000"/>
              </a:schemeClr>
            </a:solidFill>
          </c:spPr>
          <c:invertIfNegative val="0"/>
          <c:cat>
            <c:strRef>
              <c:f>'8.11'!$L$9:$N$9</c:f>
              <c:strCache>
                <c:ptCount val="3"/>
                <c:pt idx="0">
                  <c:v>Leden</c:v>
                </c:pt>
                <c:pt idx="1">
                  <c:v>Únor</c:v>
                </c:pt>
                <c:pt idx="2">
                  <c:v>Březen</c:v>
                </c:pt>
              </c:strCache>
            </c:strRef>
          </c:cat>
          <c:val>
            <c:numRef>
              <c:f>'8.11'!$L$10:$N$10</c:f>
              <c:numCache>
                <c:formatCode>#,##0.0</c:formatCode>
                <c:ptCount val="3"/>
                <c:pt idx="0">
                  <c:v>81411.144000000015</c:v>
                </c:pt>
                <c:pt idx="1">
                  <c:v>55890.32</c:v>
                </c:pt>
                <c:pt idx="2">
                  <c:v>66561.239000000001</c:v>
                </c:pt>
              </c:numCache>
            </c:numRef>
          </c:val>
          <c:extLst xmlns:c16r2="http://schemas.microsoft.com/office/drawing/2015/06/chart">
            <c:ext xmlns:c16="http://schemas.microsoft.com/office/drawing/2014/chart" uri="{C3380CC4-5D6E-409C-BE32-E72D297353CC}">
              <c16:uniqueId val="{00000000-7F2F-48B4-8D50-B6642759EFBD}"/>
            </c:ext>
          </c:extLst>
        </c:ser>
        <c:ser>
          <c:idx val="1"/>
          <c:order val="1"/>
          <c:tx>
            <c:strRef>
              <c:f>'8.11'!$K$11</c:f>
              <c:strCache>
                <c:ptCount val="1"/>
                <c:pt idx="0">
                  <c:v>Bioplyn</c:v>
                </c:pt>
              </c:strCache>
            </c:strRef>
          </c:tx>
          <c:spPr>
            <a:solidFill>
              <a:schemeClr val="bg2">
                <a:lumMod val="50000"/>
              </a:schemeClr>
            </a:solidFill>
          </c:spPr>
          <c:invertIfNegative val="0"/>
          <c:cat>
            <c:strRef>
              <c:f>'8.11'!$L$9:$N$9</c:f>
              <c:strCache>
                <c:ptCount val="3"/>
                <c:pt idx="0">
                  <c:v>Leden</c:v>
                </c:pt>
                <c:pt idx="1">
                  <c:v>Únor</c:v>
                </c:pt>
                <c:pt idx="2">
                  <c:v>Březen</c:v>
                </c:pt>
              </c:strCache>
            </c:strRef>
          </c:cat>
          <c:val>
            <c:numRef>
              <c:f>'8.11'!$L$11:$N$11</c:f>
              <c:numCache>
                <c:formatCode>#,##0.0</c:formatCode>
                <c:ptCount val="3"/>
                <c:pt idx="0">
                  <c:v>7690.7939999999999</c:v>
                </c:pt>
                <c:pt idx="1">
                  <c:v>6819.7400000000007</c:v>
                </c:pt>
                <c:pt idx="2">
                  <c:v>7673.0419999999995</c:v>
                </c:pt>
              </c:numCache>
            </c:numRef>
          </c:val>
          <c:extLst xmlns:c16r2="http://schemas.microsoft.com/office/drawing/2015/06/chart">
            <c:ext xmlns:c16="http://schemas.microsoft.com/office/drawing/2014/chart" uri="{C3380CC4-5D6E-409C-BE32-E72D297353CC}">
              <c16:uniqueId val="{00000001-7F2F-48B4-8D50-B6642759EFBD}"/>
            </c:ext>
          </c:extLst>
        </c:ser>
        <c:ser>
          <c:idx val="2"/>
          <c:order val="2"/>
          <c:tx>
            <c:strRef>
              <c:f>'8.11'!$K$12</c:f>
              <c:strCache>
                <c:ptCount val="1"/>
                <c:pt idx="0">
                  <c:v>Černé uhlí</c:v>
                </c:pt>
              </c:strCache>
            </c:strRef>
          </c:tx>
          <c:spPr>
            <a:solidFill>
              <a:schemeClr val="tx1"/>
            </a:solidFill>
          </c:spPr>
          <c:invertIfNegative val="0"/>
          <c:cat>
            <c:strRef>
              <c:f>'8.11'!$L$9:$N$9</c:f>
              <c:strCache>
                <c:ptCount val="3"/>
                <c:pt idx="0">
                  <c:v>Leden</c:v>
                </c:pt>
                <c:pt idx="1">
                  <c:v>Únor</c:v>
                </c:pt>
                <c:pt idx="2">
                  <c:v>Březen</c:v>
                </c:pt>
              </c:strCache>
            </c:strRef>
          </c:cat>
          <c:val>
            <c:numRef>
              <c:f>'8.11'!$L$12:$N$12</c:f>
              <c:numCache>
                <c:formatCode>#,##0.0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2-7F2F-48B4-8D50-B6642759EFBD}"/>
            </c:ext>
          </c:extLst>
        </c:ser>
        <c:ser>
          <c:idx val="3"/>
          <c:order val="3"/>
          <c:tx>
            <c:strRef>
              <c:f>'8.11'!$K$13</c:f>
              <c:strCache>
                <c:ptCount val="1"/>
                <c:pt idx="0">
                  <c:v>Elektrická energie</c:v>
                </c:pt>
              </c:strCache>
            </c:strRef>
          </c:tx>
          <c:invertIfNegative val="0"/>
          <c:cat>
            <c:strRef>
              <c:f>'8.11'!$L$9:$N$9</c:f>
              <c:strCache>
                <c:ptCount val="3"/>
                <c:pt idx="0">
                  <c:v>Leden</c:v>
                </c:pt>
                <c:pt idx="1">
                  <c:v>Únor</c:v>
                </c:pt>
                <c:pt idx="2">
                  <c:v>Březen</c:v>
                </c:pt>
              </c:strCache>
            </c:strRef>
          </c:cat>
          <c:val>
            <c:numRef>
              <c:f>'8.11'!$L$13:$N$13</c:f>
              <c:numCache>
                <c:formatCode>#,##0.0</c:formatCode>
                <c:ptCount val="3"/>
                <c:pt idx="0">
                  <c:v>168.36199999999999</c:v>
                </c:pt>
                <c:pt idx="1">
                  <c:v>148.96100000000001</c:v>
                </c:pt>
                <c:pt idx="2">
                  <c:v>142.773</c:v>
                </c:pt>
              </c:numCache>
            </c:numRef>
          </c:val>
          <c:extLst xmlns:c16r2="http://schemas.microsoft.com/office/drawing/2015/06/chart">
            <c:ext xmlns:c16="http://schemas.microsoft.com/office/drawing/2014/chart" uri="{C3380CC4-5D6E-409C-BE32-E72D297353CC}">
              <c16:uniqueId val="{00000003-7F2F-48B4-8D50-B6642759EFBD}"/>
            </c:ext>
          </c:extLst>
        </c:ser>
        <c:ser>
          <c:idx val="4"/>
          <c:order val="4"/>
          <c:tx>
            <c:strRef>
              <c:f>'8.11'!$K$14</c:f>
              <c:strCache>
                <c:ptCount val="1"/>
                <c:pt idx="0">
                  <c:v>Energie prostředí (tepelné čerpadlo)</c:v>
                </c:pt>
              </c:strCache>
            </c:strRef>
          </c:tx>
          <c:invertIfNegative val="0"/>
          <c:cat>
            <c:strRef>
              <c:f>'8.11'!$L$9:$N$9</c:f>
              <c:strCache>
                <c:ptCount val="3"/>
                <c:pt idx="0">
                  <c:v>Leden</c:v>
                </c:pt>
                <c:pt idx="1">
                  <c:v>Únor</c:v>
                </c:pt>
                <c:pt idx="2">
                  <c:v>Březen</c:v>
                </c:pt>
              </c:strCache>
            </c:strRef>
          </c:cat>
          <c:val>
            <c:numRef>
              <c:f>'8.11'!$L$14:$N$14</c:f>
              <c:numCache>
                <c:formatCode>#,##0.0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4-7F2F-48B4-8D50-B6642759EFBD}"/>
            </c:ext>
          </c:extLst>
        </c:ser>
        <c:ser>
          <c:idx val="5"/>
          <c:order val="5"/>
          <c:tx>
            <c:strRef>
              <c:f>'8.11'!$K$15</c:f>
              <c:strCache>
                <c:ptCount val="1"/>
                <c:pt idx="0">
                  <c:v>Energie Slunce (solární kolektor)</c:v>
                </c:pt>
              </c:strCache>
            </c:strRef>
          </c:tx>
          <c:invertIfNegative val="0"/>
          <c:cat>
            <c:strRef>
              <c:f>'8.11'!$L$9:$N$9</c:f>
              <c:strCache>
                <c:ptCount val="3"/>
                <c:pt idx="0">
                  <c:v>Leden</c:v>
                </c:pt>
                <c:pt idx="1">
                  <c:v>Únor</c:v>
                </c:pt>
                <c:pt idx="2">
                  <c:v>Březen</c:v>
                </c:pt>
              </c:strCache>
            </c:strRef>
          </c:cat>
          <c:val>
            <c:numRef>
              <c:f>'8.11'!$L$15:$N$15</c:f>
              <c:numCache>
                <c:formatCode>#,##0.0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5-7F2F-48B4-8D50-B6642759EFBD}"/>
            </c:ext>
          </c:extLst>
        </c:ser>
        <c:ser>
          <c:idx val="6"/>
          <c:order val="6"/>
          <c:tx>
            <c:strRef>
              <c:f>'8.11'!$K$16</c:f>
              <c:strCache>
                <c:ptCount val="1"/>
                <c:pt idx="0">
                  <c:v>Hnědé uhlí</c:v>
                </c:pt>
              </c:strCache>
            </c:strRef>
          </c:tx>
          <c:spPr>
            <a:solidFill>
              <a:srgbClr val="6E4932"/>
            </a:solidFill>
          </c:spPr>
          <c:invertIfNegative val="0"/>
          <c:cat>
            <c:strRef>
              <c:f>'8.11'!$L$9:$N$9</c:f>
              <c:strCache>
                <c:ptCount val="3"/>
                <c:pt idx="0">
                  <c:v>Leden</c:v>
                </c:pt>
                <c:pt idx="1">
                  <c:v>Únor</c:v>
                </c:pt>
                <c:pt idx="2">
                  <c:v>Březen</c:v>
                </c:pt>
              </c:strCache>
            </c:strRef>
          </c:cat>
          <c:val>
            <c:numRef>
              <c:f>'8.11'!$L$16:$N$16</c:f>
              <c:numCache>
                <c:formatCode>#,##0.0</c:formatCode>
                <c:ptCount val="3"/>
                <c:pt idx="0">
                  <c:v>411148.58099999995</c:v>
                </c:pt>
                <c:pt idx="1">
                  <c:v>304004.69</c:v>
                </c:pt>
                <c:pt idx="2">
                  <c:v>293552.402</c:v>
                </c:pt>
              </c:numCache>
            </c:numRef>
          </c:val>
          <c:extLst xmlns:c16r2="http://schemas.microsoft.com/office/drawing/2015/06/chart">
            <c:ext xmlns:c16="http://schemas.microsoft.com/office/drawing/2014/chart" uri="{C3380CC4-5D6E-409C-BE32-E72D297353CC}">
              <c16:uniqueId val="{00000006-7F2F-48B4-8D50-B6642759EFBD}"/>
            </c:ext>
          </c:extLst>
        </c:ser>
        <c:ser>
          <c:idx val="7"/>
          <c:order val="7"/>
          <c:tx>
            <c:strRef>
              <c:f>'8.11'!$K$17</c:f>
              <c:strCache>
                <c:ptCount val="1"/>
                <c:pt idx="0">
                  <c:v>Jaderné palivo</c:v>
                </c:pt>
              </c:strCache>
            </c:strRef>
          </c:tx>
          <c:invertIfNegative val="0"/>
          <c:cat>
            <c:strRef>
              <c:f>'8.11'!$L$9:$N$9</c:f>
              <c:strCache>
                <c:ptCount val="3"/>
                <c:pt idx="0">
                  <c:v>Leden</c:v>
                </c:pt>
                <c:pt idx="1">
                  <c:v>Únor</c:v>
                </c:pt>
                <c:pt idx="2">
                  <c:v>Březen</c:v>
                </c:pt>
              </c:strCache>
            </c:strRef>
          </c:cat>
          <c:val>
            <c:numRef>
              <c:f>'8.11'!$L$17:$N$17</c:f>
              <c:numCache>
                <c:formatCode>#,##0.0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7-7F2F-48B4-8D50-B6642759EFBD}"/>
            </c:ext>
          </c:extLst>
        </c:ser>
        <c:ser>
          <c:idx val="8"/>
          <c:order val="8"/>
          <c:tx>
            <c:strRef>
              <c:f>'8.11'!$K$18</c:f>
              <c:strCache>
                <c:ptCount val="1"/>
                <c:pt idx="0">
                  <c:v>Koks</c:v>
                </c:pt>
              </c:strCache>
            </c:strRef>
          </c:tx>
          <c:invertIfNegative val="0"/>
          <c:cat>
            <c:strRef>
              <c:f>'8.11'!$L$9:$N$9</c:f>
              <c:strCache>
                <c:ptCount val="3"/>
                <c:pt idx="0">
                  <c:v>Leden</c:v>
                </c:pt>
                <c:pt idx="1">
                  <c:v>Únor</c:v>
                </c:pt>
                <c:pt idx="2">
                  <c:v>Březen</c:v>
                </c:pt>
              </c:strCache>
            </c:strRef>
          </c:cat>
          <c:val>
            <c:numRef>
              <c:f>'8.11'!$L$18:$N$18</c:f>
              <c:numCache>
                <c:formatCode>#,##0.0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8-7F2F-48B4-8D50-B6642759EFBD}"/>
            </c:ext>
          </c:extLst>
        </c:ser>
        <c:ser>
          <c:idx val="9"/>
          <c:order val="9"/>
          <c:tx>
            <c:strRef>
              <c:f>'8.11'!$K$19</c:f>
              <c:strCache>
                <c:ptCount val="1"/>
                <c:pt idx="0">
                  <c:v>Odpadní teplo</c:v>
                </c:pt>
              </c:strCache>
            </c:strRef>
          </c:tx>
          <c:invertIfNegative val="0"/>
          <c:cat>
            <c:strRef>
              <c:f>'8.11'!$L$9:$N$9</c:f>
              <c:strCache>
                <c:ptCount val="3"/>
                <c:pt idx="0">
                  <c:v>Leden</c:v>
                </c:pt>
                <c:pt idx="1">
                  <c:v>Únor</c:v>
                </c:pt>
                <c:pt idx="2">
                  <c:v>Březen</c:v>
                </c:pt>
              </c:strCache>
            </c:strRef>
          </c:cat>
          <c:val>
            <c:numRef>
              <c:f>'8.11'!$L$19:$N$19</c:f>
              <c:numCache>
                <c:formatCode>#,##0.0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9-7F2F-48B4-8D50-B6642759EFBD}"/>
            </c:ext>
          </c:extLst>
        </c:ser>
        <c:ser>
          <c:idx val="10"/>
          <c:order val="10"/>
          <c:tx>
            <c:strRef>
              <c:f>'8.11'!$K$20</c:f>
              <c:strCache>
                <c:ptCount val="1"/>
                <c:pt idx="0">
                  <c:v>Ostatní kapalná paliva</c:v>
                </c:pt>
              </c:strCache>
            </c:strRef>
          </c:tx>
          <c:invertIfNegative val="0"/>
          <c:cat>
            <c:strRef>
              <c:f>'8.11'!$L$9:$N$9</c:f>
              <c:strCache>
                <c:ptCount val="3"/>
                <c:pt idx="0">
                  <c:v>Leden</c:v>
                </c:pt>
                <c:pt idx="1">
                  <c:v>Únor</c:v>
                </c:pt>
                <c:pt idx="2">
                  <c:v>Březen</c:v>
                </c:pt>
              </c:strCache>
            </c:strRef>
          </c:cat>
          <c:val>
            <c:numRef>
              <c:f>'8.11'!$L$20:$N$20</c:f>
              <c:numCache>
                <c:formatCode>#,##0.0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A-7F2F-48B4-8D50-B6642759EFBD}"/>
            </c:ext>
          </c:extLst>
        </c:ser>
        <c:ser>
          <c:idx val="11"/>
          <c:order val="11"/>
          <c:tx>
            <c:strRef>
              <c:f>'8.11'!$K$21</c:f>
              <c:strCache>
                <c:ptCount val="1"/>
                <c:pt idx="0">
                  <c:v>Ostatní pevná paliva</c:v>
                </c:pt>
              </c:strCache>
            </c:strRef>
          </c:tx>
          <c:invertIfNegative val="0"/>
          <c:cat>
            <c:strRef>
              <c:f>'8.11'!$L$9:$N$9</c:f>
              <c:strCache>
                <c:ptCount val="3"/>
                <c:pt idx="0">
                  <c:v>Leden</c:v>
                </c:pt>
                <c:pt idx="1">
                  <c:v>Únor</c:v>
                </c:pt>
                <c:pt idx="2">
                  <c:v>Březen</c:v>
                </c:pt>
              </c:strCache>
            </c:strRef>
          </c:cat>
          <c:val>
            <c:numRef>
              <c:f>'8.11'!$L$21:$N$21</c:f>
              <c:numCache>
                <c:formatCode>#,##0.0</c:formatCode>
                <c:ptCount val="3"/>
                <c:pt idx="0">
                  <c:v>26092.163</c:v>
                </c:pt>
                <c:pt idx="1">
                  <c:v>25664.996999999999</c:v>
                </c:pt>
                <c:pt idx="2">
                  <c:v>29111.465</c:v>
                </c:pt>
              </c:numCache>
            </c:numRef>
          </c:val>
          <c:extLst xmlns:c16r2="http://schemas.microsoft.com/office/drawing/2015/06/chart">
            <c:ext xmlns:c16="http://schemas.microsoft.com/office/drawing/2014/chart" uri="{C3380CC4-5D6E-409C-BE32-E72D297353CC}">
              <c16:uniqueId val="{0000000B-7F2F-48B4-8D50-B6642759EFBD}"/>
            </c:ext>
          </c:extLst>
        </c:ser>
        <c:ser>
          <c:idx val="12"/>
          <c:order val="12"/>
          <c:tx>
            <c:strRef>
              <c:f>'8.11'!$K$22</c:f>
              <c:strCache>
                <c:ptCount val="1"/>
                <c:pt idx="0">
                  <c:v>Ostatní plyny</c:v>
                </c:pt>
              </c:strCache>
            </c:strRef>
          </c:tx>
          <c:invertIfNegative val="0"/>
          <c:cat>
            <c:strRef>
              <c:f>'8.11'!$L$9:$N$9</c:f>
              <c:strCache>
                <c:ptCount val="3"/>
                <c:pt idx="0">
                  <c:v>Leden</c:v>
                </c:pt>
                <c:pt idx="1">
                  <c:v>Únor</c:v>
                </c:pt>
                <c:pt idx="2">
                  <c:v>Březen</c:v>
                </c:pt>
              </c:strCache>
            </c:strRef>
          </c:cat>
          <c:val>
            <c:numRef>
              <c:f>'8.11'!$L$22:$N$22</c:f>
              <c:numCache>
                <c:formatCode>#,##0.0</c:formatCode>
                <c:ptCount val="3"/>
                <c:pt idx="0">
                  <c:v>19</c:v>
                </c:pt>
                <c:pt idx="1">
                  <c:v>41</c:v>
                </c:pt>
                <c:pt idx="2">
                  <c:v>10</c:v>
                </c:pt>
              </c:numCache>
            </c:numRef>
          </c:val>
          <c:extLst xmlns:c16r2="http://schemas.microsoft.com/office/drawing/2015/06/chart">
            <c:ext xmlns:c16="http://schemas.microsoft.com/office/drawing/2014/chart" uri="{C3380CC4-5D6E-409C-BE32-E72D297353CC}">
              <c16:uniqueId val="{0000000C-7F2F-48B4-8D50-B6642759EFBD}"/>
            </c:ext>
          </c:extLst>
        </c:ser>
        <c:ser>
          <c:idx val="13"/>
          <c:order val="13"/>
          <c:tx>
            <c:strRef>
              <c:f>'8.11'!$K$23</c:f>
              <c:strCache>
                <c:ptCount val="1"/>
                <c:pt idx="0">
                  <c:v>Ostatní</c:v>
                </c:pt>
              </c:strCache>
            </c:strRef>
          </c:tx>
          <c:invertIfNegative val="0"/>
          <c:cat>
            <c:strRef>
              <c:f>'8.11'!$L$9:$N$9</c:f>
              <c:strCache>
                <c:ptCount val="3"/>
                <c:pt idx="0">
                  <c:v>Leden</c:v>
                </c:pt>
                <c:pt idx="1">
                  <c:v>Únor</c:v>
                </c:pt>
                <c:pt idx="2">
                  <c:v>Březen</c:v>
                </c:pt>
              </c:strCache>
            </c:strRef>
          </c:cat>
          <c:val>
            <c:numRef>
              <c:f>'8.11'!$L$23:$N$23</c:f>
              <c:numCache>
                <c:formatCode>#,##0.0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D-7F2F-48B4-8D50-B6642759EFBD}"/>
            </c:ext>
          </c:extLst>
        </c:ser>
        <c:ser>
          <c:idx val="14"/>
          <c:order val="14"/>
          <c:tx>
            <c:strRef>
              <c:f>'8.11'!$K$24</c:f>
              <c:strCache>
                <c:ptCount val="1"/>
                <c:pt idx="0">
                  <c:v>Topné oleje</c:v>
                </c:pt>
              </c:strCache>
            </c:strRef>
          </c:tx>
          <c:invertIfNegative val="0"/>
          <c:cat>
            <c:strRef>
              <c:f>'8.11'!$L$9:$N$9</c:f>
              <c:strCache>
                <c:ptCount val="3"/>
                <c:pt idx="0">
                  <c:v>Leden</c:v>
                </c:pt>
                <c:pt idx="1">
                  <c:v>Únor</c:v>
                </c:pt>
                <c:pt idx="2">
                  <c:v>Březen</c:v>
                </c:pt>
              </c:strCache>
            </c:strRef>
          </c:cat>
          <c:val>
            <c:numRef>
              <c:f>'8.11'!$L$24:$N$24</c:f>
              <c:numCache>
                <c:formatCode>#,##0.0</c:formatCode>
                <c:ptCount val="3"/>
                <c:pt idx="0">
                  <c:v>9.0630000000000006</c:v>
                </c:pt>
                <c:pt idx="1">
                  <c:v>187.00299999999999</c:v>
                </c:pt>
                <c:pt idx="2">
                  <c:v>177.14500000000001</c:v>
                </c:pt>
              </c:numCache>
            </c:numRef>
          </c:val>
          <c:extLst xmlns:c16r2="http://schemas.microsoft.com/office/drawing/2015/06/chart">
            <c:ext xmlns:c16="http://schemas.microsoft.com/office/drawing/2014/chart" uri="{C3380CC4-5D6E-409C-BE32-E72D297353CC}">
              <c16:uniqueId val="{0000000E-7F2F-48B4-8D50-B6642759EFBD}"/>
            </c:ext>
          </c:extLst>
        </c:ser>
        <c:ser>
          <c:idx val="15"/>
          <c:order val="15"/>
          <c:tx>
            <c:strRef>
              <c:f>'8.11'!$K$25</c:f>
              <c:strCache>
                <c:ptCount val="1"/>
                <c:pt idx="0">
                  <c:v>Zemní plyn</c:v>
                </c:pt>
              </c:strCache>
            </c:strRef>
          </c:tx>
          <c:spPr>
            <a:solidFill>
              <a:srgbClr val="EBE600"/>
            </a:solidFill>
          </c:spPr>
          <c:invertIfNegative val="0"/>
          <c:cat>
            <c:strRef>
              <c:f>'8.11'!$L$9:$N$9</c:f>
              <c:strCache>
                <c:ptCount val="3"/>
                <c:pt idx="0">
                  <c:v>Leden</c:v>
                </c:pt>
                <c:pt idx="1">
                  <c:v>Únor</c:v>
                </c:pt>
                <c:pt idx="2">
                  <c:v>Březen</c:v>
                </c:pt>
              </c:strCache>
            </c:strRef>
          </c:cat>
          <c:val>
            <c:numRef>
              <c:f>'8.11'!$L$25:$N$25</c:f>
              <c:numCache>
                <c:formatCode>#,##0.0</c:formatCode>
                <c:ptCount val="3"/>
                <c:pt idx="0">
                  <c:v>103481.58799999999</c:v>
                </c:pt>
                <c:pt idx="1">
                  <c:v>84370.671999999991</c:v>
                </c:pt>
                <c:pt idx="2">
                  <c:v>82455.42200000002</c:v>
                </c:pt>
              </c:numCache>
            </c:numRef>
          </c:val>
          <c:extLst xmlns:c16r2="http://schemas.microsoft.com/office/drawing/2015/06/chart">
            <c:ext xmlns:c16="http://schemas.microsoft.com/office/drawing/2014/chart" uri="{C3380CC4-5D6E-409C-BE32-E72D297353CC}">
              <c16:uniqueId val="{0000000F-7F2F-48B4-8D50-B6642759EFBD}"/>
            </c:ext>
          </c:extLst>
        </c:ser>
        <c:dLbls>
          <c:showLegendKey val="0"/>
          <c:showVal val="0"/>
          <c:showCatName val="0"/>
          <c:showSerName val="0"/>
          <c:showPercent val="0"/>
          <c:showBubbleSize val="0"/>
        </c:dLbls>
        <c:gapWidth val="150"/>
        <c:overlap val="100"/>
        <c:axId val="171901696"/>
        <c:axId val="171903232"/>
      </c:barChart>
      <c:catAx>
        <c:axId val="171901696"/>
        <c:scaling>
          <c:orientation val="minMax"/>
        </c:scaling>
        <c:delete val="0"/>
        <c:axPos val="b"/>
        <c:numFmt formatCode="General" sourceLinked="1"/>
        <c:majorTickMark val="none"/>
        <c:minorTickMark val="none"/>
        <c:tickLblPos val="nextTo"/>
        <c:txPr>
          <a:bodyPr/>
          <a:lstStyle/>
          <a:p>
            <a:pPr>
              <a:defRPr sz="900"/>
            </a:pPr>
            <a:endParaRPr lang="cs-CZ"/>
          </a:p>
        </c:txPr>
        <c:crossAx val="171903232"/>
        <c:crosses val="autoZero"/>
        <c:auto val="1"/>
        <c:lblAlgn val="ctr"/>
        <c:lblOffset val="100"/>
        <c:noMultiLvlLbl val="0"/>
      </c:catAx>
      <c:valAx>
        <c:axId val="171903232"/>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171901696"/>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54.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52566753016951306"/>
          <c:y val="0.11291718469401851"/>
          <c:w val="0.34243387380811624"/>
          <c:h val="0.28385930377123914"/>
        </c:manualLayout>
      </c:layout>
      <c:doughnutChart>
        <c:varyColors val="1"/>
        <c:ser>
          <c:idx val="2"/>
          <c:order val="0"/>
          <c:dPt>
            <c:idx val="0"/>
            <c:bubble3D val="0"/>
            <c:spPr>
              <a:solidFill>
                <a:srgbClr val="9BBB59">
                  <a:lumMod val="75000"/>
                </a:srgbClr>
              </a:solidFill>
            </c:spPr>
            <c:extLst xmlns:c16r2="http://schemas.microsoft.com/office/drawing/2015/06/chart">
              <c:ext xmlns:c16="http://schemas.microsoft.com/office/drawing/2014/chart" uri="{C3380CC4-5D6E-409C-BE32-E72D297353CC}">
                <c16:uniqueId val="{00000001-3E27-49A3-973F-5AE82D86D262}"/>
              </c:ext>
            </c:extLst>
          </c:dPt>
          <c:dPt>
            <c:idx val="1"/>
            <c:bubble3D val="0"/>
            <c:spPr>
              <a:solidFill>
                <a:srgbClr val="EEECE1">
                  <a:lumMod val="50000"/>
                </a:srgbClr>
              </a:solidFill>
            </c:spPr>
            <c:extLst xmlns:c16r2="http://schemas.microsoft.com/office/drawing/2015/06/chart">
              <c:ext xmlns:c16="http://schemas.microsoft.com/office/drawing/2014/chart" uri="{C3380CC4-5D6E-409C-BE32-E72D297353CC}">
                <c16:uniqueId val="{00000003-3E27-49A3-973F-5AE82D86D262}"/>
              </c:ext>
            </c:extLst>
          </c:dPt>
          <c:dPt>
            <c:idx val="2"/>
            <c:bubble3D val="0"/>
            <c:spPr>
              <a:solidFill>
                <a:sysClr val="windowText" lastClr="000000"/>
              </a:solidFill>
            </c:spPr>
            <c:extLst xmlns:c16r2="http://schemas.microsoft.com/office/drawing/2015/06/chart">
              <c:ext xmlns:c16="http://schemas.microsoft.com/office/drawing/2014/chart" uri="{C3380CC4-5D6E-409C-BE32-E72D297353CC}">
                <c16:uniqueId val="{00000005-3E27-49A3-973F-5AE82D86D262}"/>
              </c:ext>
            </c:extLst>
          </c:dPt>
          <c:dPt>
            <c:idx val="5"/>
            <c:bubble3D val="0"/>
            <c:extLst xmlns:c16r2="http://schemas.microsoft.com/office/drawing/2015/06/chart">
              <c:ext xmlns:c16="http://schemas.microsoft.com/office/drawing/2014/chart" uri="{C3380CC4-5D6E-409C-BE32-E72D297353CC}">
                <c16:uniqueId val="{00000006-3E27-49A3-973F-5AE82D86D262}"/>
              </c:ext>
            </c:extLst>
          </c:dPt>
          <c:dPt>
            <c:idx val="6"/>
            <c:bubble3D val="0"/>
            <c:spPr>
              <a:solidFill>
                <a:srgbClr val="6E4932"/>
              </a:solidFill>
            </c:spPr>
            <c:extLst xmlns:c16r2="http://schemas.microsoft.com/office/drawing/2015/06/chart">
              <c:ext xmlns:c16="http://schemas.microsoft.com/office/drawing/2014/chart" uri="{C3380CC4-5D6E-409C-BE32-E72D297353CC}">
                <c16:uniqueId val="{00000008-3E27-49A3-973F-5AE82D86D262}"/>
              </c:ext>
            </c:extLst>
          </c:dPt>
          <c:dPt>
            <c:idx val="7"/>
            <c:bubble3D val="0"/>
            <c:extLst xmlns:c16r2="http://schemas.microsoft.com/office/drawing/2015/06/chart">
              <c:ext xmlns:c16="http://schemas.microsoft.com/office/drawing/2014/chart" uri="{C3380CC4-5D6E-409C-BE32-E72D297353CC}">
                <c16:uniqueId val="{00000009-3E27-49A3-973F-5AE82D86D262}"/>
              </c:ext>
            </c:extLst>
          </c:dPt>
          <c:dPt>
            <c:idx val="15"/>
            <c:bubble3D val="0"/>
            <c:spPr>
              <a:solidFill>
                <a:srgbClr val="EBE600"/>
              </a:solidFill>
            </c:spPr>
            <c:extLst xmlns:c16r2="http://schemas.microsoft.com/office/drawing/2015/06/chart">
              <c:ext xmlns:c16="http://schemas.microsoft.com/office/drawing/2014/chart" uri="{C3380CC4-5D6E-409C-BE32-E72D297353CC}">
                <c16:uniqueId val="{0000000B-3E27-49A3-973F-5AE82D86D262}"/>
              </c:ext>
            </c:extLst>
          </c:dPt>
          <c:cat>
            <c:numRef>
              <c:f>'8.11'!$O$10:$O$25</c:f>
              <c:numCache>
                <c:formatCode>0.0%</c:formatCode>
                <c:ptCount val="16"/>
              </c:numCache>
            </c:numRef>
          </c:cat>
          <c:val>
            <c:numRef>
              <c:f>'8.11'!$J$10:$J$25</c:f>
              <c:numCache>
                <c:formatCode>0.0</c:formatCode>
                <c:ptCount val="16"/>
              </c:numCache>
            </c:numRef>
          </c:val>
          <c:extLst xmlns:c16r2="http://schemas.microsoft.com/office/drawing/2015/06/chart">
            <c:ext xmlns:c16="http://schemas.microsoft.com/office/drawing/2014/chart" uri="{C3380CC4-5D6E-409C-BE32-E72D297353CC}">
              <c16:uniqueId val="{0000000C-3E27-49A3-973F-5AE82D86D262}"/>
            </c:ext>
          </c:extLst>
        </c:ser>
        <c:dLbls>
          <c:showLegendKey val="0"/>
          <c:showVal val="0"/>
          <c:showCatName val="0"/>
          <c:showSerName val="0"/>
          <c:showPercent val="0"/>
          <c:showBubbleSize val="0"/>
          <c:showLeaderLines val="1"/>
        </c:dLbls>
        <c:firstSliceAng val="0"/>
        <c:holeSize val="50"/>
      </c:doughnutChart>
      <c:spPr>
        <a:noFill/>
        <a:ln w="25400">
          <a:noFill/>
        </a:ln>
      </c:spPr>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55.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7205388244365729"/>
          <c:y val="0.21908190047672613"/>
          <c:w val="0.34141910486533111"/>
          <c:h val="0.51561197707429429"/>
        </c:manualLayout>
      </c:layout>
      <c:doughnutChart>
        <c:varyColors val="1"/>
        <c:ser>
          <c:idx val="2"/>
          <c:order val="0"/>
          <c:dPt>
            <c:idx val="7"/>
            <c:bubble3D val="0"/>
            <c:extLst xmlns:c16r2="http://schemas.microsoft.com/office/drawing/2015/06/chart">
              <c:ext xmlns:c16="http://schemas.microsoft.com/office/drawing/2014/chart" uri="{C3380CC4-5D6E-409C-BE32-E72D297353CC}">
                <c16:uniqueId val="{00000000-FE86-428C-84A4-A56B8EED7FEE}"/>
              </c:ext>
            </c:extLst>
          </c:dPt>
          <c:cat>
            <c:numRef>
              <c:f>'8.11'!$O$27:$O$34</c:f>
              <c:numCache>
                <c:formatCode>#,##0.0</c:formatCode>
                <c:ptCount val="8"/>
              </c:numCache>
            </c:numRef>
          </c:cat>
          <c:val>
            <c:numRef>
              <c:f>'8.11'!$J$27:$J$34</c:f>
              <c:numCache>
                <c:formatCode>0.0</c:formatCode>
                <c:ptCount val="8"/>
              </c:numCache>
            </c:numRef>
          </c:val>
          <c:extLst xmlns:c16r2="http://schemas.microsoft.com/office/drawing/2015/06/chart">
            <c:ext xmlns:c16="http://schemas.microsoft.com/office/drawing/2014/chart" uri="{C3380CC4-5D6E-409C-BE32-E72D297353CC}">
              <c16:uniqueId val="{00000001-FE86-428C-84A4-A56B8EED7FEE}"/>
            </c:ext>
          </c:extLst>
        </c:ser>
        <c:dLbls>
          <c:showLegendKey val="0"/>
          <c:showVal val="0"/>
          <c:showCatName val="0"/>
          <c:showSerName val="0"/>
          <c:showPercent val="0"/>
          <c:showBubbleSize val="0"/>
          <c:showLeaderLines val="1"/>
        </c:dLbls>
        <c:firstSliceAng val="0"/>
        <c:holeSize val="50"/>
      </c:doughnutChart>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56.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b="1" i="0" u="none" strike="noStrike" baseline="0">
                <a:effectLst/>
              </a:rPr>
              <a:t>Spotřeba tepla podle </a:t>
            </a:r>
            <a:r>
              <a:rPr lang="cs-CZ" sz="1000"/>
              <a:t>sektorů</a:t>
            </a:r>
            <a:r>
              <a:rPr lang="cs-CZ" sz="1000" baseline="0"/>
              <a:t> národního hospodářství</a:t>
            </a:r>
            <a:r>
              <a:rPr lang="cs-CZ" sz="1000"/>
              <a:t> (GJ)</a:t>
            </a:r>
          </a:p>
        </c:rich>
      </c:tx>
      <c:layout>
        <c:manualLayout>
          <c:xMode val="edge"/>
          <c:yMode val="edge"/>
          <c:x val="0.13600713557594291"/>
          <c:y val="4.3463361666010988E-2"/>
        </c:manualLayout>
      </c:layout>
      <c:overlay val="0"/>
    </c:title>
    <c:autoTitleDeleted val="0"/>
    <c:plotArea>
      <c:layout>
        <c:manualLayout>
          <c:layoutTarget val="inner"/>
          <c:xMode val="edge"/>
          <c:yMode val="edge"/>
          <c:x val="9.7641630144170252E-2"/>
          <c:y val="0.18377538215833902"/>
          <c:w val="0.77415317693982277"/>
          <c:h val="0.68439824321241161"/>
        </c:manualLayout>
      </c:layout>
      <c:barChart>
        <c:barDir val="col"/>
        <c:grouping val="stacked"/>
        <c:varyColors val="0"/>
        <c:ser>
          <c:idx val="0"/>
          <c:order val="0"/>
          <c:tx>
            <c:strRef>
              <c:f>'8.12'!$K$28</c:f>
              <c:strCache>
                <c:ptCount val="1"/>
                <c:pt idx="0">
                  <c:v>Průmysl</c:v>
                </c:pt>
              </c:strCache>
            </c:strRef>
          </c:tx>
          <c:invertIfNegative val="0"/>
          <c:cat>
            <c:strRef>
              <c:f>'8.12'!$L$27:$N$27</c:f>
              <c:strCache>
                <c:ptCount val="3"/>
                <c:pt idx="0">
                  <c:v>Leden</c:v>
                </c:pt>
                <c:pt idx="1">
                  <c:v>Únor</c:v>
                </c:pt>
                <c:pt idx="2">
                  <c:v>Březen</c:v>
                </c:pt>
              </c:strCache>
            </c:strRef>
          </c:cat>
          <c:val>
            <c:numRef>
              <c:f>'8.12'!$L$28:$N$28</c:f>
              <c:numCache>
                <c:formatCode>#,##0.0</c:formatCode>
                <c:ptCount val="3"/>
                <c:pt idx="0">
                  <c:v>596284.49400000006</c:v>
                </c:pt>
                <c:pt idx="1">
                  <c:v>510910.60400000005</c:v>
                </c:pt>
                <c:pt idx="2">
                  <c:v>504412.46700000006</c:v>
                </c:pt>
              </c:numCache>
            </c:numRef>
          </c:val>
          <c:extLst xmlns:c16r2="http://schemas.microsoft.com/office/drawing/2015/06/chart">
            <c:ext xmlns:c16="http://schemas.microsoft.com/office/drawing/2014/chart" uri="{C3380CC4-5D6E-409C-BE32-E72D297353CC}">
              <c16:uniqueId val="{00000000-AA33-46E2-9EE5-D631A484EE69}"/>
            </c:ext>
          </c:extLst>
        </c:ser>
        <c:ser>
          <c:idx val="1"/>
          <c:order val="1"/>
          <c:tx>
            <c:strRef>
              <c:f>'8.12'!$K$29</c:f>
              <c:strCache>
                <c:ptCount val="1"/>
                <c:pt idx="0">
                  <c:v>Energetika</c:v>
                </c:pt>
              </c:strCache>
            </c:strRef>
          </c:tx>
          <c:invertIfNegative val="0"/>
          <c:cat>
            <c:strRef>
              <c:f>'8.12'!$L$27:$N$27</c:f>
              <c:strCache>
                <c:ptCount val="3"/>
                <c:pt idx="0">
                  <c:v>Leden</c:v>
                </c:pt>
                <c:pt idx="1">
                  <c:v>Únor</c:v>
                </c:pt>
                <c:pt idx="2">
                  <c:v>Březen</c:v>
                </c:pt>
              </c:strCache>
            </c:strRef>
          </c:cat>
          <c:val>
            <c:numRef>
              <c:f>'8.12'!$L$29:$N$29</c:f>
              <c:numCache>
                <c:formatCode>#,##0.0</c:formatCode>
                <c:ptCount val="3"/>
                <c:pt idx="0">
                  <c:v>30839.653999999999</c:v>
                </c:pt>
                <c:pt idx="1">
                  <c:v>21391.223000000002</c:v>
                </c:pt>
                <c:pt idx="2">
                  <c:v>42694.68</c:v>
                </c:pt>
              </c:numCache>
            </c:numRef>
          </c:val>
          <c:extLst xmlns:c16r2="http://schemas.microsoft.com/office/drawing/2015/06/chart">
            <c:ext xmlns:c16="http://schemas.microsoft.com/office/drawing/2014/chart" uri="{C3380CC4-5D6E-409C-BE32-E72D297353CC}">
              <c16:uniqueId val="{00000001-AA33-46E2-9EE5-D631A484EE69}"/>
            </c:ext>
          </c:extLst>
        </c:ser>
        <c:ser>
          <c:idx val="2"/>
          <c:order val="2"/>
          <c:tx>
            <c:strRef>
              <c:f>'8.12'!$K$30</c:f>
              <c:strCache>
                <c:ptCount val="1"/>
                <c:pt idx="0">
                  <c:v>Doprava</c:v>
                </c:pt>
              </c:strCache>
            </c:strRef>
          </c:tx>
          <c:invertIfNegative val="0"/>
          <c:cat>
            <c:strRef>
              <c:f>'8.12'!$L$27:$N$27</c:f>
              <c:strCache>
                <c:ptCount val="3"/>
                <c:pt idx="0">
                  <c:v>Leden</c:v>
                </c:pt>
                <c:pt idx="1">
                  <c:v>Únor</c:v>
                </c:pt>
                <c:pt idx="2">
                  <c:v>Březen</c:v>
                </c:pt>
              </c:strCache>
            </c:strRef>
          </c:cat>
          <c:val>
            <c:numRef>
              <c:f>'8.12'!$L$30:$N$30</c:f>
              <c:numCache>
                <c:formatCode>#,##0.0</c:formatCode>
                <c:ptCount val="3"/>
                <c:pt idx="0">
                  <c:v>3791.8</c:v>
                </c:pt>
                <c:pt idx="1">
                  <c:v>2908.3999999999996</c:v>
                </c:pt>
                <c:pt idx="2">
                  <c:v>2715.5</c:v>
                </c:pt>
              </c:numCache>
            </c:numRef>
          </c:val>
          <c:extLst xmlns:c16r2="http://schemas.microsoft.com/office/drawing/2015/06/chart">
            <c:ext xmlns:c16="http://schemas.microsoft.com/office/drawing/2014/chart" uri="{C3380CC4-5D6E-409C-BE32-E72D297353CC}">
              <c16:uniqueId val="{00000002-AA33-46E2-9EE5-D631A484EE69}"/>
            </c:ext>
          </c:extLst>
        </c:ser>
        <c:ser>
          <c:idx val="3"/>
          <c:order val="3"/>
          <c:tx>
            <c:strRef>
              <c:f>'8.12'!$K$31</c:f>
              <c:strCache>
                <c:ptCount val="1"/>
                <c:pt idx="0">
                  <c:v>Stavebnictví</c:v>
                </c:pt>
              </c:strCache>
            </c:strRef>
          </c:tx>
          <c:invertIfNegative val="0"/>
          <c:cat>
            <c:strRef>
              <c:f>'8.12'!$L$27:$N$27</c:f>
              <c:strCache>
                <c:ptCount val="3"/>
                <c:pt idx="0">
                  <c:v>Leden</c:v>
                </c:pt>
                <c:pt idx="1">
                  <c:v>Únor</c:v>
                </c:pt>
                <c:pt idx="2">
                  <c:v>Březen</c:v>
                </c:pt>
              </c:strCache>
            </c:strRef>
          </c:cat>
          <c:val>
            <c:numRef>
              <c:f>'8.12'!$L$31:$N$31</c:f>
              <c:numCache>
                <c:formatCode>#,##0.0</c:formatCode>
                <c:ptCount val="3"/>
                <c:pt idx="0">
                  <c:v>6923.942</c:v>
                </c:pt>
                <c:pt idx="1">
                  <c:v>3573.3789999999999</c:v>
                </c:pt>
                <c:pt idx="2">
                  <c:v>4328.1779999999999</c:v>
                </c:pt>
              </c:numCache>
            </c:numRef>
          </c:val>
          <c:extLst xmlns:c16r2="http://schemas.microsoft.com/office/drawing/2015/06/chart">
            <c:ext xmlns:c16="http://schemas.microsoft.com/office/drawing/2014/chart" uri="{C3380CC4-5D6E-409C-BE32-E72D297353CC}">
              <c16:uniqueId val="{00000003-AA33-46E2-9EE5-D631A484EE69}"/>
            </c:ext>
          </c:extLst>
        </c:ser>
        <c:ser>
          <c:idx val="4"/>
          <c:order val="4"/>
          <c:tx>
            <c:strRef>
              <c:f>'8.12'!$K$32</c:f>
              <c:strCache>
                <c:ptCount val="1"/>
                <c:pt idx="0">
                  <c:v>Zemědělství a lesnictví</c:v>
                </c:pt>
              </c:strCache>
            </c:strRef>
          </c:tx>
          <c:invertIfNegative val="0"/>
          <c:cat>
            <c:strRef>
              <c:f>'8.12'!$L$27:$N$27</c:f>
              <c:strCache>
                <c:ptCount val="3"/>
                <c:pt idx="0">
                  <c:v>Leden</c:v>
                </c:pt>
                <c:pt idx="1">
                  <c:v>Únor</c:v>
                </c:pt>
                <c:pt idx="2">
                  <c:v>Březen</c:v>
                </c:pt>
              </c:strCache>
            </c:strRef>
          </c:cat>
          <c:val>
            <c:numRef>
              <c:f>'8.12'!$L$32:$N$32</c:f>
              <c:numCache>
                <c:formatCode>#,##0.0</c:formatCode>
                <c:ptCount val="3"/>
                <c:pt idx="0">
                  <c:v>1288.6890000000001</c:v>
                </c:pt>
                <c:pt idx="1">
                  <c:v>1309.403</c:v>
                </c:pt>
                <c:pt idx="2">
                  <c:v>1312.826</c:v>
                </c:pt>
              </c:numCache>
            </c:numRef>
          </c:val>
          <c:extLst xmlns:c16r2="http://schemas.microsoft.com/office/drawing/2015/06/chart">
            <c:ext xmlns:c16="http://schemas.microsoft.com/office/drawing/2014/chart" uri="{C3380CC4-5D6E-409C-BE32-E72D297353CC}">
              <c16:uniqueId val="{00000004-AA33-46E2-9EE5-D631A484EE69}"/>
            </c:ext>
          </c:extLst>
        </c:ser>
        <c:ser>
          <c:idx val="5"/>
          <c:order val="5"/>
          <c:tx>
            <c:strRef>
              <c:f>'8.12'!$K$33</c:f>
              <c:strCache>
                <c:ptCount val="1"/>
                <c:pt idx="0">
                  <c:v>Domácnosti</c:v>
                </c:pt>
              </c:strCache>
            </c:strRef>
          </c:tx>
          <c:invertIfNegative val="0"/>
          <c:cat>
            <c:strRef>
              <c:f>'8.12'!$L$27:$N$27</c:f>
              <c:strCache>
                <c:ptCount val="3"/>
                <c:pt idx="0">
                  <c:v>Leden</c:v>
                </c:pt>
                <c:pt idx="1">
                  <c:v>Únor</c:v>
                </c:pt>
                <c:pt idx="2">
                  <c:v>Březen</c:v>
                </c:pt>
              </c:strCache>
            </c:strRef>
          </c:cat>
          <c:val>
            <c:numRef>
              <c:f>'8.12'!$L$33:$N$33</c:f>
              <c:numCache>
                <c:formatCode>#,##0.0</c:formatCode>
                <c:ptCount val="3"/>
                <c:pt idx="0">
                  <c:v>387662.04100000003</c:v>
                </c:pt>
                <c:pt idx="1">
                  <c:v>308469.54300000001</c:v>
                </c:pt>
                <c:pt idx="2">
                  <c:v>305341.83500000002</c:v>
                </c:pt>
              </c:numCache>
            </c:numRef>
          </c:val>
          <c:extLst xmlns:c16r2="http://schemas.microsoft.com/office/drawing/2015/06/chart">
            <c:ext xmlns:c16="http://schemas.microsoft.com/office/drawing/2014/chart" uri="{C3380CC4-5D6E-409C-BE32-E72D297353CC}">
              <c16:uniqueId val="{00000005-AA33-46E2-9EE5-D631A484EE69}"/>
            </c:ext>
          </c:extLst>
        </c:ser>
        <c:ser>
          <c:idx val="6"/>
          <c:order val="6"/>
          <c:tx>
            <c:strRef>
              <c:f>'8.12'!$K$34</c:f>
              <c:strCache>
                <c:ptCount val="1"/>
                <c:pt idx="0">
                  <c:v>Obchod, služby, školství, zdravotnictví</c:v>
                </c:pt>
              </c:strCache>
            </c:strRef>
          </c:tx>
          <c:invertIfNegative val="0"/>
          <c:cat>
            <c:strRef>
              <c:f>'8.12'!$L$27:$N$27</c:f>
              <c:strCache>
                <c:ptCount val="3"/>
                <c:pt idx="0">
                  <c:v>Leden</c:v>
                </c:pt>
                <c:pt idx="1">
                  <c:v>Únor</c:v>
                </c:pt>
                <c:pt idx="2">
                  <c:v>Březen</c:v>
                </c:pt>
              </c:strCache>
            </c:strRef>
          </c:cat>
          <c:val>
            <c:numRef>
              <c:f>'8.12'!$L$34:$N$34</c:f>
              <c:numCache>
                <c:formatCode>#,##0.0</c:formatCode>
                <c:ptCount val="3"/>
                <c:pt idx="0">
                  <c:v>188035.55700000003</c:v>
                </c:pt>
                <c:pt idx="1">
                  <c:v>149114.86299999998</c:v>
                </c:pt>
                <c:pt idx="2">
                  <c:v>139661.97399999999</c:v>
                </c:pt>
              </c:numCache>
            </c:numRef>
          </c:val>
          <c:extLst xmlns:c16r2="http://schemas.microsoft.com/office/drawing/2015/06/chart">
            <c:ext xmlns:c16="http://schemas.microsoft.com/office/drawing/2014/chart" uri="{C3380CC4-5D6E-409C-BE32-E72D297353CC}">
              <c16:uniqueId val="{00000006-AA33-46E2-9EE5-D631A484EE69}"/>
            </c:ext>
          </c:extLst>
        </c:ser>
        <c:ser>
          <c:idx val="7"/>
          <c:order val="7"/>
          <c:tx>
            <c:strRef>
              <c:f>'8.12'!$K$35</c:f>
              <c:strCache>
                <c:ptCount val="1"/>
                <c:pt idx="0">
                  <c:v>Ostatní</c:v>
                </c:pt>
              </c:strCache>
            </c:strRef>
          </c:tx>
          <c:invertIfNegative val="0"/>
          <c:cat>
            <c:strRef>
              <c:f>'8.12'!$L$27:$N$27</c:f>
              <c:strCache>
                <c:ptCount val="3"/>
                <c:pt idx="0">
                  <c:v>Leden</c:v>
                </c:pt>
                <c:pt idx="1">
                  <c:v>Únor</c:v>
                </c:pt>
                <c:pt idx="2">
                  <c:v>Březen</c:v>
                </c:pt>
              </c:strCache>
            </c:strRef>
          </c:cat>
          <c:val>
            <c:numRef>
              <c:f>'8.12'!$L$35:$N$35</c:f>
              <c:numCache>
                <c:formatCode>#,##0.0</c:formatCode>
                <c:ptCount val="3"/>
                <c:pt idx="0">
                  <c:v>2760.0679999999998</c:v>
                </c:pt>
                <c:pt idx="1">
                  <c:v>2351.2750000000001</c:v>
                </c:pt>
                <c:pt idx="2">
                  <c:v>2386.0949999999998</c:v>
                </c:pt>
              </c:numCache>
            </c:numRef>
          </c:val>
          <c:extLst xmlns:c16r2="http://schemas.microsoft.com/office/drawing/2015/06/chart">
            <c:ext xmlns:c16="http://schemas.microsoft.com/office/drawing/2014/chart" uri="{C3380CC4-5D6E-409C-BE32-E72D297353CC}">
              <c16:uniqueId val="{00000007-AA33-46E2-9EE5-D631A484EE69}"/>
            </c:ext>
          </c:extLst>
        </c:ser>
        <c:dLbls>
          <c:showLegendKey val="0"/>
          <c:showVal val="0"/>
          <c:showCatName val="0"/>
          <c:showSerName val="0"/>
          <c:showPercent val="0"/>
          <c:showBubbleSize val="0"/>
        </c:dLbls>
        <c:gapWidth val="150"/>
        <c:overlap val="100"/>
        <c:axId val="172103168"/>
        <c:axId val="172104704"/>
      </c:barChart>
      <c:catAx>
        <c:axId val="172103168"/>
        <c:scaling>
          <c:orientation val="minMax"/>
        </c:scaling>
        <c:delete val="0"/>
        <c:axPos val="b"/>
        <c:numFmt formatCode="General" sourceLinked="1"/>
        <c:majorTickMark val="none"/>
        <c:minorTickMark val="none"/>
        <c:tickLblPos val="nextTo"/>
        <c:txPr>
          <a:bodyPr/>
          <a:lstStyle/>
          <a:p>
            <a:pPr>
              <a:defRPr sz="900"/>
            </a:pPr>
            <a:endParaRPr lang="cs-CZ"/>
          </a:p>
        </c:txPr>
        <c:crossAx val="172104704"/>
        <c:crosses val="autoZero"/>
        <c:auto val="1"/>
        <c:lblAlgn val="ctr"/>
        <c:lblOffset val="100"/>
        <c:noMultiLvlLbl val="0"/>
      </c:catAx>
      <c:valAx>
        <c:axId val="172104704"/>
        <c:scaling>
          <c:orientation val="minMax"/>
          <c:max val="3000000"/>
        </c:scaling>
        <c:delete val="0"/>
        <c:axPos val="l"/>
        <c:majorGridlines/>
        <c:numFmt formatCode="#,##0" sourceLinked="0"/>
        <c:majorTickMark val="out"/>
        <c:minorTickMark val="none"/>
        <c:tickLblPos val="nextTo"/>
        <c:spPr>
          <a:ln>
            <a:noFill/>
          </a:ln>
        </c:spPr>
        <c:txPr>
          <a:bodyPr/>
          <a:lstStyle/>
          <a:p>
            <a:pPr>
              <a:defRPr sz="900"/>
            </a:pPr>
            <a:endParaRPr lang="cs-CZ"/>
          </a:p>
        </c:txPr>
        <c:crossAx val="172103168"/>
        <c:crosses val="autoZero"/>
        <c:crossBetween val="between"/>
        <c:majorUnit val="500000"/>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57.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v ČR</a:t>
            </a:r>
          </a:p>
        </c:rich>
      </c:tx>
      <c:overlay val="0"/>
    </c:title>
    <c:autoTitleDeleted val="0"/>
    <c:plotArea>
      <c:layout>
        <c:manualLayout>
          <c:layoutTarget val="inner"/>
          <c:xMode val="edge"/>
          <c:yMode val="edge"/>
          <c:x val="6.0592781633521109E-2"/>
          <c:y val="0.27588277344330603"/>
          <c:w val="0.86679862645627792"/>
          <c:h val="0.27543687465053568"/>
        </c:manualLayout>
      </c:layout>
      <c:barChart>
        <c:barDir val="bar"/>
        <c:grouping val="clustered"/>
        <c:varyColors val="0"/>
        <c:ser>
          <c:idx val="0"/>
          <c:order val="0"/>
          <c:tx>
            <c:strRef>
              <c:f>'8.12'!$L$40</c:f>
              <c:strCache>
                <c:ptCount val="1"/>
                <c:pt idx="0">
                  <c:v>Instalovaný výkon</c:v>
                </c:pt>
              </c:strCache>
            </c:strRef>
          </c:tx>
          <c:invertIfNegative val="0"/>
          <c:val>
            <c:numRef>
              <c:f>'8.12'!$M$40</c:f>
              <c:numCache>
                <c:formatCode>0.0%</c:formatCode>
                <c:ptCount val="1"/>
                <c:pt idx="0">
                  <c:v>0.10825362546613966</c:v>
                </c:pt>
              </c:numCache>
            </c:numRef>
          </c:val>
          <c:extLst xmlns:c16r2="http://schemas.microsoft.com/office/drawing/2015/06/chart">
            <c:ext xmlns:c16="http://schemas.microsoft.com/office/drawing/2014/chart" uri="{C3380CC4-5D6E-409C-BE32-E72D297353CC}">
              <c16:uniqueId val="{00000000-4A26-4189-BD7E-C8C949409679}"/>
            </c:ext>
          </c:extLst>
        </c:ser>
        <c:ser>
          <c:idx val="1"/>
          <c:order val="1"/>
          <c:tx>
            <c:strRef>
              <c:f>'8.12'!$L$41</c:f>
              <c:strCache>
                <c:ptCount val="1"/>
                <c:pt idx="0">
                  <c:v>Výroba tepla brutto</c:v>
                </c:pt>
              </c:strCache>
            </c:strRef>
          </c:tx>
          <c:invertIfNegative val="0"/>
          <c:val>
            <c:numRef>
              <c:f>'8.12'!$M$41</c:f>
              <c:numCache>
                <c:formatCode>0.0%</c:formatCode>
                <c:ptCount val="1"/>
                <c:pt idx="0">
                  <c:v>0.1672557188819383</c:v>
                </c:pt>
              </c:numCache>
            </c:numRef>
          </c:val>
          <c:extLst xmlns:c16r2="http://schemas.microsoft.com/office/drawing/2015/06/chart">
            <c:ext xmlns:c16="http://schemas.microsoft.com/office/drawing/2014/chart" uri="{C3380CC4-5D6E-409C-BE32-E72D297353CC}">
              <c16:uniqueId val="{00000001-4A26-4189-BD7E-C8C949409679}"/>
            </c:ext>
          </c:extLst>
        </c:ser>
        <c:ser>
          <c:idx val="2"/>
          <c:order val="2"/>
          <c:tx>
            <c:strRef>
              <c:f>'8.12'!$L$42</c:f>
              <c:strCache>
                <c:ptCount val="1"/>
                <c:pt idx="0">
                  <c:v>Dodávky tepla</c:v>
                </c:pt>
              </c:strCache>
            </c:strRef>
          </c:tx>
          <c:invertIfNegative val="0"/>
          <c:val>
            <c:numRef>
              <c:f>'8.12'!$M$42</c:f>
              <c:numCache>
                <c:formatCode>0.0%</c:formatCode>
                <c:ptCount val="1"/>
                <c:pt idx="0">
                  <c:v>0.22424478548502769</c:v>
                </c:pt>
              </c:numCache>
            </c:numRef>
          </c:val>
          <c:extLst xmlns:c16r2="http://schemas.microsoft.com/office/drawing/2015/06/chart">
            <c:ext xmlns:c16="http://schemas.microsoft.com/office/drawing/2014/chart" uri="{C3380CC4-5D6E-409C-BE32-E72D297353CC}">
              <c16:uniqueId val="{00000002-4A26-4189-BD7E-C8C949409679}"/>
            </c:ext>
          </c:extLst>
        </c:ser>
        <c:dLbls>
          <c:showLegendKey val="0"/>
          <c:showVal val="0"/>
          <c:showCatName val="0"/>
          <c:showSerName val="0"/>
          <c:showPercent val="0"/>
          <c:showBubbleSize val="0"/>
        </c:dLbls>
        <c:gapWidth val="150"/>
        <c:axId val="172156416"/>
        <c:axId val="172157952"/>
      </c:barChart>
      <c:catAx>
        <c:axId val="172156416"/>
        <c:scaling>
          <c:orientation val="maxMin"/>
        </c:scaling>
        <c:delete val="0"/>
        <c:axPos val="l"/>
        <c:numFmt formatCode="General" sourceLinked="1"/>
        <c:majorTickMark val="none"/>
        <c:minorTickMark val="none"/>
        <c:tickLblPos val="none"/>
        <c:crossAx val="172157952"/>
        <c:crosses val="autoZero"/>
        <c:auto val="1"/>
        <c:lblAlgn val="ctr"/>
        <c:lblOffset val="100"/>
        <c:noMultiLvlLbl val="0"/>
      </c:catAx>
      <c:valAx>
        <c:axId val="172157952"/>
        <c:scaling>
          <c:orientation val="minMax"/>
          <c:max val="0.30000000000000004"/>
        </c:scaling>
        <c:delete val="0"/>
        <c:axPos val="b"/>
        <c:majorGridlines/>
        <c:numFmt formatCode="0%" sourceLinked="0"/>
        <c:majorTickMark val="out"/>
        <c:minorTickMark val="none"/>
        <c:tickLblPos val="nextTo"/>
        <c:spPr>
          <a:ln>
            <a:noFill/>
          </a:ln>
        </c:spPr>
        <c:txPr>
          <a:bodyPr/>
          <a:lstStyle/>
          <a:p>
            <a:pPr>
              <a:defRPr sz="900"/>
            </a:pPr>
            <a:endParaRPr lang="cs-CZ"/>
          </a:p>
        </c:txPr>
        <c:crossAx val="172156416"/>
        <c:crosses val="max"/>
        <c:crossBetween val="between"/>
      </c:valAx>
    </c:plotArea>
    <c:legend>
      <c:legendPos val="b"/>
      <c:layout>
        <c:manualLayout>
          <c:xMode val="edge"/>
          <c:yMode val="edge"/>
          <c:x val="0.18609824399565114"/>
          <c:y val="0.74908068686696816"/>
          <c:w val="0.81390175600434878"/>
          <c:h val="0.25091931313303184"/>
        </c:manualLayout>
      </c:layout>
      <c:overlay val="0"/>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58.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Dodávky tepla podle paliv (GJ)</a:t>
            </a:r>
          </a:p>
        </c:rich>
      </c:tx>
      <c:layout>
        <c:manualLayout>
          <c:xMode val="edge"/>
          <c:yMode val="edge"/>
          <c:x val="0.34550846023688664"/>
          <c:y val="4.3823585027139962E-2"/>
        </c:manualLayout>
      </c:layout>
      <c:overlay val="0"/>
    </c:title>
    <c:autoTitleDeleted val="0"/>
    <c:plotArea>
      <c:layout>
        <c:manualLayout>
          <c:layoutTarget val="inner"/>
          <c:xMode val="edge"/>
          <c:yMode val="edge"/>
          <c:x val="0.11164476326580174"/>
          <c:y val="0.18190101113825022"/>
          <c:w val="0.88835523673419825"/>
          <c:h val="0.6851811594202899"/>
        </c:manualLayout>
      </c:layout>
      <c:barChart>
        <c:barDir val="col"/>
        <c:grouping val="stacked"/>
        <c:varyColors val="0"/>
        <c:ser>
          <c:idx val="0"/>
          <c:order val="0"/>
          <c:tx>
            <c:strRef>
              <c:f>'8.12'!$K$10</c:f>
              <c:strCache>
                <c:ptCount val="1"/>
                <c:pt idx="0">
                  <c:v>Biomasa</c:v>
                </c:pt>
              </c:strCache>
            </c:strRef>
          </c:tx>
          <c:spPr>
            <a:solidFill>
              <a:schemeClr val="accent3">
                <a:lumMod val="75000"/>
              </a:schemeClr>
            </a:solidFill>
          </c:spPr>
          <c:invertIfNegative val="0"/>
          <c:cat>
            <c:strRef>
              <c:f>'8.12'!$L$9:$N$9</c:f>
              <c:strCache>
                <c:ptCount val="3"/>
                <c:pt idx="0">
                  <c:v>Leden</c:v>
                </c:pt>
                <c:pt idx="1">
                  <c:v>Únor</c:v>
                </c:pt>
                <c:pt idx="2">
                  <c:v>Březen</c:v>
                </c:pt>
              </c:strCache>
            </c:strRef>
          </c:cat>
          <c:val>
            <c:numRef>
              <c:f>'8.12'!$L$10:$N$10</c:f>
              <c:numCache>
                <c:formatCode>#,##0.0</c:formatCode>
                <c:ptCount val="3"/>
                <c:pt idx="0">
                  <c:v>112303.26299999999</c:v>
                </c:pt>
                <c:pt idx="1">
                  <c:v>112032.617</c:v>
                </c:pt>
                <c:pt idx="2">
                  <c:v>99565.191000000006</c:v>
                </c:pt>
              </c:numCache>
            </c:numRef>
          </c:val>
          <c:extLst xmlns:c16r2="http://schemas.microsoft.com/office/drawing/2015/06/chart">
            <c:ext xmlns:c16="http://schemas.microsoft.com/office/drawing/2014/chart" uri="{C3380CC4-5D6E-409C-BE32-E72D297353CC}">
              <c16:uniqueId val="{00000000-EE6D-4FF2-A84D-EF8DEBB12288}"/>
            </c:ext>
          </c:extLst>
        </c:ser>
        <c:ser>
          <c:idx val="1"/>
          <c:order val="1"/>
          <c:tx>
            <c:strRef>
              <c:f>'8.12'!$K$11</c:f>
              <c:strCache>
                <c:ptCount val="1"/>
                <c:pt idx="0">
                  <c:v>Bioplyn</c:v>
                </c:pt>
              </c:strCache>
            </c:strRef>
          </c:tx>
          <c:spPr>
            <a:solidFill>
              <a:schemeClr val="bg2">
                <a:lumMod val="50000"/>
              </a:schemeClr>
            </a:solidFill>
          </c:spPr>
          <c:invertIfNegative val="0"/>
          <c:cat>
            <c:strRef>
              <c:f>'8.12'!$L$9:$N$9</c:f>
              <c:strCache>
                <c:ptCount val="3"/>
                <c:pt idx="0">
                  <c:v>Leden</c:v>
                </c:pt>
                <c:pt idx="1">
                  <c:v>Únor</c:v>
                </c:pt>
                <c:pt idx="2">
                  <c:v>Březen</c:v>
                </c:pt>
              </c:strCache>
            </c:strRef>
          </c:cat>
          <c:val>
            <c:numRef>
              <c:f>'8.12'!$L$11:$N$11</c:f>
              <c:numCache>
                <c:formatCode>#,##0.0</c:formatCode>
                <c:ptCount val="3"/>
                <c:pt idx="0">
                  <c:v>4017.2210000000005</c:v>
                </c:pt>
                <c:pt idx="1">
                  <c:v>4087.9250000000002</c:v>
                </c:pt>
                <c:pt idx="2">
                  <c:v>3952.2899999999995</c:v>
                </c:pt>
              </c:numCache>
            </c:numRef>
          </c:val>
          <c:extLst xmlns:c16r2="http://schemas.microsoft.com/office/drawing/2015/06/chart">
            <c:ext xmlns:c16="http://schemas.microsoft.com/office/drawing/2014/chart" uri="{C3380CC4-5D6E-409C-BE32-E72D297353CC}">
              <c16:uniqueId val="{00000001-EE6D-4FF2-A84D-EF8DEBB12288}"/>
            </c:ext>
          </c:extLst>
        </c:ser>
        <c:ser>
          <c:idx val="2"/>
          <c:order val="2"/>
          <c:tx>
            <c:strRef>
              <c:f>'8.12'!$K$12</c:f>
              <c:strCache>
                <c:ptCount val="1"/>
                <c:pt idx="0">
                  <c:v>Černé uhlí</c:v>
                </c:pt>
              </c:strCache>
            </c:strRef>
          </c:tx>
          <c:spPr>
            <a:solidFill>
              <a:schemeClr val="tx1"/>
            </a:solidFill>
          </c:spPr>
          <c:invertIfNegative val="0"/>
          <c:cat>
            <c:strRef>
              <c:f>'8.12'!$L$9:$N$9</c:f>
              <c:strCache>
                <c:ptCount val="3"/>
                <c:pt idx="0">
                  <c:v>Leden</c:v>
                </c:pt>
                <c:pt idx="1">
                  <c:v>Únor</c:v>
                </c:pt>
                <c:pt idx="2">
                  <c:v>Březen</c:v>
                </c:pt>
              </c:strCache>
            </c:strRef>
          </c:cat>
          <c:val>
            <c:numRef>
              <c:f>'8.12'!$L$12:$N$12</c:f>
              <c:numCache>
                <c:formatCode>#,##0.0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2-EE6D-4FF2-A84D-EF8DEBB12288}"/>
            </c:ext>
          </c:extLst>
        </c:ser>
        <c:ser>
          <c:idx val="3"/>
          <c:order val="3"/>
          <c:tx>
            <c:strRef>
              <c:f>'8.12'!$K$13</c:f>
              <c:strCache>
                <c:ptCount val="1"/>
                <c:pt idx="0">
                  <c:v>Elektrická energie</c:v>
                </c:pt>
              </c:strCache>
            </c:strRef>
          </c:tx>
          <c:invertIfNegative val="0"/>
          <c:cat>
            <c:strRef>
              <c:f>'8.12'!$L$9:$N$9</c:f>
              <c:strCache>
                <c:ptCount val="3"/>
                <c:pt idx="0">
                  <c:v>Leden</c:v>
                </c:pt>
                <c:pt idx="1">
                  <c:v>Únor</c:v>
                </c:pt>
                <c:pt idx="2">
                  <c:v>Březen</c:v>
                </c:pt>
              </c:strCache>
            </c:strRef>
          </c:cat>
          <c:val>
            <c:numRef>
              <c:f>'8.12'!$L$13:$N$13</c:f>
              <c:numCache>
                <c:formatCode>#,##0.0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3-EE6D-4FF2-A84D-EF8DEBB12288}"/>
            </c:ext>
          </c:extLst>
        </c:ser>
        <c:ser>
          <c:idx val="4"/>
          <c:order val="4"/>
          <c:tx>
            <c:strRef>
              <c:f>'8.12'!$K$14</c:f>
              <c:strCache>
                <c:ptCount val="1"/>
                <c:pt idx="0">
                  <c:v>Energie prostředí (tepelné čerpadlo)</c:v>
                </c:pt>
              </c:strCache>
            </c:strRef>
          </c:tx>
          <c:invertIfNegative val="0"/>
          <c:cat>
            <c:strRef>
              <c:f>'8.12'!$L$9:$N$9</c:f>
              <c:strCache>
                <c:ptCount val="3"/>
                <c:pt idx="0">
                  <c:v>Leden</c:v>
                </c:pt>
                <c:pt idx="1">
                  <c:v>Únor</c:v>
                </c:pt>
                <c:pt idx="2">
                  <c:v>Březen</c:v>
                </c:pt>
              </c:strCache>
            </c:strRef>
          </c:cat>
          <c:val>
            <c:numRef>
              <c:f>'8.12'!$L$14:$N$14</c:f>
              <c:numCache>
                <c:formatCode>#,##0.0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4-EE6D-4FF2-A84D-EF8DEBB12288}"/>
            </c:ext>
          </c:extLst>
        </c:ser>
        <c:ser>
          <c:idx val="5"/>
          <c:order val="5"/>
          <c:tx>
            <c:strRef>
              <c:f>'8.12'!$K$15</c:f>
              <c:strCache>
                <c:ptCount val="1"/>
                <c:pt idx="0">
                  <c:v>Energie Slunce (solární kolektor)</c:v>
                </c:pt>
              </c:strCache>
            </c:strRef>
          </c:tx>
          <c:invertIfNegative val="0"/>
          <c:cat>
            <c:strRef>
              <c:f>'8.12'!$L$9:$N$9</c:f>
              <c:strCache>
                <c:ptCount val="3"/>
                <c:pt idx="0">
                  <c:v>Leden</c:v>
                </c:pt>
                <c:pt idx="1">
                  <c:v>Únor</c:v>
                </c:pt>
                <c:pt idx="2">
                  <c:v>Březen</c:v>
                </c:pt>
              </c:strCache>
            </c:strRef>
          </c:cat>
          <c:val>
            <c:numRef>
              <c:f>'8.12'!$L$15:$N$15</c:f>
              <c:numCache>
                <c:formatCode>#,##0.0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5-EE6D-4FF2-A84D-EF8DEBB12288}"/>
            </c:ext>
          </c:extLst>
        </c:ser>
        <c:ser>
          <c:idx val="6"/>
          <c:order val="6"/>
          <c:tx>
            <c:strRef>
              <c:f>'8.12'!$K$16</c:f>
              <c:strCache>
                <c:ptCount val="1"/>
                <c:pt idx="0">
                  <c:v>Hnědé uhlí</c:v>
                </c:pt>
              </c:strCache>
            </c:strRef>
          </c:tx>
          <c:spPr>
            <a:solidFill>
              <a:srgbClr val="6E4932"/>
            </a:solidFill>
          </c:spPr>
          <c:invertIfNegative val="0"/>
          <c:cat>
            <c:strRef>
              <c:f>'8.12'!$L$9:$N$9</c:f>
              <c:strCache>
                <c:ptCount val="3"/>
                <c:pt idx="0">
                  <c:v>Leden</c:v>
                </c:pt>
                <c:pt idx="1">
                  <c:v>Únor</c:v>
                </c:pt>
                <c:pt idx="2">
                  <c:v>Březen</c:v>
                </c:pt>
              </c:strCache>
            </c:strRef>
          </c:cat>
          <c:val>
            <c:numRef>
              <c:f>'8.12'!$L$16:$N$16</c:f>
              <c:numCache>
                <c:formatCode>#,##0.0</c:formatCode>
                <c:ptCount val="3"/>
                <c:pt idx="0">
                  <c:v>2031823.2269999997</c:v>
                </c:pt>
                <c:pt idx="1">
                  <c:v>1599186.111</c:v>
                </c:pt>
                <c:pt idx="2">
                  <c:v>1569056.156</c:v>
                </c:pt>
              </c:numCache>
            </c:numRef>
          </c:val>
          <c:extLst xmlns:c16r2="http://schemas.microsoft.com/office/drawing/2015/06/chart">
            <c:ext xmlns:c16="http://schemas.microsoft.com/office/drawing/2014/chart" uri="{C3380CC4-5D6E-409C-BE32-E72D297353CC}">
              <c16:uniqueId val="{00000006-EE6D-4FF2-A84D-EF8DEBB12288}"/>
            </c:ext>
          </c:extLst>
        </c:ser>
        <c:ser>
          <c:idx val="7"/>
          <c:order val="7"/>
          <c:tx>
            <c:strRef>
              <c:f>'8.12'!$K$17</c:f>
              <c:strCache>
                <c:ptCount val="1"/>
                <c:pt idx="0">
                  <c:v>Jaderné palivo</c:v>
                </c:pt>
              </c:strCache>
            </c:strRef>
          </c:tx>
          <c:invertIfNegative val="0"/>
          <c:cat>
            <c:strRef>
              <c:f>'8.12'!$L$9:$N$9</c:f>
              <c:strCache>
                <c:ptCount val="3"/>
                <c:pt idx="0">
                  <c:v>Leden</c:v>
                </c:pt>
                <c:pt idx="1">
                  <c:v>Únor</c:v>
                </c:pt>
                <c:pt idx="2">
                  <c:v>Březen</c:v>
                </c:pt>
              </c:strCache>
            </c:strRef>
          </c:cat>
          <c:val>
            <c:numRef>
              <c:f>'8.12'!$L$17:$N$17</c:f>
              <c:numCache>
                <c:formatCode>#,##0.0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7-EE6D-4FF2-A84D-EF8DEBB12288}"/>
            </c:ext>
          </c:extLst>
        </c:ser>
        <c:ser>
          <c:idx val="8"/>
          <c:order val="8"/>
          <c:tx>
            <c:strRef>
              <c:f>'8.12'!$K$18</c:f>
              <c:strCache>
                <c:ptCount val="1"/>
                <c:pt idx="0">
                  <c:v>Koks</c:v>
                </c:pt>
              </c:strCache>
            </c:strRef>
          </c:tx>
          <c:invertIfNegative val="0"/>
          <c:cat>
            <c:strRef>
              <c:f>'8.12'!$L$9:$N$9</c:f>
              <c:strCache>
                <c:ptCount val="3"/>
                <c:pt idx="0">
                  <c:v>Leden</c:v>
                </c:pt>
                <c:pt idx="1">
                  <c:v>Únor</c:v>
                </c:pt>
                <c:pt idx="2">
                  <c:v>Březen</c:v>
                </c:pt>
              </c:strCache>
            </c:strRef>
          </c:cat>
          <c:val>
            <c:numRef>
              <c:f>'8.12'!$L$18:$N$18</c:f>
              <c:numCache>
                <c:formatCode>#,##0.0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8-EE6D-4FF2-A84D-EF8DEBB12288}"/>
            </c:ext>
          </c:extLst>
        </c:ser>
        <c:ser>
          <c:idx val="9"/>
          <c:order val="9"/>
          <c:tx>
            <c:strRef>
              <c:f>'8.12'!$K$19</c:f>
              <c:strCache>
                <c:ptCount val="1"/>
                <c:pt idx="0">
                  <c:v>Odpadní teplo</c:v>
                </c:pt>
              </c:strCache>
            </c:strRef>
          </c:tx>
          <c:invertIfNegative val="0"/>
          <c:cat>
            <c:strRef>
              <c:f>'8.12'!$L$9:$N$9</c:f>
              <c:strCache>
                <c:ptCount val="3"/>
                <c:pt idx="0">
                  <c:v>Leden</c:v>
                </c:pt>
                <c:pt idx="1">
                  <c:v>Únor</c:v>
                </c:pt>
                <c:pt idx="2">
                  <c:v>Březen</c:v>
                </c:pt>
              </c:strCache>
            </c:strRef>
          </c:cat>
          <c:val>
            <c:numRef>
              <c:f>'8.12'!$L$19:$N$19</c:f>
              <c:numCache>
                <c:formatCode>#,##0.0</c:formatCode>
                <c:ptCount val="3"/>
                <c:pt idx="0">
                  <c:v>10432.5</c:v>
                </c:pt>
                <c:pt idx="1">
                  <c:v>9673</c:v>
                </c:pt>
                <c:pt idx="2">
                  <c:v>4875.7700000000004</c:v>
                </c:pt>
              </c:numCache>
            </c:numRef>
          </c:val>
          <c:extLst xmlns:c16r2="http://schemas.microsoft.com/office/drawing/2015/06/chart">
            <c:ext xmlns:c16="http://schemas.microsoft.com/office/drawing/2014/chart" uri="{C3380CC4-5D6E-409C-BE32-E72D297353CC}">
              <c16:uniqueId val="{00000009-EE6D-4FF2-A84D-EF8DEBB12288}"/>
            </c:ext>
          </c:extLst>
        </c:ser>
        <c:ser>
          <c:idx val="10"/>
          <c:order val="10"/>
          <c:tx>
            <c:strRef>
              <c:f>'8.12'!$K$20</c:f>
              <c:strCache>
                <c:ptCount val="1"/>
                <c:pt idx="0">
                  <c:v>Ostatní kapalná paliva</c:v>
                </c:pt>
              </c:strCache>
            </c:strRef>
          </c:tx>
          <c:invertIfNegative val="0"/>
          <c:cat>
            <c:strRef>
              <c:f>'8.12'!$L$9:$N$9</c:f>
              <c:strCache>
                <c:ptCount val="3"/>
                <c:pt idx="0">
                  <c:v>Leden</c:v>
                </c:pt>
                <c:pt idx="1">
                  <c:v>Únor</c:v>
                </c:pt>
                <c:pt idx="2">
                  <c:v>Březen</c:v>
                </c:pt>
              </c:strCache>
            </c:strRef>
          </c:cat>
          <c:val>
            <c:numRef>
              <c:f>'8.12'!$L$20:$N$20</c:f>
              <c:numCache>
                <c:formatCode>#,##0.0</c:formatCode>
                <c:ptCount val="3"/>
                <c:pt idx="0">
                  <c:v>1376.192</c:v>
                </c:pt>
                <c:pt idx="1">
                  <c:v>3751.2530000000002</c:v>
                </c:pt>
                <c:pt idx="2">
                  <c:v>1532.3330000000001</c:v>
                </c:pt>
              </c:numCache>
            </c:numRef>
          </c:val>
          <c:extLst xmlns:c16r2="http://schemas.microsoft.com/office/drawing/2015/06/chart">
            <c:ext xmlns:c16="http://schemas.microsoft.com/office/drawing/2014/chart" uri="{C3380CC4-5D6E-409C-BE32-E72D297353CC}">
              <c16:uniqueId val="{0000000A-EE6D-4FF2-A84D-EF8DEBB12288}"/>
            </c:ext>
          </c:extLst>
        </c:ser>
        <c:ser>
          <c:idx val="11"/>
          <c:order val="11"/>
          <c:tx>
            <c:strRef>
              <c:f>'8.12'!$K$21</c:f>
              <c:strCache>
                <c:ptCount val="1"/>
                <c:pt idx="0">
                  <c:v>Ostatní pevná paliva</c:v>
                </c:pt>
              </c:strCache>
            </c:strRef>
          </c:tx>
          <c:invertIfNegative val="0"/>
          <c:cat>
            <c:strRef>
              <c:f>'8.12'!$L$9:$N$9</c:f>
              <c:strCache>
                <c:ptCount val="3"/>
                <c:pt idx="0">
                  <c:v>Leden</c:v>
                </c:pt>
                <c:pt idx="1">
                  <c:v>Únor</c:v>
                </c:pt>
                <c:pt idx="2">
                  <c:v>Březen</c:v>
                </c:pt>
              </c:strCache>
            </c:strRef>
          </c:cat>
          <c:val>
            <c:numRef>
              <c:f>'8.12'!$L$21:$N$21</c:f>
              <c:numCache>
                <c:formatCode>#,##0.0</c:formatCode>
                <c:ptCount val="3"/>
                <c:pt idx="0">
                  <c:v>537.94534563468801</c:v>
                </c:pt>
                <c:pt idx="1">
                  <c:v>10080.628205538105</c:v>
                </c:pt>
                <c:pt idx="2">
                  <c:v>7401.3962083073138</c:v>
                </c:pt>
              </c:numCache>
            </c:numRef>
          </c:val>
          <c:extLst xmlns:c16r2="http://schemas.microsoft.com/office/drawing/2015/06/chart">
            <c:ext xmlns:c16="http://schemas.microsoft.com/office/drawing/2014/chart" uri="{C3380CC4-5D6E-409C-BE32-E72D297353CC}">
              <c16:uniqueId val="{0000000B-EE6D-4FF2-A84D-EF8DEBB12288}"/>
            </c:ext>
          </c:extLst>
        </c:ser>
        <c:ser>
          <c:idx val="12"/>
          <c:order val="12"/>
          <c:tx>
            <c:strRef>
              <c:f>'8.12'!$K$22</c:f>
              <c:strCache>
                <c:ptCount val="1"/>
                <c:pt idx="0">
                  <c:v>Ostatní plyny</c:v>
                </c:pt>
              </c:strCache>
            </c:strRef>
          </c:tx>
          <c:invertIfNegative val="0"/>
          <c:cat>
            <c:strRef>
              <c:f>'8.12'!$L$9:$N$9</c:f>
              <c:strCache>
                <c:ptCount val="3"/>
                <c:pt idx="0">
                  <c:v>Leden</c:v>
                </c:pt>
                <c:pt idx="1">
                  <c:v>Únor</c:v>
                </c:pt>
                <c:pt idx="2">
                  <c:v>Březen</c:v>
                </c:pt>
              </c:strCache>
            </c:strRef>
          </c:cat>
          <c:val>
            <c:numRef>
              <c:f>'8.12'!$L$22:$N$22</c:f>
              <c:numCache>
                <c:formatCode>#,##0.0</c:formatCode>
                <c:ptCount val="3"/>
                <c:pt idx="0">
                  <c:v>72354.987999999998</c:v>
                </c:pt>
                <c:pt idx="1">
                  <c:v>73236.806000000011</c:v>
                </c:pt>
                <c:pt idx="2">
                  <c:v>49571.364999999998</c:v>
                </c:pt>
              </c:numCache>
            </c:numRef>
          </c:val>
          <c:extLst xmlns:c16r2="http://schemas.microsoft.com/office/drawing/2015/06/chart">
            <c:ext xmlns:c16="http://schemas.microsoft.com/office/drawing/2014/chart" uri="{C3380CC4-5D6E-409C-BE32-E72D297353CC}">
              <c16:uniqueId val="{0000000C-EE6D-4FF2-A84D-EF8DEBB12288}"/>
            </c:ext>
          </c:extLst>
        </c:ser>
        <c:ser>
          <c:idx val="13"/>
          <c:order val="13"/>
          <c:tx>
            <c:strRef>
              <c:f>'8.12'!$K$23</c:f>
              <c:strCache>
                <c:ptCount val="1"/>
                <c:pt idx="0">
                  <c:v>Ostatní</c:v>
                </c:pt>
              </c:strCache>
            </c:strRef>
          </c:tx>
          <c:invertIfNegative val="0"/>
          <c:cat>
            <c:strRef>
              <c:f>'8.12'!$L$9:$N$9</c:f>
              <c:strCache>
                <c:ptCount val="3"/>
                <c:pt idx="0">
                  <c:v>Leden</c:v>
                </c:pt>
                <c:pt idx="1">
                  <c:v>Únor</c:v>
                </c:pt>
                <c:pt idx="2">
                  <c:v>Březen</c:v>
                </c:pt>
              </c:strCache>
            </c:strRef>
          </c:cat>
          <c:val>
            <c:numRef>
              <c:f>'8.12'!$L$23:$N$23</c:f>
              <c:numCache>
                <c:formatCode>#,##0.0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D-EE6D-4FF2-A84D-EF8DEBB12288}"/>
            </c:ext>
          </c:extLst>
        </c:ser>
        <c:ser>
          <c:idx val="14"/>
          <c:order val="14"/>
          <c:tx>
            <c:strRef>
              <c:f>'8.12'!$K$24</c:f>
              <c:strCache>
                <c:ptCount val="1"/>
                <c:pt idx="0">
                  <c:v>Topné oleje</c:v>
                </c:pt>
              </c:strCache>
            </c:strRef>
          </c:tx>
          <c:invertIfNegative val="0"/>
          <c:cat>
            <c:strRef>
              <c:f>'8.12'!$L$9:$N$9</c:f>
              <c:strCache>
                <c:ptCount val="3"/>
                <c:pt idx="0">
                  <c:v>Leden</c:v>
                </c:pt>
                <c:pt idx="1">
                  <c:v>Únor</c:v>
                </c:pt>
                <c:pt idx="2">
                  <c:v>Březen</c:v>
                </c:pt>
              </c:strCache>
            </c:strRef>
          </c:cat>
          <c:val>
            <c:numRef>
              <c:f>'8.12'!$L$24:$N$24</c:f>
              <c:numCache>
                <c:formatCode>#,##0.0</c:formatCode>
                <c:ptCount val="3"/>
                <c:pt idx="0">
                  <c:v>909</c:v>
                </c:pt>
                <c:pt idx="1">
                  <c:v>594.90900000000011</c:v>
                </c:pt>
                <c:pt idx="2">
                  <c:v>400.81600000000003</c:v>
                </c:pt>
              </c:numCache>
            </c:numRef>
          </c:val>
          <c:extLst xmlns:c16r2="http://schemas.microsoft.com/office/drawing/2015/06/chart">
            <c:ext xmlns:c16="http://schemas.microsoft.com/office/drawing/2014/chart" uri="{C3380CC4-5D6E-409C-BE32-E72D297353CC}">
              <c16:uniqueId val="{0000000E-EE6D-4FF2-A84D-EF8DEBB12288}"/>
            </c:ext>
          </c:extLst>
        </c:ser>
        <c:ser>
          <c:idx val="15"/>
          <c:order val="15"/>
          <c:tx>
            <c:strRef>
              <c:f>'8.12'!$K$25</c:f>
              <c:strCache>
                <c:ptCount val="1"/>
                <c:pt idx="0">
                  <c:v>Zemní plyn</c:v>
                </c:pt>
              </c:strCache>
            </c:strRef>
          </c:tx>
          <c:spPr>
            <a:solidFill>
              <a:srgbClr val="EBE600"/>
            </a:solidFill>
          </c:spPr>
          <c:invertIfNegative val="0"/>
          <c:cat>
            <c:strRef>
              <c:f>'8.12'!$L$9:$N$9</c:f>
              <c:strCache>
                <c:ptCount val="3"/>
                <c:pt idx="0">
                  <c:v>Leden</c:v>
                </c:pt>
                <c:pt idx="1">
                  <c:v>Únor</c:v>
                </c:pt>
                <c:pt idx="2">
                  <c:v>Březen</c:v>
                </c:pt>
              </c:strCache>
            </c:strRef>
          </c:cat>
          <c:val>
            <c:numRef>
              <c:f>'8.12'!$L$25:$N$25</c:f>
              <c:numCache>
                <c:formatCode>#,##0.0</c:formatCode>
                <c:ptCount val="3"/>
                <c:pt idx="0">
                  <c:v>560033.66565436532</c:v>
                </c:pt>
                <c:pt idx="1">
                  <c:v>466573.33579446183</c:v>
                </c:pt>
                <c:pt idx="2">
                  <c:v>508946.32279169268</c:v>
                </c:pt>
              </c:numCache>
            </c:numRef>
          </c:val>
          <c:extLst xmlns:c16r2="http://schemas.microsoft.com/office/drawing/2015/06/chart">
            <c:ext xmlns:c16="http://schemas.microsoft.com/office/drawing/2014/chart" uri="{C3380CC4-5D6E-409C-BE32-E72D297353CC}">
              <c16:uniqueId val="{0000000F-EE6D-4FF2-A84D-EF8DEBB12288}"/>
            </c:ext>
          </c:extLst>
        </c:ser>
        <c:dLbls>
          <c:showLegendKey val="0"/>
          <c:showVal val="0"/>
          <c:showCatName val="0"/>
          <c:showSerName val="0"/>
          <c:showPercent val="0"/>
          <c:showBubbleSize val="0"/>
        </c:dLbls>
        <c:gapWidth val="150"/>
        <c:overlap val="100"/>
        <c:axId val="172709376"/>
        <c:axId val="172710912"/>
      </c:barChart>
      <c:catAx>
        <c:axId val="172709376"/>
        <c:scaling>
          <c:orientation val="minMax"/>
        </c:scaling>
        <c:delete val="0"/>
        <c:axPos val="b"/>
        <c:numFmt formatCode="General" sourceLinked="1"/>
        <c:majorTickMark val="none"/>
        <c:minorTickMark val="none"/>
        <c:tickLblPos val="nextTo"/>
        <c:txPr>
          <a:bodyPr/>
          <a:lstStyle/>
          <a:p>
            <a:pPr>
              <a:defRPr sz="900"/>
            </a:pPr>
            <a:endParaRPr lang="cs-CZ"/>
          </a:p>
        </c:txPr>
        <c:crossAx val="172710912"/>
        <c:crosses val="autoZero"/>
        <c:auto val="1"/>
        <c:lblAlgn val="ctr"/>
        <c:lblOffset val="100"/>
        <c:noMultiLvlLbl val="0"/>
      </c:catAx>
      <c:valAx>
        <c:axId val="172710912"/>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172709376"/>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59.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7205388244365729"/>
          <c:y val="0.21908190047672613"/>
          <c:w val="0.34141910486533111"/>
          <c:h val="0.51561197707429429"/>
        </c:manualLayout>
      </c:layout>
      <c:doughnutChart>
        <c:varyColors val="1"/>
        <c:ser>
          <c:idx val="2"/>
          <c:order val="0"/>
          <c:dPt>
            <c:idx val="7"/>
            <c:bubble3D val="0"/>
            <c:extLst xmlns:c16r2="http://schemas.microsoft.com/office/drawing/2015/06/chart">
              <c:ext xmlns:c16="http://schemas.microsoft.com/office/drawing/2014/chart" uri="{C3380CC4-5D6E-409C-BE32-E72D297353CC}">
                <c16:uniqueId val="{00000000-AF25-484B-92F1-8EF446706F13}"/>
              </c:ext>
            </c:extLst>
          </c:dPt>
          <c:cat>
            <c:numRef>
              <c:f>'8.12'!$O$28:$O$35</c:f>
              <c:numCache>
                <c:formatCode>#,##0.0</c:formatCode>
                <c:ptCount val="8"/>
              </c:numCache>
            </c:numRef>
          </c:cat>
          <c:val>
            <c:numRef>
              <c:f>'8.12'!$J$28:$J$35</c:f>
              <c:numCache>
                <c:formatCode>0.0</c:formatCode>
                <c:ptCount val="8"/>
              </c:numCache>
            </c:numRef>
          </c:val>
          <c:extLst xmlns:c16r2="http://schemas.microsoft.com/office/drawing/2015/06/chart">
            <c:ext xmlns:c16="http://schemas.microsoft.com/office/drawing/2014/chart" uri="{C3380CC4-5D6E-409C-BE32-E72D297353CC}">
              <c16:uniqueId val="{00000001-AF25-484B-92F1-8EF446706F13}"/>
            </c:ext>
          </c:extLst>
        </c:ser>
        <c:dLbls>
          <c:showLegendKey val="0"/>
          <c:showVal val="0"/>
          <c:showCatName val="0"/>
          <c:showSerName val="0"/>
          <c:showPercent val="0"/>
          <c:showBubbleSize val="0"/>
          <c:showLeaderLines val="1"/>
        </c:dLbls>
        <c:firstSliceAng val="0"/>
        <c:holeSize val="50"/>
      </c:doughnutChart>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'5.2'!$O$7</c:f>
              <c:strCache>
                <c:ptCount val="1"/>
              </c:strCache>
            </c:strRef>
          </c:tx>
          <c:invertIfNegative val="0"/>
          <c:cat>
            <c:numRef>
              <c:f>'5.2'!$P$6</c:f>
              <c:numCache>
                <c:formatCode>General</c:formatCode>
                <c:ptCount val="1"/>
              </c:numCache>
            </c:numRef>
          </c:cat>
          <c:val>
            <c:numRef>
              <c:f>'5.2'!$P$7</c:f>
              <c:numCache>
                <c:formatCode>General</c:formatCode>
                <c:ptCount val="1"/>
              </c:numCache>
            </c:numRef>
          </c:val>
          <c:extLst xmlns:c16r2="http://schemas.microsoft.com/office/drawing/2015/06/chart">
            <c:ext xmlns:c16="http://schemas.microsoft.com/office/drawing/2014/chart" uri="{C3380CC4-5D6E-409C-BE32-E72D297353CC}">
              <c16:uniqueId val="{00000000-BF8D-462D-A977-427E6967AD97}"/>
            </c:ext>
          </c:extLst>
        </c:ser>
        <c:ser>
          <c:idx val="1"/>
          <c:order val="1"/>
          <c:tx>
            <c:strRef>
              <c:f>'5.2'!$O$8</c:f>
              <c:strCache>
                <c:ptCount val="1"/>
              </c:strCache>
            </c:strRef>
          </c:tx>
          <c:invertIfNegative val="0"/>
          <c:cat>
            <c:numRef>
              <c:f>'5.2'!$P$6</c:f>
              <c:numCache>
                <c:formatCode>General</c:formatCode>
                <c:ptCount val="1"/>
              </c:numCache>
            </c:numRef>
          </c:cat>
          <c:val>
            <c:numRef>
              <c:f>'5.2'!$P$8</c:f>
              <c:numCache>
                <c:formatCode>General</c:formatCode>
                <c:ptCount val="1"/>
              </c:numCache>
            </c:numRef>
          </c:val>
          <c:extLst xmlns:c16r2="http://schemas.microsoft.com/office/drawing/2015/06/chart">
            <c:ext xmlns:c16="http://schemas.microsoft.com/office/drawing/2014/chart" uri="{C3380CC4-5D6E-409C-BE32-E72D297353CC}">
              <c16:uniqueId val="{00000001-BF8D-462D-A977-427E6967AD97}"/>
            </c:ext>
          </c:extLst>
        </c:ser>
        <c:ser>
          <c:idx val="2"/>
          <c:order val="2"/>
          <c:tx>
            <c:strRef>
              <c:f>'5.2'!$O$9</c:f>
              <c:strCache>
                <c:ptCount val="1"/>
              </c:strCache>
            </c:strRef>
          </c:tx>
          <c:invertIfNegative val="0"/>
          <c:cat>
            <c:numRef>
              <c:f>'5.2'!$P$6</c:f>
              <c:numCache>
                <c:formatCode>General</c:formatCode>
                <c:ptCount val="1"/>
              </c:numCache>
            </c:numRef>
          </c:cat>
          <c:val>
            <c:numRef>
              <c:f>'5.2'!$P$9</c:f>
              <c:numCache>
                <c:formatCode>General</c:formatCode>
                <c:ptCount val="1"/>
              </c:numCache>
            </c:numRef>
          </c:val>
          <c:extLst xmlns:c16r2="http://schemas.microsoft.com/office/drawing/2015/06/chart">
            <c:ext xmlns:c16="http://schemas.microsoft.com/office/drawing/2014/chart" uri="{C3380CC4-5D6E-409C-BE32-E72D297353CC}">
              <c16:uniqueId val="{00000002-BF8D-462D-A977-427E6967AD97}"/>
            </c:ext>
          </c:extLst>
        </c:ser>
        <c:ser>
          <c:idx val="3"/>
          <c:order val="3"/>
          <c:tx>
            <c:strRef>
              <c:f>'5.2'!$O$10</c:f>
              <c:strCache>
                <c:ptCount val="1"/>
              </c:strCache>
            </c:strRef>
          </c:tx>
          <c:invertIfNegative val="0"/>
          <c:cat>
            <c:numRef>
              <c:f>'5.2'!$P$6</c:f>
              <c:numCache>
                <c:formatCode>General</c:formatCode>
                <c:ptCount val="1"/>
              </c:numCache>
            </c:numRef>
          </c:cat>
          <c:val>
            <c:numRef>
              <c:f>'5.2'!$P$10</c:f>
              <c:numCache>
                <c:formatCode>General</c:formatCode>
                <c:ptCount val="1"/>
              </c:numCache>
            </c:numRef>
          </c:val>
          <c:extLst xmlns:c16r2="http://schemas.microsoft.com/office/drawing/2015/06/chart">
            <c:ext xmlns:c16="http://schemas.microsoft.com/office/drawing/2014/chart" uri="{C3380CC4-5D6E-409C-BE32-E72D297353CC}">
              <c16:uniqueId val="{00000003-BF8D-462D-A977-427E6967AD97}"/>
            </c:ext>
          </c:extLst>
        </c:ser>
        <c:ser>
          <c:idx val="4"/>
          <c:order val="4"/>
          <c:tx>
            <c:strRef>
              <c:f>'5.2'!$O$11</c:f>
              <c:strCache>
                <c:ptCount val="1"/>
              </c:strCache>
            </c:strRef>
          </c:tx>
          <c:invertIfNegative val="0"/>
          <c:cat>
            <c:numRef>
              <c:f>'5.2'!$P$6</c:f>
              <c:numCache>
                <c:formatCode>General</c:formatCode>
                <c:ptCount val="1"/>
              </c:numCache>
            </c:numRef>
          </c:cat>
          <c:val>
            <c:numRef>
              <c:f>'5.2'!$P$11</c:f>
              <c:numCache>
                <c:formatCode>General</c:formatCode>
                <c:ptCount val="1"/>
              </c:numCache>
            </c:numRef>
          </c:val>
          <c:extLst xmlns:c16r2="http://schemas.microsoft.com/office/drawing/2015/06/chart">
            <c:ext xmlns:c16="http://schemas.microsoft.com/office/drawing/2014/chart" uri="{C3380CC4-5D6E-409C-BE32-E72D297353CC}">
              <c16:uniqueId val="{00000004-BF8D-462D-A977-427E6967AD97}"/>
            </c:ext>
          </c:extLst>
        </c:ser>
        <c:ser>
          <c:idx val="5"/>
          <c:order val="5"/>
          <c:tx>
            <c:strRef>
              <c:f>'5.2'!$O$12</c:f>
              <c:strCache>
                <c:ptCount val="1"/>
              </c:strCache>
            </c:strRef>
          </c:tx>
          <c:invertIfNegative val="0"/>
          <c:cat>
            <c:numRef>
              <c:f>'5.2'!$P$6</c:f>
              <c:numCache>
                <c:formatCode>General</c:formatCode>
                <c:ptCount val="1"/>
              </c:numCache>
            </c:numRef>
          </c:cat>
          <c:val>
            <c:numRef>
              <c:f>'5.2'!$P$12</c:f>
              <c:numCache>
                <c:formatCode>General</c:formatCode>
                <c:ptCount val="1"/>
              </c:numCache>
            </c:numRef>
          </c:val>
          <c:extLst xmlns:c16r2="http://schemas.microsoft.com/office/drawing/2015/06/chart">
            <c:ext xmlns:c16="http://schemas.microsoft.com/office/drawing/2014/chart" uri="{C3380CC4-5D6E-409C-BE32-E72D297353CC}">
              <c16:uniqueId val="{00000005-BF8D-462D-A977-427E6967AD97}"/>
            </c:ext>
          </c:extLst>
        </c:ser>
        <c:ser>
          <c:idx val="6"/>
          <c:order val="6"/>
          <c:tx>
            <c:strRef>
              <c:f>'5.2'!$O$13</c:f>
              <c:strCache>
                <c:ptCount val="1"/>
              </c:strCache>
            </c:strRef>
          </c:tx>
          <c:invertIfNegative val="0"/>
          <c:cat>
            <c:numRef>
              <c:f>'5.2'!$P$6</c:f>
              <c:numCache>
                <c:formatCode>General</c:formatCode>
                <c:ptCount val="1"/>
              </c:numCache>
            </c:numRef>
          </c:cat>
          <c:val>
            <c:numRef>
              <c:f>'5.2'!$P$13</c:f>
              <c:numCache>
                <c:formatCode>General</c:formatCode>
                <c:ptCount val="1"/>
              </c:numCache>
            </c:numRef>
          </c:val>
          <c:extLst xmlns:c16r2="http://schemas.microsoft.com/office/drawing/2015/06/chart">
            <c:ext xmlns:c16="http://schemas.microsoft.com/office/drawing/2014/chart" uri="{C3380CC4-5D6E-409C-BE32-E72D297353CC}">
              <c16:uniqueId val="{00000006-BF8D-462D-A977-427E6967AD97}"/>
            </c:ext>
          </c:extLst>
        </c:ser>
        <c:ser>
          <c:idx val="7"/>
          <c:order val="7"/>
          <c:tx>
            <c:strRef>
              <c:f>'5.2'!$O$14</c:f>
              <c:strCache>
                <c:ptCount val="1"/>
              </c:strCache>
            </c:strRef>
          </c:tx>
          <c:invertIfNegative val="0"/>
          <c:cat>
            <c:numRef>
              <c:f>'5.2'!$P$6</c:f>
              <c:numCache>
                <c:formatCode>General</c:formatCode>
                <c:ptCount val="1"/>
              </c:numCache>
            </c:numRef>
          </c:cat>
          <c:val>
            <c:numRef>
              <c:f>'5.2'!$P$14</c:f>
              <c:numCache>
                <c:formatCode>General</c:formatCode>
                <c:ptCount val="1"/>
              </c:numCache>
            </c:numRef>
          </c:val>
          <c:extLst xmlns:c16r2="http://schemas.microsoft.com/office/drawing/2015/06/chart">
            <c:ext xmlns:c16="http://schemas.microsoft.com/office/drawing/2014/chart" uri="{C3380CC4-5D6E-409C-BE32-E72D297353CC}">
              <c16:uniqueId val="{00000007-BF8D-462D-A977-427E6967AD97}"/>
            </c:ext>
          </c:extLst>
        </c:ser>
        <c:ser>
          <c:idx val="8"/>
          <c:order val="8"/>
          <c:tx>
            <c:strRef>
              <c:f>'5.2'!$O$15</c:f>
              <c:strCache>
                <c:ptCount val="1"/>
              </c:strCache>
            </c:strRef>
          </c:tx>
          <c:invertIfNegative val="0"/>
          <c:cat>
            <c:numRef>
              <c:f>'5.2'!$P$6</c:f>
              <c:numCache>
                <c:formatCode>General</c:formatCode>
                <c:ptCount val="1"/>
              </c:numCache>
            </c:numRef>
          </c:cat>
          <c:val>
            <c:numRef>
              <c:f>'5.2'!$P$15</c:f>
              <c:numCache>
                <c:formatCode>General</c:formatCode>
                <c:ptCount val="1"/>
              </c:numCache>
            </c:numRef>
          </c:val>
          <c:extLst xmlns:c16r2="http://schemas.microsoft.com/office/drawing/2015/06/chart">
            <c:ext xmlns:c16="http://schemas.microsoft.com/office/drawing/2014/chart" uri="{C3380CC4-5D6E-409C-BE32-E72D297353CC}">
              <c16:uniqueId val="{00000008-BF8D-462D-A977-427E6967AD97}"/>
            </c:ext>
          </c:extLst>
        </c:ser>
        <c:ser>
          <c:idx val="9"/>
          <c:order val="9"/>
          <c:tx>
            <c:strRef>
              <c:f>'5.2'!$O$16</c:f>
              <c:strCache>
                <c:ptCount val="1"/>
              </c:strCache>
            </c:strRef>
          </c:tx>
          <c:invertIfNegative val="0"/>
          <c:cat>
            <c:numRef>
              <c:f>'5.2'!$P$6</c:f>
              <c:numCache>
                <c:formatCode>General</c:formatCode>
                <c:ptCount val="1"/>
              </c:numCache>
            </c:numRef>
          </c:cat>
          <c:val>
            <c:numRef>
              <c:f>'5.2'!$P$16</c:f>
              <c:numCache>
                <c:formatCode>General</c:formatCode>
                <c:ptCount val="1"/>
              </c:numCache>
            </c:numRef>
          </c:val>
          <c:extLst xmlns:c16r2="http://schemas.microsoft.com/office/drawing/2015/06/chart">
            <c:ext xmlns:c16="http://schemas.microsoft.com/office/drawing/2014/chart" uri="{C3380CC4-5D6E-409C-BE32-E72D297353CC}">
              <c16:uniqueId val="{00000009-BF8D-462D-A977-427E6967AD97}"/>
            </c:ext>
          </c:extLst>
        </c:ser>
        <c:ser>
          <c:idx val="10"/>
          <c:order val="10"/>
          <c:tx>
            <c:strRef>
              <c:f>'5.2'!$O$17</c:f>
              <c:strCache>
                <c:ptCount val="1"/>
              </c:strCache>
            </c:strRef>
          </c:tx>
          <c:invertIfNegative val="0"/>
          <c:cat>
            <c:numRef>
              <c:f>'5.2'!$P$6</c:f>
              <c:numCache>
                <c:formatCode>General</c:formatCode>
                <c:ptCount val="1"/>
              </c:numCache>
            </c:numRef>
          </c:cat>
          <c:val>
            <c:numRef>
              <c:f>'5.2'!$P$17</c:f>
              <c:numCache>
                <c:formatCode>General</c:formatCode>
                <c:ptCount val="1"/>
              </c:numCache>
            </c:numRef>
          </c:val>
          <c:extLst xmlns:c16r2="http://schemas.microsoft.com/office/drawing/2015/06/chart">
            <c:ext xmlns:c16="http://schemas.microsoft.com/office/drawing/2014/chart" uri="{C3380CC4-5D6E-409C-BE32-E72D297353CC}">
              <c16:uniqueId val="{0000000A-BF8D-462D-A977-427E6967AD97}"/>
            </c:ext>
          </c:extLst>
        </c:ser>
        <c:ser>
          <c:idx val="11"/>
          <c:order val="11"/>
          <c:tx>
            <c:strRef>
              <c:f>'5.2'!$O$18</c:f>
              <c:strCache>
                <c:ptCount val="1"/>
              </c:strCache>
            </c:strRef>
          </c:tx>
          <c:invertIfNegative val="0"/>
          <c:cat>
            <c:numRef>
              <c:f>'5.2'!$P$6</c:f>
              <c:numCache>
                <c:formatCode>General</c:formatCode>
                <c:ptCount val="1"/>
              </c:numCache>
            </c:numRef>
          </c:cat>
          <c:val>
            <c:numRef>
              <c:f>'5.2'!$P$18</c:f>
              <c:numCache>
                <c:formatCode>General</c:formatCode>
                <c:ptCount val="1"/>
              </c:numCache>
            </c:numRef>
          </c:val>
          <c:extLst xmlns:c16r2="http://schemas.microsoft.com/office/drawing/2015/06/chart">
            <c:ext xmlns:c16="http://schemas.microsoft.com/office/drawing/2014/chart" uri="{C3380CC4-5D6E-409C-BE32-E72D297353CC}">
              <c16:uniqueId val="{0000000B-BF8D-462D-A977-427E6967AD97}"/>
            </c:ext>
          </c:extLst>
        </c:ser>
        <c:ser>
          <c:idx val="12"/>
          <c:order val="12"/>
          <c:tx>
            <c:strRef>
              <c:f>'5.2'!$O$19</c:f>
              <c:strCache>
                <c:ptCount val="1"/>
              </c:strCache>
            </c:strRef>
          </c:tx>
          <c:invertIfNegative val="0"/>
          <c:cat>
            <c:numRef>
              <c:f>'5.2'!$P$6</c:f>
              <c:numCache>
                <c:formatCode>General</c:formatCode>
                <c:ptCount val="1"/>
              </c:numCache>
            </c:numRef>
          </c:cat>
          <c:val>
            <c:numRef>
              <c:f>'5.2'!$P$19</c:f>
              <c:numCache>
                <c:formatCode>General</c:formatCode>
                <c:ptCount val="1"/>
              </c:numCache>
            </c:numRef>
          </c:val>
          <c:extLst xmlns:c16r2="http://schemas.microsoft.com/office/drawing/2015/06/chart">
            <c:ext xmlns:c16="http://schemas.microsoft.com/office/drawing/2014/chart" uri="{C3380CC4-5D6E-409C-BE32-E72D297353CC}">
              <c16:uniqueId val="{0000000C-BF8D-462D-A977-427E6967AD97}"/>
            </c:ext>
          </c:extLst>
        </c:ser>
        <c:ser>
          <c:idx val="13"/>
          <c:order val="13"/>
          <c:tx>
            <c:strRef>
              <c:f>'5.2'!$O$20</c:f>
              <c:strCache>
                <c:ptCount val="1"/>
              </c:strCache>
            </c:strRef>
          </c:tx>
          <c:invertIfNegative val="0"/>
          <c:cat>
            <c:numRef>
              <c:f>'5.2'!$P$6</c:f>
              <c:numCache>
                <c:formatCode>General</c:formatCode>
                <c:ptCount val="1"/>
              </c:numCache>
            </c:numRef>
          </c:cat>
          <c:val>
            <c:numRef>
              <c:f>'5.2'!$P$20</c:f>
              <c:numCache>
                <c:formatCode>General</c:formatCode>
                <c:ptCount val="1"/>
              </c:numCache>
            </c:numRef>
          </c:val>
          <c:extLst xmlns:c16r2="http://schemas.microsoft.com/office/drawing/2015/06/chart">
            <c:ext xmlns:c16="http://schemas.microsoft.com/office/drawing/2014/chart" uri="{C3380CC4-5D6E-409C-BE32-E72D297353CC}">
              <c16:uniqueId val="{0000000D-BF8D-462D-A977-427E6967AD97}"/>
            </c:ext>
          </c:extLst>
        </c:ser>
        <c:dLbls>
          <c:showLegendKey val="0"/>
          <c:showVal val="0"/>
          <c:showCatName val="0"/>
          <c:showSerName val="0"/>
          <c:showPercent val="0"/>
          <c:showBubbleSize val="0"/>
        </c:dLbls>
        <c:gapWidth val="150"/>
        <c:axId val="161301632"/>
        <c:axId val="161303168"/>
      </c:barChart>
      <c:catAx>
        <c:axId val="161301632"/>
        <c:scaling>
          <c:orientation val="minMax"/>
        </c:scaling>
        <c:delete val="1"/>
        <c:axPos val="b"/>
        <c:numFmt formatCode="General" sourceLinked="1"/>
        <c:majorTickMark val="out"/>
        <c:minorTickMark val="none"/>
        <c:tickLblPos val="nextTo"/>
        <c:crossAx val="161303168"/>
        <c:crosses val="autoZero"/>
        <c:auto val="1"/>
        <c:lblAlgn val="ctr"/>
        <c:lblOffset val="100"/>
        <c:noMultiLvlLbl val="0"/>
      </c:catAx>
      <c:valAx>
        <c:axId val="161303168"/>
        <c:scaling>
          <c:orientation val="minMax"/>
        </c:scaling>
        <c:delete val="1"/>
        <c:axPos val="l"/>
        <c:numFmt formatCode="General" sourceLinked="1"/>
        <c:majorTickMark val="out"/>
        <c:minorTickMark val="none"/>
        <c:tickLblPos val="nextTo"/>
        <c:crossAx val="161301632"/>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60.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52566753016951306"/>
          <c:y val="0.11291718469401851"/>
          <c:w val="0.34243387380811624"/>
          <c:h val="0.28385930377123914"/>
        </c:manualLayout>
      </c:layout>
      <c:doughnutChart>
        <c:varyColors val="1"/>
        <c:ser>
          <c:idx val="2"/>
          <c:order val="0"/>
          <c:dPt>
            <c:idx val="0"/>
            <c:bubble3D val="0"/>
            <c:spPr>
              <a:solidFill>
                <a:srgbClr val="9BBB59">
                  <a:lumMod val="75000"/>
                </a:srgbClr>
              </a:solidFill>
            </c:spPr>
            <c:extLst xmlns:c16r2="http://schemas.microsoft.com/office/drawing/2015/06/chart">
              <c:ext xmlns:c16="http://schemas.microsoft.com/office/drawing/2014/chart" uri="{C3380CC4-5D6E-409C-BE32-E72D297353CC}">
                <c16:uniqueId val="{00000001-0AB6-4789-99FE-040A7D52FAF1}"/>
              </c:ext>
            </c:extLst>
          </c:dPt>
          <c:dPt>
            <c:idx val="1"/>
            <c:bubble3D val="0"/>
            <c:spPr>
              <a:solidFill>
                <a:srgbClr val="EEECE1">
                  <a:lumMod val="50000"/>
                </a:srgbClr>
              </a:solidFill>
            </c:spPr>
            <c:extLst xmlns:c16r2="http://schemas.microsoft.com/office/drawing/2015/06/chart">
              <c:ext xmlns:c16="http://schemas.microsoft.com/office/drawing/2014/chart" uri="{C3380CC4-5D6E-409C-BE32-E72D297353CC}">
                <c16:uniqueId val="{00000003-0AB6-4789-99FE-040A7D52FAF1}"/>
              </c:ext>
            </c:extLst>
          </c:dPt>
          <c:dPt>
            <c:idx val="2"/>
            <c:bubble3D val="0"/>
            <c:spPr>
              <a:solidFill>
                <a:sysClr val="windowText" lastClr="000000"/>
              </a:solidFill>
            </c:spPr>
            <c:extLst xmlns:c16r2="http://schemas.microsoft.com/office/drawing/2015/06/chart">
              <c:ext xmlns:c16="http://schemas.microsoft.com/office/drawing/2014/chart" uri="{C3380CC4-5D6E-409C-BE32-E72D297353CC}">
                <c16:uniqueId val="{00000005-0AB6-4789-99FE-040A7D52FAF1}"/>
              </c:ext>
            </c:extLst>
          </c:dPt>
          <c:dPt>
            <c:idx val="5"/>
            <c:bubble3D val="0"/>
            <c:extLst xmlns:c16r2="http://schemas.microsoft.com/office/drawing/2015/06/chart">
              <c:ext xmlns:c16="http://schemas.microsoft.com/office/drawing/2014/chart" uri="{C3380CC4-5D6E-409C-BE32-E72D297353CC}">
                <c16:uniqueId val="{00000006-0AB6-4789-99FE-040A7D52FAF1}"/>
              </c:ext>
            </c:extLst>
          </c:dPt>
          <c:dPt>
            <c:idx val="6"/>
            <c:bubble3D val="0"/>
            <c:spPr>
              <a:solidFill>
                <a:srgbClr val="6E4932"/>
              </a:solidFill>
            </c:spPr>
            <c:extLst xmlns:c16r2="http://schemas.microsoft.com/office/drawing/2015/06/chart">
              <c:ext xmlns:c16="http://schemas.microsoft.com/office/drawing/2014/chart" uri="{C3380CC4-5D6E-409C-BE32-E72D297353CC}">
                <c16:uniqueId val="{00000008-0AB6-4789-99FE-040A7D52FAF1}"/>
              </c:ext>
            </c:extLst>
          </c:dPt>
          <c:dPt>
            <c:idx val="7"/>
            <c:bubble3D val="0"/>
            <c:extLst xmlns:c16r2="http://schemas.microsoft.com/office/drawing/2015/06/chart">
              <c:ext xmlns:c16="http://schemas.microsoft.com/office/drawing/2014/chart" uri="{C3380CC4-5D6E-409C-BE32-E72D297353CC}">
                <c16:uniqueId val="{00000009-0AB6-4789-99FE-040A7D52FAF1}"/>
              </c:ext>
            </c:extLst>
          </c:dPt>
          <c:dPt>
            <c:idx val="15"/>
            <c:bubble3D val="0"/>
            <c:spPr>
              <a:solidFill>
                <a:srgbClr val="EBE600"/>
              </a:solidFill>
            </c:spPr>
            <c:extLst xmlns:c16r2="http://schemas.microsoft.com/office/drawing/2015/06/chart">
              <c:ext xmlns:c16="http://schemas.microsoft.com/office/drawing/2014/chart" uri="{C3380CC4-5D6E-409C-BE32-E72D297353CC}">
                <c16:uniqueId val="{0000000B-0AB6-4789-99FE-040A7D52FAF1}"/>
              </c:ext>
            </c:extLst>
          </c:dPt>
          <c:cat>
            <c:numRef>
              <c:f>'8.13'!$O$10:$O$25</c:f>
              <c:numCache>
                <c:formatCode>0.0%</c:formatCode>
                <c:ptCount val="16"/>
              </c:numCache>
            </c:numRef>
          </c:cat>
          <c:val>
            <c:numRef>
              <c:f>'8.13'!$J$10:$J$25</c:f>
              <c:numCache>
                <c:formatCode>0.0</c:formatCode>
                <c:ptCount val="16"/>
              </c:numCache>
            </c:numRef>
          </c:val>
          <c:extLst xmlns:c16r2="http://schemas.microsoft.com/office/drawing/2015/06/chart">
            <c:ext xmlns:c16="http://schemas.microsoft.com/office/drawing/2014/chart" uri="{C3380CC4-5D6E-409C-BE32-E72D297353CC}">
              <c16:uniqueId val="{0000000C-0AB6-4789-99FE-040A7D52FAF1}"/>
            </c:ext>
          </c:extLst>
        </c:ser>
        <c:dLbls>
          <c:showLegendKey val="0"/>
          <c:showVal val="0"/>
          <c:showCatName val="0"/>
          <c:showSerName val="0"/>
          <c:showPercent val="0"/>
          <c:showBubbleSize val="0"/>
          <c:showLeaderLines val="1"/>
        </c:dLbls>
        <c:firstSliceAng val="0"/>
        <c:holeSize val="50"/>
      </c:doughnutChart>
      <c:spPr>
        <a:noFill/>
        <a:ln w="25400">
          <a:noFill/>
        </a:ln>
      </c:spPr>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61.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b="1" i="0" u="none" strike="noStrike" baseline="0">
                <a:effectLst/>
              </a:rPr>
              <a:t>Spotřeba tepla podle </a:t>
            </a:r>
            <a:r>
              <a:rPr lang="cs-CZ" sz="1000"/>
              <a:t>sektorů</a:t>
            </a:r>
            <a:r>
              <a:rPr lang="cs-CZ" sz="1000" baseline="0"/>
              <a:t> národního hospodářství</a:t>
            </a:r>
            <a:r>
              <a:rPr lang="cs-CZ" sz="1000"/>
              <a:t> (GJ)</a:t>
            </a:r>
          </a:p>
        </c:rich>
      </c:tx>
      <c:layout>
        <c:manualLayout>
          <c:xMode val="edge"/>
          <c:yMode val="edge"/>
          <c:x val="0.12306116207951072"/>
          <c:y val="4.3463308028525417E-2"/>
        </c:manualLayout>
      </c:layout>
      <c:overlay val="0"/>
    </c:title>
    <c:autoTitleDeleted val="0"/>
    <c:plotArea>
      <c:layout>
        <c:manualLayout>
          <c:layoutTarget val="inner"/>
          <c:xMode val="edge"/>
          <c:yMode val="edge"/>
          <c:x val="9.7641630144170252E-2"/>
          <c:y val="0.18377538215833902"/>
          <c:w val="0.77415317693982277"/>
          <c:h val="0.68439824321241161"/>
        </c:manualLayout>
      </c:layout>
      <c:barChart>
        <c:barDir val="col"/>
        <c:grouping val="stacked"/>
        <c:varyColors val="0"/>
        <c:ser>
          <c:idx val="0"/>
          <c:order val="0"/>
          <c:tx>
            <c:strRef>
              <c:f>'8.13'!$K$27</c:f>
              <c:strCache>
                <c:ptCount val="1"/>
                <c:pt idx="0">
                  <c:v>Průmysl</c:v>
                </c:pt>
              </c:strCache>
            </c:strRef>
          </c:tx>
          <c:invertIfNegative val="0"/>
          <c:cat>
            <c:strRef>
              <c:f>'8.13'!$L$26:$N$26</c:f>
              <c:strCache>
                <c:ptCount val="3"/>
                <c:pt idx="0">
                  <c:v>Leden</c:v>
                </c:pt>
                <c:pt idx="1">
                  <c:v>Únor</c:v>
                </c:pt>
                <c:pt idx="2">
                  <c:v>Březen</c:v>
                </c:pt>
              </c:strCache>
            </c:strRef>
          </c:cat>
          <c:val>
            <c:numRef>
              <c:f>'8.13'!$L$27:$N$27</c:f>
              <c:numCache>
                <c:formatCode>#,##0.0</c:formatCode>
                <c:ptCount val="3"/>
                <c:pt idx="0">
                  <c:v>424552.94099999999</c:v>
                </c:pt>
                <c:pt idx="1">
                  <c:v>381917.87400000001</c:v>
                </c:pt>
                <c:pt idx="2">
                  <c:v>384829.14200000005</c:v>
                </c:pt>
              </c:numCache>
            </c:numRef>
          </c:val>
          <c:extLst xmlns:c16r2="http://schemas.microsoft.com/office/drawing/2015/06/chart">
            <c:ext xmlns:c16="http://schemas.microsoft.com/office/drawing/2014/chart" uri="{C3380CC4-5D6E-409C-BE32-E72D297353CC}">
              <c16:uniqueId val="{00000000-8386-4549-91F6-92326612DADF}"/>
            </c:ext>
          </c:extLst>
        </c:ser>
        <c:ser>
          <c:idx val="1"/>
          <c:order val="1"/>
          <c:tx>
            <c:strRef>
              <c:f>'8.13'!$K$28</c:f>
              <c:strCache>
                <c:ptCount val="1"/>
                <c:pt idx="0">
                  <c:v>Energetika</c:v>
                </c:pt>
              </c:strCache>
            </c:strRef>
          </c:tx>
          <c:invertIfNegative val="0"/>
          <c:cat>
            <c:strRef>
              <c:f>'8.13'!$L$26:$N$26</c:f>
              <c:strCache>
                <c:ptCount val="3"/>
                <c:pt idx="0">
                  <c:v>Leden</c:v>
                </c:pt>
                <c:pt idx="1">
                  <c:v>Únor</c:v>
                </c:pt>
                <c:pt idx="2">
                  <c:v>Březen</c:v>
                </c:pt>
              </c:strCache>
            </c:strRef>
          </c:cat>
          <c:val>
            <c:numRef>
              <c:f>'8.13'!$L$28:$N$28</c:f>
              <c:numCache>
                <c:formatCode>#,##0.0</c:formatCode>
                <c:ptCount val="3"/>
                <c:pt idx="0">
                  <c:v>87428.411999999997</c:v>
                </c:pt>
                <c:pt idx="1">
                  <c:v>71652.883999999991</c:v>
                </c:pt>
                <c:pt idx="2">
                  <c:v>73975.657999999996</c:v>
                </c:pt>
              </c:numCache>
            </c:numRef>
          </c:val>
          <c:extLst xmlns:c16r2="http://schemas.microsoft.com/office/drawing/2015/06/chart">
            <c:ext xmlns:c16="http://schemas.microsoft.com/office/drawing/2014/chart" uri="{C3380CC4-5D6E-409C-BE32-E72D297353CC}">
              <c16:uniqueId val="{00000001-8386-4549-91F6-92326612DADF}"/>
            </c:ext>
          </c:extLst>
        </c:ser>
        <c:ser>
          <c:idx val="2"/>
          <c:order val="2"/>
          <c:tx>
            <c:strRef>
              <c:f>'8.13'!$K$29</c:f>
              <c:strCache>
                <c:ptCount val="1"/>
                <c:pt idx="0">
                  <c:v>Doprava</c:v>
                </c:pt>
              </c:strCache>
            </c:strRef>
          </c:tx>
          <c:invertIfNegative val="0"/>
          <c:cat>
            <c:strRef>
              <c:f>'8.13'!$L$26:$N$26</c:f>
              <c:strCache>
                <c:ptCount val="3"/>
                <c:pt idx="0">
                  <c:v>Leden</c:v>
                </c:pt>
                <c:pt idx="1">
                  <c:v>Únor</c:v>
                </c:pt>
                <c:pt idx="2">
                  <c:v>Březen</c:v>
                </c:pt>
              </c:strCache>
            </c:strRef>
          </c:cat>
          <c:val>
            <c:numRef>
              <c:f>'8.13'!$L$29:$N$29</c:f>
              <c:numCache>
                <c:formatCode>#,##0.0</c:formatCode>
                <c:ptCount val="3"/>
                <c:pt idx="0">
                  <c:v>24893.480000000003</c:v>
                </c:pt>
                <c:pt idx="1">
                  <c:v>20318.919999999998</c:v>
                </c:pt>
                <c:pt idx="2">
                  <c:v>19425</c:v>
                </c:pt>
              </c:numCache>
            </c:numRef>
          </c:val>
          <c:extLst xmlns:c16r2="http://schemas.microsoft.com/office/drawing/2015/06/chart">
            <c:ext xmlns:c16="http://schemas.microsoft.com/office/drawing/2014/chart" uri="{C3380CC4-5D6E-409C-BE32-E72D297353CC}">
              <c16:uniqueId val="{00000002-8386-4549-91F6-92326612DADF}"/>
            </c:ext>
          </c:extLst>
        </c:ser>
        <c:ser>
          <c:idx val="3"/>
          <c:order val="3"/>
          <c:tx>
            <c:strRef>
              <c:f>'8.13'!$K$30</c:f>
              <c:strCache>
                <c:ptCount val="1"/>
                <c:pt idx="0">
                  <c:v>Stavebnictví</c:v>
                </c:pt>
              </c:strCache>
            </c:strRef>
          </c:tx>
          <c:invertIfNegative val="0"/>
          <c:cat>
            <c:strRef>
              <c:f>'8.13'!$L$26:$N$26</c:f>
              <c:strCache>
                <c:ptCount val="3"/>
                <c:pt idx="0">
                  <c:v>Leden</c:v>
                </c:pt>
                <c:pt idx="1">
                  <c:v>Únor</c:v>
                </c:pt>
                <c:pt idx="2">
                  <c:v>Březen</c:v>
                </c:pt>
              </c:strCache>
            </c:strRef>
          </c:cat>
          <c:val>
            <c:numRef>
              <c:f>'8.13'!$L$30:$N$30</c:f>
              <c:numCache>
                <c:formatCode>#,##0.0</c:formatCode>
                <c:ptCount val="3"/>
                <c:pt idx="0">
                  <c:v>1304.329</c:v>
                </c:pt>
                <c:pt idx="1">
                  <c:v>1040.394</c:v>
                </c:pt>
                <c:pt idx="2">
                  <c:v>988.5139999999999</c:v>
                </c:pt>
              </c:numCache>
            </c:numRef>
          </c:val>
          <c:extLst xmlns:c16r2="http://schemas.microsoft.com/office/drawing/2015/06/chart">
            <c:ext xmlns:c16="http://schemas.microsoft.com/office/drawing/2014/chart" uri="{C3380CC4-5D6E-409C-BE32-E72D297353CC}">
              <c16:uniqueId val="{00000003-8386-4549-91F6-92326612DADF}"/>
            </c:ext>
          </c:extLst>
        </c:ser>
        <c:ser>
          <c:idx val="4"/>
          <c:order val="4"/>
          <c:tx>
            <c:strRef>
              <c:f>'8.13'!$K$31</c:f>
              <c:strCache>
                <c:ptCount val="1"/>
                <c:pt idx="0">
                  <c:v>Zemědělství a lesnictví</c:v>
                </c:pt>
              </c:strCache>
            </c:strRef>
          </c:tx>
          <c:invertIfNegative val="0"/>
          <c:cat>
            <c:strRef>
              <c:f>'8.13'!$L$26:$N$26</c:f>
              <c:strCache>
                <c:ptCount val="3"/>
                <c:pt idx="0">
                  <c:v>Leden</c:v>
                </c:pt>
                <c:pt idx="1">
                  <c:v>Únor</c:v>
                </c:pt>
                <c:pt idx="2">
                  <c:v>Březen</c:v>
                </c:pt>
              </c:strCache>
            </c:strRef>
          </c:cat>
          <c:val>
            <c:numRef>
              <c:f>'8.13'!$L$31:$N$31</c:f>
              <c:numCache>
                <c:formatCode>#,##0.0</c:formatCode>
                <c:ptCount val="3"/>
                <c:pt idx="0">
                  <c:v>12752.130000000001</c:v>
                </c:pt>
                <c:pt idx="1">
                  <c:v>14456.81</c:v>
                </c:pt>
                <c:pt idx="2">
                  <c:v>15573.639999999998</c:v>
                </c:pt>
              </c:numCache>
            </c:numRef>
          </c:val>
          <c:extLst xmlns:c16r2="http://schemas.microsoft.com/office/drawing/2015/06/chart">
            <c:ext xmlns:c16="http://schemas.microsoft.com/office/drawing/2014/chart" uri="{C3380CC4-5D6E-409C-BE32-E72D297353CC}">
              <c16:uniqueId val="{00000004-8386-4549-91F6-92326612DADF}"/>
            </c:ext>
          </c:extLst>
        </c:ser>
        <c:ser>
          <c:idx val="5"/>
          <c:order val="5"/>
          <c:tx>
            <c:strRef>
              <c:f>'8.13'!$K$32</c:f>
              <c:strCache>
                <c:ptCount val="1"/>
                <c:pt idx="0">
                  <c:v>Domácnosti</c:v>
                </c:pt>
              </c:strCache>
            </c:strRef>
          </c:tx>
          <c:invertIfNegative val="0"/>
          <c:cat>
            <c:strRef>
              <c:f>'8.13'!$L$26:$N$26</c:f>
              <c:strCache>
                <c:ptCount val="3"/>
                <c:pt idx="0">
                  <c:v>Leden</c:v>
                </c:pt>
                <c:pt idx="1">
                  <c:v>Únor</c:v>
                </c:pt>
                <c:pt idx="2">
                  <c:v>Březen</c:v>
                </c:pt>
              </c:strCache>
            </c:strRef>
          </c:cat>
          <c:val>
            <c:numRef>
              <c:f>'8.13'!$L$32:$N$32</c:f>
              <c:numCache>
                <c:formatCode>#,##0.0</c:formatCode>
                <c:ptCount val="3"/>
                <c:pt idx="0">
                  <c:v>599957.49599999993</c:v>
                </c:pt>
                <c:pt idx="1">
                  <c:v>482339.94299999997</c:v>
                </c:pt>
                <c:pt idx="2">
                  <c:v>476895.7699999999</c:v>
                </c:pt>
              </c:numCache>
            </c:numRef>
          </c:val>
          <c:extLst xmlns:c16r2="http://schemas.microsoft.com/office/drawing/2015/06/chart">
            <c:ext xmlns:c16="http://schemas.microsoft.com/office/drawing/2014/chart" uri="{C3380CC4-5D6E-409C-BE32-E72D297353CC}">
              <c16:uniqueId val="{00000005-8386-4549-91F6-92326612DADF}"/>
            </c:ext>
          </c:extLst>
        </c:ser>
        <c:ser>
          <c:idx val="6"/>
          <c:order val="6"/>
          <c:tx>
            <c:strRef>
              <c:f>'8.13'!$K$33</c:f>
              <c:strCache>
                <c:ptCount val="1"/>
                <c:pt idx="0">
                  <c:v>Obchod, služby, školství, zdravotnictví</c:v>
                </c:pt>
              </c:strCache>
            </c:strRef>
          </c:tx>
          <c:invertIfNegative val="0"/>
          <c:cat>
            <c:strRef>
              <c:f>'8.13'!$L$26:$N$26</c:f>
              <c:strCache>
                <c:ptCount val="3"/>
                <c:pt idx="0">
                  <c:v>Leden</c:v>
                </c:pt>
                <c:pt idx="1">
                  <c:v>Únor</c:v>
                </c:pt>
                <c:pt idx="2">
                  <c:v>Březen</c:v>
                </c:pt>
              </c:strCache>
            </c:strRef>
          </c:cat>
          <c:val>
            <c:numRef>
              <c:f>'8.13'!$L$33:$N$33</c:f>
              <c:numCache>
                <c:formatCode>#,##0.0</c:formatCode>
                <c:ptCount val="3"/>
                <c:pt idx="0">
                  <c:v>285360.19899999996</c:v>
                </c:pt>
                <c:pt idx="1">
                  <c:v>226901.92699999997</c:v>
                </c:pt>
                <c:pt idx="2">
                  <c:v>212758.92899999997</c:v>
                </c:pt>
              </c:numCache>
            </c:numRef>
          </c:val>
          <c:extLst xmlns:c16r2="http://schemas.microsoft.com/office/drawing/2015/06/chart">
            <c:ext xmlns:c16="http://schemas.microsoft.com/office/drawing/2014/chart" uri="{C3380CC4-5D6E-409C-BE32-E72D297353CC}">
              <c16:uniqueId val="{00000006-8386-4549-91F6-92326612DADF}"/>
            </c:ext>
          </c:extLst>
        </c:ser>
        <c:ser>
          <c:idx val="7"/>
          <c:order val="7"/>
          <c:tx>
            <c:strRef>
              <c:f>'8.13'!$K$34</c:f>
              <c:strCache>
                <c:ptCount val="1"/>
                <c:pt idx="0">
                  <c:v>Ostatní</c:v>
                </c:pt>
              </c:strCache>
            </c:strRef>
          </c:tx>
          <c:invertIfNegative val="0"/>
          <c:cat>
            <c:strRef>
              <c:f>'8.13'!$L$26:$N$26</c:f>
              <c:strCache>
                <c:ptCount val="3"/>
                <c:pt idx="0">
                  <c:v>Leden</c:v>
                </c:pt>
                <c:pt idx="1">
                  <c:v>Únor</c:v>
                </c:pt>
                <c:pt idx="2">
                  <c:v>Březen</c:v>
                </c:pt>
              </c:strCache>
            </c:strRef>
          </c:cat>
          <c:val>
            <c:numRef>
              <c:f>'8.13'!$L$34:$N$34</c:f>
              <c:numCache>
                <c:formatCode>#,##0.0</c:formatCode>
                <c:ptCount val="3"/>
                <c:pt idx="0">
                  <c:v>28681.144000000004</c:v>
                </c:pt>
                <c:pt idx="1">
                  <c:v>23338.201000000001</c:v>
                </c:pt>
                <c:pt idx="2">
                  <c:v>21003.43</c:v>
                </c:pt>
              </c:numCache>
            </c:numRef>
          </c:val>
          <c:extLst xmlns:c16r2="http://schemas.microsoft.com/office/drawing/2015/06/chart">
            <c:ext xmlns:c16="http://schemas.microsoft.com/office/drawing/2014/chart" uri="{C3380CC4-5D6E-409C-BE32-E72D297353CC}">
              <c16:uniqueId val="{00000007-8386-4549-91F6-92326612DADF}"/>
            </c:ext>
          </c:extLst>
        </c:ser>
        <c:dLbls>
          <c:showLegendKey val="0"/>
          <c:showVal val="0"/>
          <c:showCatName val="0"/>
          <c:showSerName val="0"/>
          <c:showPercent val="0"/>
          <c:showBubbleSize val="0"/>
        </c:dLbls>
        <c:gapWidth val="150"/>
        <c:overlap val="100"/>
        <c:axId val="172558592"/>
        <c:axId val="172560384"/>
      </c:barChart>
      <c:catAx>
        <c:axId val="172558592"/>
        <c:scaling>
          <c:orientation val="minMax"/>
        </c:scaling>
        <c:delete val="0"/>
        <c:axPos val="b"/>
        <c:numFmt formatCode="General" sourceLinked="1"/>
        <c:majorTickMark val="none"/>
        <c:minorTickMark val="none"/>
        <c:tickLblPos val="nextTo"/>
        <c:txPr>
          <a:bodyPr/>
          <a:lstStyle/>
          <a:p>
            <a:pPr>
              <a:defRPr sz="900"/>
            </a:pPr>
            <a:endParaRPr lang="cs-CZ"/>
          </a:p>
        </c:txPr>
        <c:crossAx val="172560384"/>
        <c:crosses val="autoZero"/>
        <c:auto val="1"/>
        <c:lblAlgn val="ctr"/>
        <c:lblOffset val="100"/>
        <c:noMultiLvlLbl val="0"/>
      </c:catAx>
      <c:valAx>
        <c:axId val="172560384"/>
        <c:scaling>
          <c:orientation val="minMax"/>
          <c:max val="2000000"/>
        </c:scaling>
        <c:delete val="0"/>
        <c:axPos val="l"/>
        <c:majorGridlines/>
        <c:numFmt formatCode="#,##0" sourceLinked="0"/>
        <c:majorTickMark val="out"/>
        <c:minorTickMark val="none"/>
        <c:tickLblPos val="nextTo"/>
        <c:spPr>
          <a:ln>
            <a:noFill/>
          </a:ln>
        </c:spPr>
        <c:txPr>
          <a:bodyPr/>
          <a:lstStyle/>
          <a:p>
            <a:pPr>
              <a:defRPr sz="900"/>
            </a:pPr>
            <a:endParaRPr lang="cs-CZ"/>
          </a:p>
        </c:txPr>
        <c:crossAx val="172558592"/>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62.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v ČR</a:t>
            </a:r>
          </a:p>
        </c:rich>
      </c:tx>
      <c:overlay val="0"/>
    </c:title>
    <c:autoTitleDeleted val="0"/>
    <c:plotArea>
      <c:layout>
        <c:manualLayout>
          <c:layoutTarget val="inner"/>
          <c:xMode val="edge"/>
          <c:yMode val="edge"/>
          <c:x val="6.0592781633521109E-2"/>
          <c:y val="0.27588277344330603"/>
          <c:w val="0.86679862645627792"/>
          <c:h val="0.27543687465053568"/>
        </c:manualLayout>
      </c:layout>
      <c:barChart>
        <c:barDir val="bar"/>
        <c:grouping val="clustered"/>
        <c:varyColors val="0"/>
        <c:ser>
          <c:idx val="0"/>
          <c:order val="0"/>
          <c:tx>
            <c:strRef>
              <c:f>'8.13'!$L$39</c:f>
              <c:strCache>
                <c:ptCount val="1"/>
                <c:pt idx="0">
                  <c:v>Instalovaný výkon</c:v>
                </c:pt>
              </c:strCache>
            </c:strRef>
          </c:tx>
          <c:invertIfNegative val="0"/>
          <c:val>
            <c:numRef>
              <c:f>'8.13'!$M$39</c:f>
              <c:numCache>
                <c:formatCode>0.0%</c:formatCode>
                <c:ptCount val="1"/>
                <c:pt idx="0">
                  <c:v>0.26003802500714956</c:v>
                </c:pt>
              </c:numCache>
            </c:numRef>
          </c:val>
          <c:extLst xmlns:c16r2="http://schemas.microsoft.com/office/drawing/2015/06/chart">
            <c:ext xmlns:c16="http://schemas.microsoft.com/office/drawing/2014/chart" uri="{C3380CC4-5D6E-409C-BE32-E72D297353CC}">
              <c16:uniqueId val="{00000000-DEF4-4E34-92D6-CED662CDE72F}"/>
            </c:ext>
          </c:extLst>
        </c:ser>
        <c:ser>
          <c:idx val="1"/>
          <c:order val="1"/>
          <c:tx>
            <c:strRef>
              <c:f>'8.13'!$L$40</c:f>
              <c:strCache>
                <c:ptCount val="1"/>
                <c:pt idx="0">
                  <c:v>Výroba tepla brutto</c:v>
                </c:pt>
              </c:strCache>
            </c:strRef>
          </c:tx>
          <c:invertIfNegative val="0"/>
          <c:val>
            <c:numRef>
              <c:f>'8.13'!$M$40</c:f>
              <c:numCache>
                <c:formatCode>0.0%</c:formatCode>
                <c:ptCount val="1"/>
                <c:pt idx="0">
                  <c:v>0.17997342422164112</c:v>
                </c:pt>
              </c:numCache>
            </c:numRef>
          </c:val>
          <c:extLst xmlns:c16r2="http://schemas.microsoft.com/office/drawing/2015/06/chart">
            <c:ext xmlns:c16="http://schemas.microsoft.com/office/drawing/2014/chart" uri="{C3380CC4-5D6E-409C-BE32-E72D297353CC}">
              <c16:uniqueId val="{00000001-DEF4-4E34-92D6-CED662CDE72F}"/>
            </c:ext>
          </c:extLst>
        </c:ser>
        <c:ser>
          <c:idx val="2"/>
          <c:order val="2"/>
          <c:tx>
            <c:strRef>
              <c:f>'8.13'!$L$41</c:f>
              <c:strCache>
                <c:ptCount val="1"/>
                <c:pt idx="0">
                  <c:v>Dodávky tepla</c:v>
                </c:pt>
              </c:strCache>
            </c:strRef>
          </c:tx>
          <c:invertIfNegative val="0"/>
          <c:val>
            <c:numRef>
              <c:f>'8.13'!$M$41</c:f>
              <c:numCache>
                <c:formatCode>0.0%</c:formatCode>
                <c:ptCount val="1"/>
                <c:pt idx="0">
                  <c:v>0.13342762895540405</c:v>
                </c:pt>
              </c:numCache>
            </c:numRef>
          </c:val>
          <c:extLst xmlns:c16r2="http://schemas.microsoft.com/office/drawing/2015/06/chart">
            <c:ext xmlns:c16="http://schemas.microsoft.com/office/drawing/2014/chart" uri="{C3380CC4-5D6E-409C-BE32-E72D297353CC}">
              <c16:uniqueId val="{00000002-DEF4-4E34-92D6-CED662CDE72F}"/>
            </c:ext>
          </c:extLst>
        </c:ser>
        <c:dLbls>
          <c:showLegendKey val="0"/>
          <c:showVal val="0"/>
          <c:showCatName val="0"/>
          <c:showSerName val="0"/>
          <c:showPercent val="0"/>
          <c:showBubbleSize val="0"/>
        </c:dLbls>
        <c:gapWidth val="150"/>
        <c:axId val="168184064"/>
        <c:axId val="172593152"/>
      </c:barChart>
      <c:catAx>
        <c:axId val="168184064"/>
        <c:scaling>
          <c:orientation val="maxMin"/>
        </c:scaling>
        <c:delete val="0"/>
        <c:axPos val="l"/>
        <c:numFmt formatCode="General" sourceLinked="1"/>
        <c:majorTickMark val="none"/>
        <c:minorTickMark val="none"/>
        <c:tickLblPos val="none"/>
        <c:crossAx val="172593152"/>
        <c:crosses val="autoZero"/>
        <c:auto val="1"/>
        <c:lblAlgn val="ctr"/>
        <c:lblOffset val="100"/>
        <c:noMultiLvlLbl val="0"/>
      </c:catAx>
      <c:valAx>
        <c:axId val="172593152"/>
        <c:scaling>
          <c:orientation val="minMax"/>
          <c:max val="0.30000000000000004"/>
        </c:scaling>
        <c:delete val="0"/>
        <c:axPos val="b"/>
        <c:majorGridlines/>
        <c:numFmt formatCode="0%" sourceLinked="0"/>
        <c:majorTickMark val="out"/>
        <c:minorTickMark val="none"/>
        <c:tickLblPos val="nextTo"/>
        <c:spPr>
          <a:ln>
            <a:noFill/>
          </a:ln>
        </c:spPr>
        <c:txPr>
          <a:bodyPr/>
          <a:lstStyle/>
          <a:p>
            <a:pPr>
              <a:defRPr sz="900"/>
            </a:pPr>
            <a:endParaRPr lang="cs-CZ"/>
          </a:p>
        </c:txPr>
        <c:crossAx val="168184064"/>
        <c:crosses val="max"/>
        <c:crossBetween val="between"/>
      </c:valAx>
    </c:plotArea>
    <c:legend>
      <c:legendPos val="b"/>
      <c:layout>
        <c:manualLayout>
          <c:xMode val="edge"/>
          <c:yMode val="edge"/>
          <c:x val="0.18609824399565114"/>
          <c:y val="0.74908068686696816"/>
          <c:w val="0.81390175600434878"/>
          <c:h val="0.25091931313303184"/>
        </c:manualLayout>
      </c:layout>
      <c:overlay val="0"/>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63.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Dodávky tepla podle paliv (GJ)</a:t>
            </a:r>
          </a:p>
        </c:rich>
      </c:tx>
      <c:layout>
        <c:manualLayout>
          <c:xMode val="edge"/>
          <c:yMode val="edge"/>
          <c:x val="0.34908996051889452"/>
          <c:y val="4.3823326432022087E-2"/>
        </c:manualLayout>
      </c:layout>
      <c:overlay val="0"/>
    </c:title>
    <c:autoTitleDeleted val="0"/>
    <c:plotArea>
      <c:layout>
        <c:manualLayout>
          <c:layoutTarget val="inner"/>
          <c:xMode val="edge"/>
          <c:yMode val="edge"/>
          <c:x val="0.11164476326580174"/>
          <c:y val="0.18190101113825022"/>
          <c:w val="0.88835523673419825"/>
          <c:h val="0.6851811594202899"/>
        </c:manualLayout>
      </c:layout>
      <c:barChart>
        <c:barDir val="col"/>
        <c:grouping val="stacked"/>
        <c:varyColors val="0"/>
        <c:ser>
          <c:idx val="0"/>
          <c:order val="0"/>
          <c:tx>
            <c:strRef>
              <c:f>'8.13'!$K$10</c:f>
              <c:strCache>
                <c:ptCount val="1"/>
                <c:pt idx="0">
                  <c:v>Biomasa</c:v>
                </c:pt>
              </c:strCache>
            </c:strRef>
          </c:tx>
          <c:spPr>
            <a:solidFill>
              <a:schemeClr val="accent3">
                <a:lumMod val="75000"/>
              </a:schemeClr>
            </a:solidFill>
          </c:spPr>
          <c:invertIfNegative val="0"/>
          <c:cat>
            <c:strRef>
              <c:f>'8.13'!$L$9:$N$9</c:f>
              <c:strCache>
                <c:ptCount val="3"/>
                <c:pt idx="0">
                  <c:v>Leden</c:v>
                </c:pt>
                <c:pt idx="1">
                  <c:v>Únor</c:v>
                </c:pt>
                <c:pt idx="2">
                  <c:v>Březen</c:v>
                </c:pt>
              </c:strCache>
            </c:strRef>
          </c:cat>
          <c:val>
            <c:numRef>
              <c:f>'8.13'!$L$10:$N$10</c:f>
              <c:numCache>
                <c:formatCode>#,##0.0</c:formatCode>
                <c:ptCount val="3"/>
                <c:pt idx="0">
                  <c:v>140301.34600000002</c:v>
                </c:pt>
                <c:pt idx="1">
                  <c:v>117728.39899999999</c:v>
                </c:pt>
                <c:pt idx="2">
                  <c:v>120444.519</c:v>
                </c:pt>
              </c:numCache>
            </c:numRef>
          </c:val>
          <c:extLst xmlns:c16r2="http://schemas.microsoft.com/office/drawing/2015/06/chart">
            <c:ext xmlns:c16="http://schemas.microsoft.com/office/drawing/2014/chart" uri="{C3380CC4-5D6E-409C-BE32-E72D297353CC}">
              <c16:uniqueId val="{00000000-572D-4B89-B608-BDF69614BC00}"/>
            </c:ext>
          </c:extLst>
        </c:ser>
        <c:ser>
          <c:idx val="1"/>
          <c:order val="1"/>
          <c:tx>
            <c:strRef>
              <c:f>'8.13'!$K$11</c:f>
              <c:strCache>
                <c:ptCount val="1"/>
                <c:pt idx="0">
                  <c:v>Bioplyn</c:v>
                </c:pt>
              </c:strCache>
            </c:strRef>
          </c:tx>
          <c:spPr>
            <a:solidFill>
              <a:schemeClr val="bg2">
                <a:lumMod val="50000"/>
              </a:schemeClr>
            </a:solidFill>
          </c:spPr>
          <c:invertIfNegative val="0"/>
          <c:cat>
            <c:strRef>
              <c:f>'8.13'!$L$9:$N$9</c:f>
              <c:strCache>
                <c:ptCount val="3"/>
                <c:pt idx="0">
                  <c:v>Leden</c:v>
                </c:pt>
                <c:pt idx="1">
                  <c:v>Únor</c:v>
                </c:pt>
                <c:pt idx="2">
                  <c:v>Březen</c:v>
                </c:pt>
              </c:strCache>
            </c:strRef>
          </c:cat>
          <c:val>
            <c:numRef>
              <c:f>'8.13'!$L$11:$N$11</c:f>
              <c:numCache>
                <c:formatCode>#,##0.0</c:formatCode>
                <c:ptCount val="3"/>
                <c:pt idx="0">
                  <c:v>2719.1000000000004</c:v>
                </c:pt>
                <c:pt idx="1">
                  <c:v>2993.759</c:v>
                </c:pt>
                <c:pt idx="2">
                  <c:v>3135.2829999999999</c:v>
                </c:pt>
              </c:numCache>
            </c:numRef>
          </c:val>
          <c:extLst xmlns:c16r2="http://schemas.microsoft.com/office/drawing/2015/06/chart">
            <c:ext xmlns:c16="http://schemas.microsoft.com/office/drawing/2014/chart" uri="{C3380CC4-5D6E-409C-BE32-E72D297353CC}">
              <c16:uniqueId val="{00000001-572D-4B89-B608-BDF69614BC00}"/>
            </c:ext>
          </c:extLst>
        </c:ser>
        <c:ser>
          <c:idx val="2"/>
          <c:order val="2"/>
          <c:tx>
            <c:strRef>
              <c:f>'8.13'!$K$12</c:f>
              <c:strCache>
                <c:ptCount val="1"/>
                <c:pt idx="0">
                  <c:v>Černé uhlí</c:v>
                </c:pt>
              </c:strCache>
            </c:strRef>
          </c:tx>
          <c:spPr>
            <a:solidFill>
              <a:schemeClr val="tx1"/>
            </a:solidFill>
          </c:spPr>
          <c:invertIfNegative val="0"/>
          <c:cat>
            <c:strRef>
              <c:f>'8.13'!$L$9:$N$9</c:f>
              <c:strCache>
                <c:ptCount val="3"/>
                <c:pt idx="0">
                  <c:v>Leden</c:v>
                </c:pt>
                <c:pt idx="1">
                  <c:v>Únor</c:v>
                </c:pt>
                <c:pt idx="2">
                  <c:v>Březen</c:v>
                </c:pt>
              </c:strCache>
            </c:strRef>
          </c:cat>
          <c:val>
            <c:numRef>
              <c:f>'8.13'!$L$12:$N$12</c:f>
              <c:numCache>
                <c:formatCode>#,##0.0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2-572D-4B89-B608-BDF69614BC00}"/>
            </c:ext>
          </c:extLst>
        </c:ser>
        <c:ser>
          <c:idx val="3"/>
          <c:order val="3"/>
          <c:tx>
            <c:strRef>
              <c:f>'8.13'!$K$13</c:f>
              <c:strCache>
                <c:ptCount val="1"/>
                <c:pt idx="0">
                  <c:v>Elektrická energie</c:v>
                </c:pt>
              </c:strCache>
            </c:strRef>
          </c:tx>
          <c:invertIfNegative val="0"/>
          <c:cat>
            <c:strRef>
              <c:f>'8.13'!$L$9:$N$9</c:f>
              <c:strCache>
                <c:ptCount val="3"/>
                <c:pt idx="0">
                  <c:v>Leden</c:v>
                </c:pt>
                <c:pt idx="1">
                  <c:v>Únor</c:v>
                </c:pt>
                <c:pt idx="2">
                  <c:v>Březen</c:v>
                </c:pt>
              </c:strCache>
            </c:strRef>
          </c:cat>
          <c:val>
            <c:numRef>
              <c:f>'8.13'!$L$13:$N$13</c:f>
              <c:numCache>
                <c:formatCode>#,##0.0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3-572D-4B89-B608-BDF69614BC00}"/>
            </c:ext>
          </c:extLst>
        </c:ser>
        <c:ser>
          <c:idx val="4"/>
          <c:order val="4"/>
          <c:tx>
            <c:strRef>
              <c:f>'8.13'!$K$14</c:f>
              <c:strCache>
                <c:ptCount val="1"/>
                <c:pt idx="0">
                  <c:v>Energie prostředí (tepelné čerpadlo)</c:v>
                </c:pt>
              </c:strCache>
            </c:strRef>
          </c:tx>
          <c:invertIfNegative val="0"/>
          <c:cat>
            <c:strRef>
              <c:f>'8.13'!$L$9:$N$9</c:f>
              <c:strCache>
                <c:ptCount val="3"/>
                <c:pt idx="0">
                  <c:v>Leden</c:v>
                </c:pt>
                <c:pt idx="1">
                  <c:v>Únor</c:v>
                </c:pt>
                <c:pt idx="2">
                  <c:v>Březen</c:v>
                </c:pt>
              </c:strCache>
            </c:strRef>
          </c:cat>
          <c:val>
            <c:numRef>
              <c:f>'8.13'!$L$14:$N$14</c:f>
              <c:numCache>
                <c:formatCode>#,##0.0</c:formatCode>
                <c:ptCount val="3"/>
                <c:pt idx="0">
                  <c:v>123</c:v>
                </c:pt>
                <c:pt idx="1">
                  <c:v>105</c:v>
                </c:pt>
                <c:pt idx="2">
                  <c:v>107</c:v>
                </c:pt>
              </c:numCache>
            </c:numRef>
          </c:val>
          <c:extLst xmlns:c16r2="http://schemas.microsoft.com/office/drawing/2015/06/chart">
            <c:ext xmlns:c16="http://schemas.microsoft.com/office/drawing/2014/chart" uri="{C3380CC4-5D6E-409C-BE32-E72D297353CC}">
              <c16:uniqueId val="{00000004-572D-4B89-B608-BDF69614BC00}"/>
            </c:ext>
          </c:extLst>
        </c:ser>
        <c:ser>
          <c:idx val="5"/>
          <c:order val="5"/>
          <c:tx>
            <c:strRef>
              <c:f>'8.13'!$K$15</c:f>
              <c:strCache>
                <c:ptCount val="1"/>
                <c:pt idx="0">
                  <c:v>Energie Slunce (solární kolektor)</c:v>
                </c:pt>
              </c:strCache>
            </c:strRef>
          </c:tx>
          <c:invertIfNegative val="0"/>
          <c:cat>
            <c:strRef>
              <c:f>'8.13'!$L$9:$N$9</c:f>
              <c:strCache>
                <c:ptCount val="3"/>
                <c:pt idx="0">
                  <c:v>Leden</c:v>
                </c:pt>
                <c:pt idx="1">
                  <c:v>Únor</c:v>
                </c:pt>
                <c:pt idx="2">
                  <c:v>Březen</c:v>
                </c:pt>
              </c:strCache>
            </c:strRef>
          </c:cat>
          <c:val>
            <c:numRef>
              <c:f>'8.13'!$L$15:$N$15</c:f>
              <c:numCache>
                <c:formatCode>#,##0.0</c:formatCode>
                <c:ptCount val="3"/>
                <c:pt idx="0">
                  <c:v>1</c:v>
                </c:pt>
                <c:pt idx="1">
                  <c:v>3</c:v>
                </c:pt>
                <c:pt idx="2">
                  <c:v>7</c:v>
                </c:pt>
              </c:numCache>
            </c:numRef>
          </c:val>
          <c:extLst xmlns:c16r2="http://schemas.microsoft.com/office/drawing/2015/06/chart">
            <c:ext xmlns:c16="http://schemas.microsoft.com/office/drawing/2014/chart" uri="{C3380CC4-5D6E-409C-BE32-E72D297353CC}">
              <c16:uniqueId val="{00000005-572D-4B89-B608-BDF69614BC00}"/>
            </c:ext>
          </c:extLst>
        </c:ser>
        <c:ser>
          <c:idx val="6"/>
          <c:order val="6"/>
          <c:tx>
            <c:strRef>
              <c:f>'8.13'!$K$16</c:f>
              <c:strCache>
                <c:ptCount val="1"/>
                <c:pt idx="0">
                  <c:v>Hnědé uhlí</c:v>
                </c:pt>
              </c:strCache>
            </c:strRef>
          </c:tx>
          <c:spPr>
            <a:solidFill>
              <a:srgbClr val="6E4932"/>
            </a:solidFill>
          </c:spPr>
          <c:invertIfNegative val="0"/>
          <c:cat>
            <c:strRef>
              <c:f>'8.13'!$L$9:$N$9</c:f>
              <c:strCache>
                <c:ptCount val="3"/>
                <c:pt idx="0">
                  <c:v>Leden</c:v>
                </c:pt>
                <c:pt idx="1">
                  <c:v>Únor</c:v>
                </c:pt>
                <c:pt idx="2">
                  <c:v>Březen</c:v>
                </c:pt>
              </c:strCache>
            </c:strRef>
          </c:cat>
          <c:val>
            <c:numRef>
              <c:f>'8.13'!$L$16:$N$16</c:f>
              <c:numCache>
                <c:formatCode>#,##0.0</c:formatCode>
                <c:ptCount val="3"/>
                <c:pt idx="0">
                  <c:v>1328899.7430000002</c:v>
                </c:pt>
                <c:pt idx="1">
                  <c:v>1108019.8410000002</c:v>
                </c:pt>
                <c:pt idx="2">
                  <c:v>1100534.013</c:v>
                </c:pt>
              </c:numCache>
            </c:numRef>
          </c:val>
          <c:extLst xmlns:c16r2="http://schemas.microsoft.com/office/drawing/2015/06/chart">
            <c:ext xmlns:c16="http://schemas.microsoft.com/office/drawing/2014/chart" uri="{C3380CC4-5D6E-409C-BE32-E72D297353CC}">
              <c16:uniqueId val="{00000006-572D-4B89-B608-BDF69614BC00}"/>
            </c:ext>
          </c:extLst>
        </c:ser>
        <c:ser>
          <c:idx val="7"/>
          <c:order val="7"/>
          <c:tx>
            <c:strRef>
              <c:f>'8.13'!$K$17</c:f>
              <c:strCache>
                <c:ptCount val="1"/>
                <c:pt idx="0">
                  <c:v>Jaderné palivo</c:v>
                </c:pt>
              </c:strCache>
            </c:strRef>
          </c:tx>
          <c:invertIfNegative val="0"/>
          <c:cat>
            <c:strRef>
              <c:f>'8.13'!$L$9:$N$9</c:f>
              <c:strCache>
                <c:ptCount val="3"/>
                <c:pt idx="0">
                  <c:v>Leden</c:v>
                </c:pt>
                <c:pt idx="1">
                  <c:v>Únor</c:v>
                </c:pt>
                <c:pt idx="2">
                  <c:v>Březen</c:v>
                </c:pt>
              </c:strCache>
            </c:strRef>
          </c:cat>
          <c:val>
            <c:numRef>
              <c:f>'8.13'!$L$17:$N$17</c:f>
              <c:numCache>
                <c:formatCode>#,##0.0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7-572D-4B89-B608-BDF69614BC00}"/>
            </c:ext>
          </c:extLst>
        </c:ser>
        <c:ser>
          <c:idx val="8"/>
          <c:order val="8"/>
          <c:tx>
            <c:strRef>
              <c:f>'8.13'!$K$18</c:f>
              <c:strCache>
                <c:ptCount val="1"/>
                <c:pt idx="0">
                  <c:v>Koks</c:v>
                </c:pt>
              </c:strCache>
            </c:strRef>
          </c:tx>
          <c:invertIfNegative val="0"/>
          <c:cat>
            <c:strRef>
              <c:f>'8.13'!$L$9:$N$9</c:f>
              <c:strCache>
                <c:ptCount val="3"/>
                <c:pt idx="0">
                  <c:v>Leden</c:v>
                </c:pt>
                <c:pt idx="1">
                  <c:v>Únor</c:v>
                </c:pt>
                <c:pt idx="2">
                  <c:v>Březen</c:v>
                </c:pt>
              </c:strCache>
            </c:strRef>
          </c:cat>
          <c:val>
            <c:numRef>
              <c:f>'8.13'!$L$18:$N$18</c:f>
              <c:numCache>
                <c:formatCode>#,##0.0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8-572D-4B89-B608-BDF69614BC00}"/>
            </c:ext>
          </c:extLst>
        </c:ser>
        <c:ser>
          <c:idx val="9"/>
          <c:order val="9"/>
          <c:tx>
            <c:strRef>
              <c:f>'8.13'!$K$19</c:f>
              <c:strCache>
                <c:ptCount val="1"/>
                <c:pt idx="0">
                  <c:v>Odpadní teplo</c:v>
                </c:pt>
              </c:strCache>
            </c:strRef>
          </c:tx>
          <c:invertIfNegative val="0"/>
          <c:cat>
            <c:strRef>
              <c:f>'8.13'!$L$9:$N$9</c:f>
              <c:strCache>
                <c:ptCount val="3"/>
                <c:pt idx="0">
                  <c:v>Leden</c:v>
                </c:pt>
                <c:pt idx="1">
                  <c:v>Únor</c:v>
                </c:pt>
                <c:pt idx="2">
                  <c:v>Březen</c:v>
                </c:pt>
              </c:strCache>
            </c:strRef>
          </c:cat>
          <c:val>
            <c:numRef>
              <c:f>'8.13'!$L$19:$N$19</c:f>
              <c:numCache>
                <c:formatCode>#,##0.0</c:formatCode>
                <c:ptCount val="3"/>
                <c:pt idx="0">
                  <c:v>1044</c:v>
                </c:pt>
                <c:pt idx="1">
                  <c:v>849</c:v>
                </c:pt>
                <c:pt idx="2">
                  <c:v>1095</c:v>
                </c:pt>
              </c:numCache>
            </c:numRef>
          </c:val>
          <c:extLst xmlns:c16r2="http://schemas.microsoft.com/office/drawing/2015/06/chart">
            <c:ext xmlns:c16="http://schemas.microsoft.com/office/drawing/2014/chart" uri="{C3380CC4-5D6E-409C-BE32-E72D297353CC}">
              <c16:uniqueId val="{00000009-572D-4B89-B608-BDF69614BC00}"/>
            </c:ext>
          </c:extLst>
        </c:ser>
        <c:ser>
          <c:idx val="10"/>
          <c:order val="10"/>
          <c:tx>
            <c:strRef>
              <c:f>'8.13'!$K$20</c:f>
              <c:strCache>
                <c:ptCount val="1"/>
                <c:pt idx="0">
                  <c:v>Ostatní kapalná paliva</c:v>
                </c:pt>
              </c:strCache>
            </c:strRef>
          </c:tx>
          <c:invertIfNegative val="0"/>
          <c:cat>
            <c:strRef>
              <c:f>'8.13'!$L$9:$N$9</c:f>
              <c:strCache>
                <c:ptCount val="3"/>
                <c:pt idx="0">
                  <c:v>Leden</c:v>
                </c:pt>
                <c:pt idx="1">
                  <c:v>Únor</c:v>
                </c:pt>
                <c:pt idx="2">
                  <c:v>Březen</c:v>
                </c:pt>
              </c:strCache>
            </c:strRef>
          </c:cat>
          <c:val>
            <c:numRef>
              <c:f>'8.13'!$L$20:$N$20</c:f>
              <c:numCache>
                <c:formatCode>#,##0.0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A-572D-4B89-B608-BDF69614BC00}"/>
            </c:ext>
          </c:extLst>
        </c:ser>
        <c:ser>
          <c:idx val="11"/>
          <c:order val="11"/>
          <c:tx>
            <c:strRef>
              <c:f>'8.13'!$K$21</c:f>
              <c:strCache>
                <c:ptCount val="1"/>
                <c:pt idx="0">
                  <c:v>Ostatní pevná paliva</c:v>
                </c:pt>
              </c:strCache>
            </c:strRef>
          </c:tx>
          <c:invertIfNegative val="0"/>
          <c:cat>
            <c:strRef>
              <c:f>'8.13'!$L$9:$N$9</c:f>
              <c:strCache>
                <c:ptCount val="3"/>
                <c:pt idx="0">
                  <c:v>Leden</c:v>
                </c:pt>
                <c:pt idx="1">
                  <c:v>Únor</c:v>
                </c:pt>
                <c:pt idx="2">
                  <c:v>Březen</c:v>
                </c:pt>
              </c:strCache>
            </c:strRef>
          </c:cat>
          <c:val>
            <c:numRef>
              <c:f>'8.13'!$L$21:$N$21</c:f>
              <c:numCache>
                <c:formatCode>#,##0.0</c:formatCode>
                <c:ptCount val="3"/>
                <c:pt idx="0">
                  <c:v>1380.86</c:v>
                </c:pt>
                <c:pt idx="1">
                  <c:v>412.08</c:v>
                </c:pt>
                <c:pt idx="2">
                  <c:v>1651.19</c:v>
                </c:pt>
              </c:numCache>
            </c:numRef>
          </c:val>
          <c:extLst xmlns:c16r2="http://schemas.microsoft.com/office/drawing/2015/06/chart">
            <c:ext xmlns:c16="http://schemas.microsoft.com/office/drawing/2014/chart" uri="{C3380CC4-5D6E-409C-BE32-E72D297353CC}">
              <c16:uniqueId val="{0000000B-572D-4B89-B608-BDF69614BC00}"/>
            </c:ext>
          </c:extLst>
        </c:ser>
        <c:ser>
          <c:idx val="12"/>
          <c:order val="12"/>
          <c:tx>
            <c:strRef>
              <c:f>'8.13'!$K$22</c:f>
              <c:strCache>
                <c:ptCount val="1"/>
                <c:pt idx="0">
                  <c:v>Ostatní plyny</c:v>
                </c:pt>
              </c:strCache>
            </c:strRef>
          </c:tx>
          <c:invertIfNegative val="0"/>
          <c:cat>
            <c:strRef>
              <c:f>'8.13'!$L$9:$N$9</c:f>
              <c:strCache>
                <c:ptCount val="3"/>
                <c:pt idx="0">
                  <c:v>Leden</c:v>
                </c:pt>
                <c:pt idx="1">
                  <c:v>Únor</c:v>
                </c:pt>
                <c:pt idx="2">
                  <c:v>Březen</c:v>
                </c:pt>
              </c:strCache>
            </c:strRef>
          </c:cat>
          <c:val>
            <c:numRef>
              <c:f>'8.13'!$L$22:$N$22</c:f>
              <c:numCache>
                <c:formatCode>#,##0.0</c:formatCode>
                <c:ptCount val="3"/>
                <c:pt idx="0">
                  <c:v>0</c:v>
                </c:pt>
                <c:pt idx="1">
                  <c:v>6844</c:v>
                </c:pt>
                <c:pt idx="2">
                  <c:v>0</c:v>
                </c:pt>
              </c:numCache>
            </c:numRef>
          </c:val>
          <c:extLst xmlns:c16r2="http://schemas.microsoft.com/office/drawing/2015/06/chart">
            <c:ext xmlns:c16="http://schemas.microsoft.com/office/drawing/2014/chart" uri="{C3380CC4-5D6E-409C-BE32-E72D297353CC}">
              <c16:uniqueId val="{0000000C-572D-4B89-B608-BDF69614BC00}"/>
            </c:ext>
          </c:extLst>
        </c:ser>
        <c:ser>
          <c:idx val="13"/>
          <c:order val="13"/>
          <c:tx>
            <c:strRef>
              <c:f>'8.13'!$K$23</c:f>
              <c:strCache>
                <c:ptCount val="1"/>
                <c:pt idx="0">
                  <c:v>Ostatní</c:v>
                </c:pt>
              </c:strCache>
            </c:strRef>
          </c:tx>
          <c:invertIfNegative val="0"/>
          <c:cat>
            <c:strRef>
              <c:f>'8.13'!$L$9:$N$9</c:f>
              <c:strCache>
                <c:ptCount val="3"/>
                <c:pt idx="0">
                  <c:v>Leden</c:v>
                </c:pt>
                <c:pt idx="1">
                  <c:v>Únor</c:v>
                </c:pt>
                <c:pt idx="2">
                  <c:v>Březen</c:v>
                </c:pt>
              </c:strCache>
            </c:strRef>
          </c:cat>
          <c:val>
            <c:numRef>
              <c:f>'8.13'!$L$23:$N$23</c:f>
              <c:numCache>
                <c:formatCode>#,##0.0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D-572D-4B89-B608-BDF69614BC00}"/>
            </c:ext>
          </c:extLst>
        </c:ser>
        <c:ser>
          <c:idx val="14"/>
          <c:order val="14"/>
          <c:tx>
            <c:strRef>
              <c:f>'8.13'!$K$24</c:f>
              <c:strCache>
                <c:ptCount val="1"/>
                <c:pt idx="0">
                  <c:v>Topné oleje</c:v>
                </c:pt>
              </c:strCache>
            </c:strRef>
          </c:tx>
          <c:invertIfNegative val="0"/>
          <c:cat>
            <c:strRef>
              <c:f>'8.13'!$L$9:$N$9</c:f>
              <c:strCache>
                <c:ptCount val="3"/>
                <c:pt idx="0">
                  <c:v>Leden</c:v>
                </c:pt>
                <c:pt idx="1">
                  <c:v>Únor</c:v>
                </c:pt>
                <c:pt idx="2">
                  <c:v>Březen</c:v>
                </c:pt>
              </c:strCache>
            </c:strRef>
          </c:cat>
          <c:val>
            <c:numRef>
              <c:f>'8.13'!$L$24:$N$24</c:f>
              <c:numCache>
                <c:formatCode>#,##0.0</c:formatCode>
                <c:ptCount val="3"/>
                <c:pt idx="0">
                  <c:v>188.10399999999998</c:v>
                </c:pt>
                <c:pt idx="1">
                  <c:v>114.459</c:v>
                </c:pt>
                <c:pt idx="2">
                  <c:v>107.88100000000001</c:v>
                </c:pt>
              </c:numCache>
            </c:numRef>
          </c:val>
          <c:extLst xmlns:c16r2="http://schemas.microsoft.com/office/drawing/2015/06/chart">
            <c:ext xmlns:c16="http://schemas.microsoft.com/office/drawing/2014/chart" uri="{C3380CC4-5D6E-409C-BE32-E72D297353CC}">
              <c16:uniqueId val="{0000000E-572D-4B89-B608-BDF69614BC00}"/>
            </c:ext>
          </c:extLst>
        </c:ser>
        <c:ser>
          <c:idx val="15"/>
          <c:order val="15"/>
          <c:tx>
            <c:strRef>
              <c:f>'8.13'!$K$25</c:f>
              <c:strCache>
                <c:ptCount val="1"/>
                <c:pt idx="0">
                  <c:v>Zemní plyn</c:v>
                </c:pt>
              </c:strCache>
            </c:strRef>
          </c:tx>
          <c:spPr>
            <a:solidFill>
              <a:srgbClr val="EBE600"/>
            </a:solidFill>
          </c:spPr>
          <c:invertIfNegative val="0"/>
          <c:cat>
            <c:strRef>
              <c:f>'8.13'!$L$9:$N$9</c:f>
              <c:strCache>
                <c:ptCount val="3"/>
                <c:pt idx="0">
                  <c:v>Leden</c:v>
                </c:pt>
                <c:pt idx="1">
                  <c:v>Únor</c:v>
                </c:pt>
                <c:pt idx="2">
                  <c:v>Březen</c:v>
                </c:pt>
              </c:strCache>
            </c:strRef>
          </c:cat>
          <c:val>
            <c:numRef>
              <c:f>'8.13'!$L$25:$N$25</c:f>
              <c:numCache>
                <c:formatCode>#,##0.0</c:formatCode>
                <c:ptCount val="3"/>
                <c:pt idx="0">
                  <c:v>160864.435</c:v>
                </c:pt>
                <c:pt idx="1">
                  <c:v>127199.33799999999</c:v>
                </c:pt>
                <c:pt idx="2">
                  <c:v>127584.52499999999</c:v>
                </c:pt>
              </c:numCache>
            </c:numRef>
          </c:val>
          <c:extLst xmlns:c16r2="http://schemas.microsoft.com/office/drawing/2015/06/chart">
            <c:ext xmlns:c16="http://schemas.microsoft.com/office/drawing/2014/chart" uri="{C3380CC4-5D6E-409C-BE32-E72D297353CC}">
              <c16:uniqueId val="{0000000F-572D-4B89-B608-BDF69614BC00}"/>
            </c:ext>
          </c:extLst>
        </c:ser>
        <c:dLbls>
          <c:showLegendKey val="0"/>
          <c:showVal val="0"/>
          <c:showCatName val="0"/>
          <c:showSerName val="0"/>
          <c:showPercent val="0"/>
          <c:showBubbleSize val="0"/>
        </c:dLbls>
        <c:gapWidth val="150"/>
        <c:overlap val="100"/>
        <c:axId val="172669184"/>
        <c:axId val="172670976"/>
      </c:barChart>
      <c:catAx>
        <c:axId val="172669184"/>
        <c:scaling>
          <c:orientation val="minMax"/>
        </c:scaling>
        <c:delete val="0"/>
        <c:axPos val="b"/>
        <c:numFmt formatCode="General" sourceLinked="1"/>
        <c:majorTickMark val="none"/>
        <c:minorTickMark val="none"/>
        <c:tickLblPos val="nextTo"/>
        <c:txPr>
          <a:bodyPr/>
          <a:lstStyle/>
          <a:p>
            <a:pPr>
              <a:defRPr sz="900"/>
            </a:pPr>
            <a:endParaRPr lang="cs-CZ"/>
          </a:p>
        </c:txPr>
        <c:crossAx val="172670976"/>
        <c:crosses val="autoZero"/>
        <c:auto val="1"/>
        <c:lblAlgn val="ctr"/>
        <c:lblOffset val="100"/>
        <c:noMultiLvlLbl val="0"/>
      </c:catAx>
      <c:valAx>
        <c:axId val="172670976"/>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172669184"/>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64.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52566753016951306"/>
          <c:y val="0.11291718469401851"/>
          <c:w val="0.34243387380811624"/>
          <c:h val="0.28385930377123914"/>
        </c:manualLayout>
      </c:layout>
      <c:doughnutChart>
        <c:varyColors val="1"/>
        <c:ser>
          <c:idx val="2"/>
          <c:order val="0"/>
          <c:dPt>
            <c:idx val="0"/>
            <c:bubble3D val="0"/>
            <c:spPr>
              <a:solidFill>
                <a:srgbClr val="9BBB59">
                  <a:lumMod val="75000"/>
                </a:srgbClr>
              </a:solidFill>
            </c:spPr>
            <c:extLst xmlns:c16r2="http://schemas.microsoft.com/office/drawing/2015/06/chart">
              <c:ext xmlns:c16="http://schemas.microsoft.com/office/drawing/2014/chart" uri="{C3380CC4-5D6E-409C-BE32-E72D297353CC}">
                <c16:uniqueId val="{00000001-0899-4D1E-9F37-23137C0B6C71}"/>
              </c:ext>
            </c:extLst>
          </c:dPt>
          <c:dPt>
            <c:idx val="1"/>
            <c:bubble3D val="0"/>
            <c:spPr>
              <a:solidFill>
                <a:srgbClr val="EEECE1">
                  <a:lumMod val="50000"/>
                </a:srgbClr>
              </a:solidFill>
            </c:spPr>
            <c:extLst xmlns:c16r2="http://schemas.microsoft.com/office/drawing/2015/06/chart">
              <c:ext xmlns:c16="http://schemas.microsoft.com/office/drawing/2014/chart" uri="{C3380CC4-5D6E-409C-BE32-E72D297353CC}">
                <c16:uniqueId val="{00000003-0899-4D1E-9F37-23137C0B6C71}"/>
              </c:ext>
            </c:extLst>
          </c:dPt>
          <c:dPt>
            <c:idx val="2"/>
            <c:bubble3D val="0"/>
            <c:spPr>
              <a:solidFill>
                <a:sysClr val="windowText" lastClr="000000"/>
              </a:solidFill>
            </c:spPr>
            <c:extLst xmlns:c16r2="http://schemas.microsoft.com/office/drawing/2015/06/chart">
              <c:ext xmlns:c16="http://schemas.microsoft.com/office/drawing/2014/chart" uri="{C3380CC4-5D6E-409C-BE32-E72D297353CC}">
                <c16:uniqueId val="{00000005-0899-4D1E-9F37-23137C0B6C71}"/>
              </c:ext>
            </c:extLst>
          </c:dPt>
          <c:dPt>
            <c:idx val="5"/>
            <c:bubble3D val="0"/>
            <c:extLst xmlns:c16r2="http://schemas.microsoft.com/office/drawing/2015/06/chart">
              <c:ext xmlns:c16="http://schemas.microsoft.com/office/drawing/2014/chart" uri="{C3380CC4-5D6E-409C-BE32-E72D297353CC}">
                <c16:uniqueId val="{00000006-0899-4D1E-9F37-23137C0B6C71}"/>
              </c:ext>
            </c:extLst>
          </c:dPt>
          <c:dPt>
            <c:idx val="6"/>
            <c:bubble3D val="0"/>
            <c:spPr>
              <a:solidFill>
                <a:srgbClr val="6E4932"/>
              </a:solidFill>
            </c:spPr>
            <c:extLst xmlns:c16r2="http://schemas.microsoft.com/office/drawing/2015/06/chart">
              <c:ext xmlns:c16="http://schemas.microsoft.com/office/drawing/2014/chart" uri="{C3380CC4-5D6E-409C-BE32-E72D297353CC}">
                <c16:uniqueId val="{00000008-0899-4D1E-9F37-23137C0B6C71}"/>
              </c:ext>
            </c:extLst>
          </c:dPt>
          <c:dPt>
            <c:idx val="7"/>
            <c:bubble3D val="0"/>
            <c:extLst xmlns:c16r2="http://schemas.microsoft.com/office/drawing/2015/06/chart">
              <c:ext xmlns:c16="http://schemas.microsoft.com/office/drawing/2014/chart" uri="{C3380CC4-5D6E-409C-BE32-E72D297353CC}">
                <c16:uniqueId val="{00000009-0899-4D1E-9F37-23137C0B6C71}"/>
              </c:ext>
            </c:extLst>
          </c:dPt>
          <c:dPt>
            <c:idx val="15"/>
            <c:bubble3D val="0"/>
            <c:spPr>
              <a:solidFill>
                <a:srgbClr val="EBE600"/>
              </a:solidFill>
            </c:spPr>
            <c:extLst xmlns:c16r2="http://schemas.microsoft.com/office/drawing/2015/06/chart">
              <c:ext xmlns:c16="http://schemas.microsoft.com/office/drawing/2014/chart" uri="{C3380CC4-5D6E-409C-BE32-E72D297353CC}">
                <c16:uniqueId val="{0000000B-0899-4D1E-9F37-23137C0B6C71}"/>
              </c:ext>
            </c:extLst>
          </c:dPt>
          <c:cat>
            <c:numRef>
              <c:f>'8.13'!$O$10:$O$25</c:f>
              <c:numCache>
                <c:formatCode>0.0%</c:formatCode>
                <c:ptCount val="16"/>
              </c:numCache>
            </c:numRef>
          </c:cat>
          <c:val>
            <c:numRef>
              <c:f>'8.13'!$J$10:$J$25</c:f>
              <c:numCache>
                <c:formatCode>0.0</c:formatCode>
                <c:ptCount val="16"/>
              </c:numCache>
            </c:numRef>
          </c:val>
          <c:extLst xmlns:c16r2="http://schemas.microsoft.com/office/drawing/2015/06/chart">
            <c:ext xmlns:c16="http://schemas.microsoft.com/office/drawing/2014/chart" uri="{C3380CC4-5D6E-409C-BE32-E72D297353CC}">
              <c16:uniqueId val="{0000000C-0899-4D1E-9F37-23137C0B6C71}"/>
            </c:ext>
          </c:extLst>
        </c:ser>
        <c:dLbls>
          <c:showLegendKey val="0"/>
          <c:showVal val="0"/>
          <c:showCatName val="0"/>
          <c:showSerName val="0"/>
          <c:showPercent val="0"/>
          <c:showBubbleSize val="0"/>
          <c:showLeaderLines val="1"/>
        </c:dLbls>
        <c:firstSliceAng val="0"/>
        <c:holeSize val="50"/>
      </c:doughnutChart>
      <c:spPr>
        <a:noFill/>
        <a:ln w="25400">
          <a:noFill/>
        </a:ln>
      </c:spPr>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65.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7205388244365729"/>
          <c:y val="0.21908190047672613"/>
          <c:w val="0.34141910486533111"/>
          <c:h val="0.51561197707429429"/>
        </c:manualLayout>
      </c:layout>
      <c:doughnutChart>
        <c:varyColors val="1"/>
        <c:ser>
          <c:idx val="2"/>
          <c:order val="0"/>
          <c:dPt>
            <c:idx val="7"/>
            <c:bubble3D val="0"/>
            <c:extLst xmlns:c16r2="http://schemas.microsoft.com/office/drawing/2015/06/chart">
              <c:ext xmlns:c16="http://schemas.microsoft.com/office/drawing/2014/chart" uri="{C3380CC4-5D6E-409C-BE32-E72D297353CC}">
                <c16:uniqueId val="{00000000-024C-45BC-8ED7-34C4642B9CAB}"/>
              </c:ext>
            </c:extLst>
          </c:dPt>
          <c:cat>
            <c:numRef>
              <c:f>'8.13'!$O$27:$O$34</c:f>
              <c:numCache>
                <c:formatCode>#,##0.0</c:formatCode>
                <c:ptCount val="8"/>
              </c:numCache>
            </c:numRef>
          </c:cat>
          <c:val>
            <c:numRef>
              <c:f>'8.13'!$J$27:$J$34</c:f>
              <c:numCache>
                <c:formatCode>0.0</c:formatCode>
                <c:ptCount val="8"/>
              </c:numCache>
            </c:numRef>
          </c:val>
          <c:extLst xmlns:c16r2="http://schemas.microsoft.com/office/drawing/2015/06/chart">
            <c:ext xmlns:c16="http://schemas.microsoft.com/office/drawing/2014/chart" uri="{C3380CC4-5D6E-409C-BE32-E72D297353CC}">
              <c16:uniqueId val="{00000001-024C-45BC-8ED7-34C4642B9CAB}"/>
            </c:ext>
          </c:extLst>
        </c:ser>
        <c:dLbls>
          <c:showLegendKey val="0"/>
          <c:showVal val="0"/>
          <c:showCatName val="0"/>
          <c:showSerName val="0"/>
          <c:showPercent val="0"/>
          <c:showBubbleSize val="0"/>
          <c:showLeaderLines val="1"/>
        </c:dLbls>
        <c:firstSliceAng val="0"/>
        <c:holeSize val="50"/>
      </c:doughnutChart>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66.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b="1" i="0" u="none" strike="noStrike" baseline="0">
                <a:effectLst/>
              </a:rPr>
              <a:t>Spotřeba tepla podle </a:t>
            </a:r>
            <a:r>
              <a:rPr lang="cs-CZ" sz="1000"/>
              <a:t>sektorů</a:t>
            </a:r>
            <a:r>
              <a:rPr lang="cs-CZ" sz="1000" baseline="0"/>
              <a:t> národního hospodářství</a:t>
            </a:r>
            <a:r>
              <a:rPr lang="cs-CZ" sz="1000"/>
              <a:t> (GJ)</a:t>
            </a:r>
          </a:p>
        </c:rich>
      </c:tx>
      <c:layout>
        <c:manualLayout>
          <c:xMode val="edge"/>
          <c:yMode val="edge"/>
          <c:x val="0.1101133679603068"/>
          <c:y val="4.3463308028525417E-2"/>
        </c:manualLayout>
      </c:layout>
      <c:overlay val="0"/>
    </c:title>
    <c:autoTitleDeleted val="0"/>
    <c:plotArea>
      <c:layout>
        <c:manualLayout>
          <c:layoutTarget val="inner"/>
          <c:xMode val="edge"/>
          <c:yMode val="edge"/>
          <c:x val="9.7641630144170252E-2"/>
          <c:y val="0.18377538215833902"/>
          <c:w val="0.77415317693982277"/>
          <c:h val="0.68439824321241161"/>
        </c:manualLayout>
      </c:layout>
      <c:barChart>
        <c:barDir val="col"/>
        <c:grouping val="stacked"/>
        <c:varyColors val="0"/>
        <c:ser>
          <c:idx val="0"/>
          <c:order val="0"/>
          <c:tx>
            <c:strRef>
              <c:f>'8.14'!$K$27</c:f>
              <c:strCache>
                <c:ptCount val="1"/>
                <c:pt idx="0">
                  <c:v>Průmysl</c:v>
                </c:pt>
              </c:strCache>
            </c:strRef>
          </c:tx>
          <c:invertIfNegative val="0"/>
          <c:cat>
            <c:strRef>
              <c:f>'8.14'!$L$26:$N$26</c:f>
              <c:strCache>
                <c:ptCount val="3"/>
                <c:pt idx="0">
                  <c:v>Leden</c:v>
                </c:pt>
                <c:pt idx="1">
                  <c:v>Únor</c:v>
                </c:pt>
                <c:pt idx="2">
                  <c:v>Březen</c:v>
                </c:pt>
              </c:strCache>
            </c:strRef>
          </c:cat>
          <c:val>
            <c:numRef>
              <c:f>'8.14'!$L$27:$N$27</c:f>
              <c:numCache>
                <c:formatCode>#,##0.0</c:formatCode>
                <c:ptCount val="3"/>
                <c:pt idx="0">
                  <c:v>256274.02099999998</c:v>
                </c:pt>
                <c:pt idx="1">
                  <c:v>212355.66099999999</c:v>
                </c:pt>
                <c:pt idx="2">
                  <c:v>192805.83800000002</c:v>
                </c:pt>
              </c:numCache>
            </c:numRef>
          </c:val>
          <c:extLst xmlns:c16r2="http://schemas.microsoft.com/office/drawing/2015/06/chart">
            <c:ext xmlns:c16="http://schemas.microsoft.com/office/drawing/2014/chart" uri="{C3380CC4-5D6E-409C-BE32-E72D297353CC}">
              <c16:uniqueId val="{00000000-AB33-409C-9EEE-61D87B1AC120}"/>
            </c:ext>
          </c:extLst>
        </c:ser>
        <c:ser>
          <c:idx val="1"/>
          <c:order val="1"/>
          <c:tx>
            <c:strRef>
              <c:f>'8.14'!$K$28</c:f>
              <c:strCache>
                <c:ptCount val="1"/>
                <c:pt idx="0">
                  <c:v>Energetika</c:v>
                </c:pt>
              </c:strCache>
            </c:strRef>
          </c:tx>
          <c:invertIfNegative val="0"/>
          <c:cat>
            <c:strRef>
              <c:f>'8.14'!$L$26:$N$26</c:f>
              <c:strCache>
                <c:ptCount val="3"/>
                <c:pt idx="0">
                  <c:v>Leden</c:v>
                </c:pt>
                <c:pt idx="1">
                  <c:v>Únor</c:v>
                </c:pt>
                <c:pt idx="2">
                  <c:v>Březen</c:v>
                </c:pt>
              </c:strCache>
            </c:strRef>
          </c:cat>
          <c:val>
            <c:numRef>
              <c:f>'8.14'!$L$28:$N$28</c:f>
              <c:numCache>
                <c:formatCode>#,##0.0</c:formatCode>
                <c:ptCount val="3"/>
                <c:pt idx="0">
                  <c:v>774.73900000000003</c:v>
                </c:pt>
                <c:pt idx="1">
                  <c:v>701.54399999999998</c:v>
                </c:pt>
                <c:pt idx="2">
                  <c:v>477.48499999999996</c:v>
                </c:pt>
              </c:numCache>
            </c:numRef>
          </c:val>
          <c:extLst xmlns:c16r2="http://schemas.microsoft.com/office/drawing/2015/06/chart">
            <c:ext xmlns:c16="http://schemas.microsoft.com/office/drawing/2014/chart" uri="{C3380CC4-5D6E-409C-BE32-E72D297353CC}">
              <c16:uniqueId val="{00000001-AB33-409C-9EEE-61D87B1AC120}"/>
            </c:ext>
          </c:extLst>
        </c:ser>
        <c:ser>
          <c:idx val="2"/>
          <c:order val="2"/>
          <c:tx>
            <c:strRef>
              <c:f>'8.14'!$K$29</c:f>
              <c:strCache>
                <c:ptCount val="1"/>
                <c:pt idx="0">
                  <c:v>Doprava</c:v>
                </c:pt>
              </c:strCache>
            </c:strRef>
          </c:tx>
          <c:invertIfNegative val="0"/>
          <c:cat>
            <c:strRef>
              <c:f>'8.14'!$L$26:$N$26</c:f>
              <c:strCache>
                <c:ptCount val="3"/>
                <c:pt idx="0">
                  <c:v>Leden</c:v>
                </c:pt>
                <c:pt idx="1">
                  <c:v>Únor</c:v>
                </c:pt>
                <c:pt idx="2">
                  <c:v>Březen</c:v>
                </c:pt>
              </c:strCache>
            </c:strRef>
          </c:cat>
          <c:val>
            <c:numRef>
              <c:f>'8.14'!$L$29:$N$29</c:f>
              <c:numCache>
                <c:formatCode>#,##0.0</c:formatCode>
                <c:ptCount val="3"/>
                <c:pt idx="0">
                  <c:v>3924.98</c:v>
                </c:pt>
                <c:pt idx="1">
                  <c:v>2973.89</c:v>
                </c:pt>
                <c:pt idx="2">
                  <c:v>2822.93</c:v>
                </c:pt>
              </c:numCache>
            </c:numRef>
          </c:val>
          <c:extLst xmlns:c16r2="http://schemas.microsoft.com/office/drawing/2015/06/chart">
            <c:ext xmlns:c16="http://schemas.microsoft.com/office/drawing/2014/chart" uri="{C3380CC4-5D6E-409C-BE32-E72D297353CC}">
              <c16:uniqueId val="{00000002-AB33-409C-9EEE-61D87B1AC120}"/>
            </c:ext>
          </c:extLst>
        </c:ser>
        <c:ser>
          <c:idx val="3"/>
          <c:order val="3"/>
          <c:tx>
            <c:strRef>
              <c:f>'8.14'!$K$30</c:f>
              <c:strCache>
                <c:ptCount val="1"/>
                <c:pt idx="0">
                  <c:v>Stavebnictví</c:v>
                </c:pt>
              </c:strCache>
            </c:strRef>
          </c:tx>
          <c:invertIfNegative val="0"/>
          <c:cat>
            <c:strRef>
              <c:f>'8.14'!$L$26:$N$26</c:f>
              <c:strCache>
                <c:ptCount val="3"/>
                <c:pt idx="0">
                  <c:v>Leden</c:v>
                </c:pt>
                <c:pt idx="1">
                  <c:v>Únor</c:v>
                </c:pt>
                <c:pt idx="2">
                  <c:v>Březen</c:v>
                </c:pt>
              </c:strCache>
            </c:strRef>
          </c:cat>
          <c:val>
            <c:numRef>
              <c:f>'8.14'!$L$30:$N$30</c:f>
              <c:numCache>
                <c:formatCode>#,##0.0</c:formatCode>
                <c:ptCount val="3"/>
                <c:pt idx="0">
                  <c:v>3366.009</c:v>
                </c:pt>
                <c:pt idx="1">
                  <c:v>2391.607</c:v>
                </c:pt>
                <c:pt idx="2">
                  <c:v>2471.7740000000003</c:v>
                </c:pt>
              </c:numCache>
            </c:numRef>
          </c:val>
          <c:extLst xmlns:c16r2="http://schemas.microsoft.com/office/drawing/2015/06/chart">
            <c:ext xmlns:c16="http://schemas.microsoft.com/office/drawing/2014/chart" uri="{C3380CC4-5D6E-409C-BE32-E72D297353CC}">
              <c16:uniqueId val="{00000003-AB33-409C-9EEE-61D87B1AC120}"/>
            </c:ext>
          </c:extLst>
        </c:ser>
        <c:ser>
          <c:idx val="4"/>
          <c:order val="4"/>
          <c:tx>
            <c:strRef>
              <c:f>'8.14'!$K$31</c:f>
              <c:strCache>
                <c:ptCount val="1"/>
                <c:pt idx="0">
                  <c:v>Zemědělství a lesnictví</c:v>
                </c:pt>
              </c:strCache>
            </c:strRef>
          </c:tx>
          <c:invertIfNegative val="0"/>
          <c:cat>
            <c:strRef>
              <c:f>'8.14'!$L$26:$N$26</c:f>
              <c:strCache>
                <c:ptCount val="3"/>
                <c:pt idx="0">
                  <c:v>Leden</c:v>
                </c:pt>
                <c:pt idx="1">
                  <c:v>Únor</c:v>
                </c:pt>
                <c:pt idx="2">
                  <c:v>Březen</c:v>
                </c:pt>
              </c:strCache>
            </c:strRef>
          </c:cat>
          <c:val>
            <c:numRef>
              <c:f>'8.14'!$L$31:$N$31</c:f>
              <c:numCache>
                <c:formatCode>#,##0.0</c:formatCode>
                <c:ptCount val="3"/>
                <c:pt idx="0">
                  <c:v>1578.97</c:v>
                </c:pt>
                <c:pt idx="1">
                  <c:v>1354.6399999999999</c:v>
                </c:pt>
                <c:pt idx="2">
                  <c:v>1480.7</c:v>
                </c:pt>
              </c:numCache>
            </c:numRef>
          </c:val>
          <c:extLst xmlns:c16r2="http://schemas.microsoft.com/office/drawing/2015/06/chart">
            <c:ext xmlns:c16="http://schemas.microsoft.com/office/drawing/2014/chart" uri="{C3380CC4-5D6E-409C-BE32-E72D297353CC}">
              <c16:uniqueId val="{00000004-AB33-409C-9EEE-61D87B1AC120}"/>
            </c:ext>
          </c:extLst>
        </c:ser>
        <c:ser>
          <c:idx val="5"/>
          <c:order val="5"/>
          <c:tx>
            <c:strRef>
              <c:f>'8.14'!$K$32</c:f>
              <c:strCache>
                <c:ptCount val="1"/>
                <c:pt idx="0">
                  <c:v>Domácnosti</c:v>
                </c:pt>
              </c:strCache>
            </c:strRef>
          </c:tx>
          <c:invertIfNegative val="0"/>
          <c:cat>
            <c:strRef>
              <c:f>'8.14'!$L$26:$N$26</c:f>
              <c:strCache>
                <c:ptCount val="3"/>
                <c:pt idx="0">
                  <c:v>Leden</c:v>
                </c:pt>
                <c:pt idx="1">
                  <c:v>Únor</c:v>
                </c:pt>
                <c:pt idx="2">
                  <c:v>Březen</c:v>
                </c:pt>
              </c:strCache>
            </c:strRef>
          </c:cat>
          <c:val>
            <c:numRef>
              <c:f>'8.14'!$L$32:$N$32</c:f>
              <c:numCache>
                <c:formatCode>#,##0.0</c:formatCode>
                <c:ptCount val="3"/>
                <c:pt idx="0">
                  <c:v>209209.56599999999</c:v>
                </c:pt>
                <c:pt idx="1">
                  <c:v>156248.62599999999</c:v>
                </c:pt>
                <c:pt idx="2">
                  <c:v>150759.29199999999</c:v>
                </c:pt>
              </c:numCache>
            </c:numRef>
          </c:val>
          <c:extLst xmlns:c16r2="http://schemas.microsoft.com/office/drawing/2015/06/chart">
            <c:ext xmlns:c16="http://schemas.microsoft.com/office/drawing/2014/chart" uri="{C3380CC4-5D6E-409C-BE32-E72D297353CC}">
              <c16:uniqueId val="{00000005-AB33-409C-9EEE-61D87B1AC120}"/>
            </c:ext>
          </c:extLst>
        </c:ser>
        <c:ser>
          <c:idx val="6"/>
          <c:order val="6"/>
          <c:tx>
            <c:strRef>
              <c:f>'8.14'!$K$33</c:f>
              <c:strCache>
                <c:ptCount val="1"/>
                <c:pt idx="0">
                  <c:v>Obchod, služby, školství, zdravotnictví</c:v>
                </c:pt>
              </c:strCache>
            </c:strRef>
          </c:tx>
          <c:invertIfNegative val="0"/>
          <c:cat>
            <c:strRef>
              <c:f>'8.14'!$L$26:$N$26</c:f>
              <c:strCache>
                <c:ptCount val="3"/>
                <c:pt idx="0">
                  <c:v>Leden</c:v>
                </c:pt>
                <c:pt idx="1">
                  <c:v>Únor</c:v>
                </c:pt>
                <c:pt idx="2">
                  <c:v>Březen</c:v>
                </c:pt>
              </c:strCache>
            </c:strRef>
          </c:cat>
          <c:val>
            <c:numRef>
              <c:f>'8.14'!$L$33:$N$33</c:f>
              <c:numCache>
                <c:formatCode>#,##0.0</c:formatCode>
                <c:ptCount val="3"/>
                <c:pt idx="0">
                  <c:v>116070.62600000002</c:v>
                </c:pt>
                <c:pt idx="1">
                  <c:v>84198.174999999988</c:v>
                </c:pt>
                <c:pt idx="2">
                  <c:v>76665.260999999999</c:v>
                </c:pt>
              </c:numCache>
            </c:numRef>
          </c:val>
          <c:extLst xmlns:c16r2="http://schemas.microsoft.com/office/drawing/2015/06/chart">
            <c:ext xmlns:c16="http://schemas.microsoft.com/office/drawing/2014/chart" uri="{C3380CC4-5D6E-409C-BE32-E72D297353CC}">
              <c16:uniqueId val="{00000006-AB33-409C-9EEE-61D87B1AC120}"/>
            </c:ext>
          </c:extLst>
        </c:ser>
        <c:ser>
          <c:idx val="7"/>
          <c:order val="7"/>
          <c:tx>
            <c:strRef>
              <c:f>'8.14'!$K$34</c:f>
              <c:strCache>
                <c:ptCount val="1"/>
                <c:pt idx="0">
                  <c:v>Ostatní</c:v>
                </c:pt>
              </c:strCache>
            </c:strRef>
          </c:tx>
          <c:invertIfNegative val="0"/>
          <c:cat>
            <c:strRef>
              <c:f>'8.14'!$L$26:$N$26</c:f>
              <c:strCache>
                <c:ptCount val="3"/>
                <c:pt idx="0">
                  <c:v>Leden</c:v>
                </c:pt>
                <c:pt idx="1">
                  <c:v>Únor</c:v>
                </c:pt>
                <c:pt idx="2">
                  <c:v>Březen</c:v>
                </c:pt>
              </c:strCache>
            </c:strRef>
          </c:cat>
          <c:val>
            <c:numRef>
              <c:f>'8.14'!$L$34:$N$34</c:f>
              <c:numCache>
                <c:formatCode>#,##0.0</c:formatCode>
                <c:ptCount val="3"/>
                <c:pt idx="0">
                  <c:v>760.56099999999992</c:v>
                </c:pt>
                <c:pt idx="1">
                  <c:v>627.89499999999998</c:v>
                </c:pt>
                <c:pt idx="2">
                  <c:v>517.36099999999999</c:v>
                </c:pt>
              </c:numCache>
            </c:numRef>
          </c:val>
          <c:extLst xmlns:c16r2="http://schemas.microsoft.com/office/drawing/2015/06/chart">
            <c:ext xmlns:c16="http://schemas.microsoft.com/office/drawing/2014/chart" uri="{C3380CC4-5D6E-409C-BE32-E72D297353CC}">
              <c16:uniqueId val="{00000007-AB33-409C-9EEE-61D87B1AC120}"/>
            </c:ext>
          </c:extLst>
        </c:ser>
        <c:dLbls>
          <c:showLegendKey val="0"/>
          <c:showVal val="0"/>
          <c:showCatName val="0"/>
          <c:showSerName val="0"/>
          <c:showPercent val="0"/>
          <c:showBubbleSize val="0"/>
        </c:dLbls>
        <c:gapWidth val="150"/>
        <c:overlap val="100"/>
        <c:axId val="170957824"/>
        <c:axId val="170963712"/>
      </c:barChart>
      <c:catAx>
        <c:axId val="170957824"/>
        <c:scaling>
          <c:orientation val="minMax"/>
        </c:scaling>
        <c:delete val="0"/>
        <c:axPos val="b"/>
        <c:numFmt formatCode="General" sourceLinked="1"/>
        <c:majorTickMark val="none"/>
        <c:minorTickMark val="none"/>
        <c:tickLblPos val="nextTo"/>
        <c:txPr>
          <a:bodyPr/>
          <a:lstStyle/>
          <a:p>
            <a:pPr>
              <a:defRPr sz="900"/>
            </a:pPr>
            <a:endParaRPr lang="cs-CZ"/>
          </a:p>
        </c:txPr>
        <c:crossAx val="170963712"/>
        <c:crosses val="autoZero"/>
        <c:auto val="1"/>
        <c:lblAlgn val="ctr"/>
        <c:lblOffset val="100"/>
        <c:noMultiLvlLbl val="0"/>
      </c:catAx>
      <c:valAx>
        <c:axId val="170963712"/>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170957824"/>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67.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v ČR</a:t>
            </a:r>
          </a:p>
        </c:rich>
      </c:tx>
      <c:overlay val="0"/>
    </c:title>
    <c:autoTitleDeleted val="0"/>
    <c:plotArea>
      <c:layout>
        <c:manualLayout>
          <c:layoutTarget val="inner"/>
          <c:xMode val="edge"/>
          <c:yMode val="edge"/>
          <c:x val="6.0592781633521109E-2"/>
          <c:y val="0.27588277344330603"/>
          <c:w val="0.86679862645627792"/>
          <c:h val="0.27543687465053568"/>
        </c:manualLayout>
      </c:layout>
      <c:barChart>
        <c:barDir val="bar"/>
        <c:grouping val="clustered"/>
        <c:varyColors val="0"/>
        <c:ser>
          <c:idx val="0"/>
          <c:order val="0"/>
          <c:tx>
            <c:strRef>
              <c:f>'8.14'!$L$39</c:f>
              <c:strCache>
                <c:ptCount val="1"/>
                <c:pt idx="0">
                  <c:v>Instalovaný výkon</c:v>
                </c:pt>
              </c:strCache>
            </c:strRef>
          </c:tx>
          <c:invertIfNegative val="0"/>
          <c:val>
            <c:numRef>
              <c:f>'8.14'!$M$39</c:f>
              <c:numCache>
                <c:formatCode>0.0%</c:formatCode>
                <c:ptCount val="1"/>
                <c:pt idx="0">
                  <c:v>3.5357397340000089E-2</c:v>
                </c:pt>
              </c:numCache>
            </c:numRef>
          </c:val>
          <c:extLst xmlns:c16r2="http://schemas.microsoft.com/office/drawing/2015/06/chart">
            <c:ext xmlns:c16="http://schemas.microsoft.com/office/drawing/2014/chart" uri="{C3380CC4-5D6E-409C-BE32-E72D297353CC}">
              <c16:uniqueId val="{00000000-1F28-406A-A008-3492E7159D5D}"/>
            </c:ext>
          </c:extLst>
        </c:ser>
        <c:ser>
          <c:idx val="1"/>
          <c:order val="1"/>
          <c:tx>
            <c:strRef>
              <c:f>'8.14'!$L$40</c:f>
              <c:strCache>
                <c:ptCount val="1"/>
                <c:pt idx="0">
                  <c:v>Výroba tepla brutto</c:v>
                </c:pt>
              </c:strCache>
            </c:strRef>
          </c:tx>
          <c:invertIfNegative val="0"/>
          <c:val>
            <c:numRef>
              <c:f>'8.14'!$M$40</c:f>
              <c:numCache>
                <c:formatCode>0.0%</c:formatCode>
                <c:ptCount val="1"/>
                <c:pt idx="0">
                  <c:v>4.9310446495955416E-2</c:v>
                </c:pt>
              </c:numCache>
            </c:numRef>
          </c:val>
          <c:extLst xmlns:c16r2="http://schemas.microsoft.com/office/drawing/2015/06/chart">
            <c:ext xmlns:c16="http://schemas.microsoft.com/office/drawing/2014/chart" uri="{C3380CC4-5D6E-409C-BE32-E72D297353CC}">
              <c16:uniqueId val="{00000001-1F28-406A-A008-3492E7159D5D}"/>
            </c:ext>
          </c:extLst>
        </c:ser>
        <c:ser>
          <c:idx val="2"/>
          <c:order val="2"/>
          <c:tx>
            <c:strRef>
              <c:f>'8.14'!$L$41</c:f>
              <c:strCache>
                <c:ptCount val="1"/>
                <c:pt idx="0">
                  <c:v>Dodávky tepla</c:v>
                </c:pt>
              </c:strCache>
            </c:strRef>
          </c:tx>
          <c:invertIfNegative val="0"/>
          <c:val>
            <c:numRef>
              <c:f>'8.14'!$M$41</c:f>
              <c:numCache>
                <c:formatCode>0.0%</c:formatCode>
                <c:ptCount val="1"/>
                <c:pt idx="0">
                  <c:v>4.5778894444959278E-2</c:v>
                </c:pt>
              </c:numCache>
            </c:numRef>
          </c:val>
          <c:extLst xmlns:c16r2="http://schemas.microsoft.com/office/drawing/2015/06/chart">
            <c:ext xmlns:c16="http://schemas.microsoft.com/office/drawing/2014/chart" uri="{C3380CC4-5D6E-409C-BE32-E72D297353CC}">
              <c16:uniqueId val="{00000002-1F28-406A-A008-3492E7159D5D}"/>
            </c:ext>
          </c:extLst>
        </c:ser>
        <c:dLbls>
          <c:showLegendKey val="0"/>
          <c:showVal val="0"/>
          <c:showCatName val="0"/>
          <c:showSerName val="0"/>
          <c:showPercent val="0"/>
          <c:showBubbleSize val="0"/>
        </c:dLbls>
        <c:gapWidth val="150"/>
        <c:axId val="166284288"/>
        <c:axId val="166290176"/>
      </c:barChart>
      <c:catAx>
        <c:axId val="166284288"/>
        <c:scaling>
          <c:orientation val="maxMin"/>
        </c:scaling>
        <c:delete val="0"/>
        <c:axPos val="l"/>
        <c:numFmt formatCode="General" sourceLinked="1"/>
        <c:majorTickMark val="none"/>
        <c:minorTickMark val="none"/>
        <c:tickLblPos val="none"/>
        <c:crossAx val="166290176"/>
        <c:crosses val="autoZero"/>
        <c:auto val="1"/>
        <c:lblAlgn val="ctr"/>
        <c:lblOffset val="100"/>
        <c:noMultiLvlLbl val="0"/>
      </c:catAx>
      <c:valAx>
        <c:axId val="166290176"/>
        <c:scaling>
          <c:orientation val="minMax"/>
          <c:max val="0.30000000000000004"/>
        </c:scaling>
        <c:delete val="0"/>
        <c:axPos val="b"/>
        <c:majorGridlines/>
        <c:numFmt formatCode="0%" sourceLinked="0"/>
        <c:majorTickMark val="out"/>
        <c:minorTickMark val="none"/>
        <c:tickLblPos val="nextTo"/>
        <c:spPr>
          <a:ln>
            <a:noFill/>
          </a:ln>
        </c:spPr>
        <c:txPr>
          <a:bodyPr/>
          <a:lstStyle/>
          <a:p>
            <a:pPr>
              <a:defRPr sz="900"/>
            </a:pPr>
            <a:endParaRPr lang="cs-CZ"/>
          </a:p>
        </c:txPr>
        <c:crossAx val="166284288"/>
        <c:crosses val="max"/>
        <c:crossBetween val="between"/>
      </c:valAx>
    </c:plotArea>
    <c:legend>
      <c:legendPos val="b"/>
      <c:layout>
        <c:manualLayout>
          <c:xMode val="edge"/>
          <c:yMode val="edge"/>
          <c:x val="0.18609824399565114"/>
          <c:y val="0.74908068686696816"/>
          <c:w val="0.81390175600434878"/>
          <c:h val="0.25091931313303184"/>
        </c:manualLayout>
      </c:layout>
      <c:overlay val="0"/>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68.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Dodávky tepla podle paliv (GJ)</a:t>
            </a:r>
          </a:p>
        </c:rich>
      </c:tx>
      <c:layout>
        <c:manualLayout>
          <c:xMode val="edge"/>
          <c:yMode val="edge"/>
          <c:x val="0.33476395939086295"/>
          <c:y val="4.3823326432022087E-2"/>
        </c:manualLayout>
      </c:layout>
      <c:overlay val="0"/>
    </c:title>
    <c:autoTitleDeleted val="0"/>
    <c:plotArea>
      <c:layout>
        <c:manualLayout>
          <c:layoutTarget val="inner"/>
          <c:xMode val="edge"/>
          <c:yMode val="edge"/>
          <c:x val="0.11164476326580174"/>
          <c:y val="0.18190101113825022"/>
          <c:w val="0.88835523673419825"/>
          <c:h val="0.6851811594202899"/>
        </c:manualLayout>
      </c:layout>
      <c:barChart>
        <c:barDir val="col"/>
        <c:grouping val="stacked"/>
        <c:varyColors val="0"/>
        <c:ser>
          <c:idx val="0"/>
          <c:order val="0"/>
          <c:tx>
            <c:strRef>
              <c:f>'8.14'!$K$10</c:f>
              <c:strCache>
                <c:ptCount val="1"/>
                <c:pt idx="0">
                  <c:v>Biomasa</c:v>
                </c:pt>
              </c:strCache>
            </c:strRef>
          </c:tx>
          <c:spPr>
            <a:solidFill>
              <a:schemeClr val="accent3">
                <a:lumMod val="75000"/>
              </a:schemeClr>
            </a:solidFill>
          </c:spPr>
          <c:invertIfNegative val="0"/>
          <c:cat>
            <c:strRef>
              <c:f>'8.14'!$L$9:$N$9</c:f>
              <c:strCache>
                <c:ptCount val="3"/>
                <c:pt idx="0">
                  <c:v>Leden</c:v>
                </c:pt>
                <c:pt idx="1">
                  <c:v>Únor</c:v>
                </c:pt>
                <c:pt idx="2">
                  <c:v>Březen</c:v>
                </c:pt>
              </c:strCache>
            </c:strRef>
          </c:cat>
          <c:val>
            <c:numRef>
              <c:f>'8.14'!$L$10:$N$10</c:f>
              <c:numCache>
                <c:formatCode>#,##0.0</c:formatCode>
                <c:ptCount val="3"/>
                <c:pt idx="0">
                  <c:v>45745.263999999996</c:v>
                </c:pt>
                <c:pt idx="1">
                  <c:v>36243.692999999999</c:v>
                </c:pt>
                <c:pt idx="2">
                  <c:v>38096.527000000002</c:v>
                </c:pt>
              </c:numCache>
            </c:numRef>
          </c:val>
          <c:extLst xmlns:c16r2="http://schemas.microsoft.com/office/drawing/2015/06/chart">
            <c:ext xmlns:c16="http://schemas.microsoft.com/office/drawing/2014/chart" uri="{C3380CC4-5D6E-409C-BE32-E72D297353CC}">
              <c16:uniqueId val="{00000000-DB17-4C16-A5EC-73CBA5CB39C7}"/>
            </c:ext>
          </c:extLst>
        </c:ser>
        <c:ser>
          <c:idx val="1"/>
          <c:order val="1"/>
          <c:tx>
            <c:strRef>
              <c:f>'8.14'!$K$11</c:f>
              <c:strCache>
                <c:ptCount val="1"/>
                <c:pt idx="0">
                  <c:v>Bioplyn</c:v>
                </c:pt>
              </c:strCache>
            </c:strRef>
          </c:tx>
          <c:spPr>
            <a:solidFill>
              <a:schemeClr val="bg2">
                <a:lumMod val="50000"/>
              </a:schemeClr>
            </a:solidFill>
          </c:spPr>
          <c:invertIfNegative val="0"/>
          <c:cat>
            <c:strRef>
              <c:f>'8.14'!$L$9:$N$9</c:f>
              <c:strCache>
                <c:ptCount val="3"/>
                <c:pt idx="0">
                  <c:v>Leden</c:v>
                </c:pt>
                <c:pt idx="1">
                  <c:v>Únor</c:v>
                </c:pt>
                <c:pt idx="2">
                  <c:v>Březen</c:v>
                </c:pt>
              </c:strCache>
            </c:strRef>
          </c:cat>
          <c:val>
            <c:numRef>
              <c:f>'8.14'!$L$11:$N$11</c:f>
              <c:numCache>
                <c:formatCode>#,##0.0</c:formatCode>
                <c:ptCount val="3"/>
                <c:pt idx="0">
                  <c:v>1782.69</c:v>
                </c:pt>
                <c:pt idx="1">
                  <c:v>1255.01</c:v>
                </c:pt>
                <c:pt idx="2">
                  <c:v>1374.63</c:v>
                </c:pt>
              </c:numCache>
            </c:numRef>
          </c:val>
          <c:extLst xmlns:c16r2="http://schemas.microsoft.com/office/drawing/2015/06/chart">
            <c:ext xmlns:c16="http://schemas.microsoft.com/office/drawing/2014/chart" uri="{C3380CC4-5D6E-409C-BE32-E72D297353CC}">
              <c16:uniqueId val="{00000001-DB17-4C16-A5EC-73CBA5CB39C7}"/>
            </c:ext>
          </c:extLst>
        </c:ser>
        <c:ser>
          <c:idx val="2"/>
          <c:order val="2"/>
          <c:tx>
            <c:strRef>
              <c:f>'8.14'!$K$12</c:f>
              <c:strCache>
                <c:ptCount val="1"/>
                <c:pt idx="0">
                  <c:v>Černé uhlí</c:v>
                </c:pt>
              </c:strCache>
            </c:strRef>
          </c:tx>
          <c:spPr>
            <a:solidFill>
              <a:schemeClr val="tx1"/>
            </a:solidFill>
          </c:spPr>
          <c:invertIfNegative val="0"/>
          <c:cat>
            <c:strRef>
              <c:f>'8.14'!$L$9:$N$9</c:f>
              <c:strCache>
                <c:ptCount val="3"/>
                <c:pt idx="0">
                  <c:v>Leden</c:v>
                </c:pt>
                <c:pt idx="1">
                  <c:v>Únor</c:v>
                </c:pt>
                <c:pt idx="2">
                  <c:v>Březen</c:v>
                </c:pt>
              </c:strCache>
            </c:strRef>
          </c:cat>
          <c:val>
            <c:numRef>
              <c:f>'8.14'!$L$12:$N$12</c:f>
              <c:numCache>
                <c:formatCode>#,##0.0</c:formatCode>
                <c:ptCount val="3"/>
                <c:pt idx="0">
                  <c:v>14789</c:v>
                </c:pt>
                <c:pt idx="1">
                  <c:v>0</c:v>
                </c:pt>
                <c:pt idx="2">
                  <c:v>20625</c:v>
                </c:pt>
              </c:numCache>
            </c:numRef>
          </c:val>
          <c:extLst xmlns:c16r2="http://schemas.microsoft.com/office/drawing/2015/06/chart">
            <c:ext xmlns:c16="http://schemas.microsoft.com/office/drawing/2014/chart" uri="{C3380CC4-5D6E-409C-BE32-E72D297353CC}">
              <c16:uniqueId val="{00000002-DB17-4C16-A5EC-73CBA5CB39C7}"/>
            </c:ext>
          </c:extLst>
        </c:ser>
        <c:ser>
          <c:idx val="3"/>
          <c:order val="3"/>
          <c:tx>
            <c:strRef>
              <c:f>'8.14'!$K$13</c:f>
              <c:strCache>
                <c:ptCount val="1"/>
                <c:pt idx="0">
                  <c:v>Elektrická energie</c:v>
                </c:pt>
              </c:strCache>
            </c:strRef>
          </c:tx>
          <c:invertIfNegative val="0"/>
          <c:cat>
            <c:strRef>
              <c:f>'8.14'!$L$9:$N$9</c:f>
              <c:strCache>
                <c:ptCount val="3"/>
                <c:pt idx="0">
                  <c:v>Leden</c:v>
                </c:pt>
                <c:pt idx="1">
                  <c:v>Únor</c:v>
                </c:pt>
                <c:pt idx="2">
                  <c:v>Březen</c:v>
                </c:pt>
              </c:strCache>
            </c:strRef>
          </c:cat>
          <c:val>
            <c:numRef>
              <c:f>'8.14'!$L$13:$N$13</c:f>
              <c:numCache>
                <c:formatCode>#,##0.0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3-DB17-4C16-A5EC-73CBA5CB39C7}"/>
            </c:ext>
          </c:extLst>
        </c:ser>
        <c:ser>
          <c:idx val="4"/>
          <c:order val="4"/>
          <c:tx>
            <c:strRef>
              <c:f>'8.14'!$K$14</c:f>
              <c:strCache>
                <c:ptCount val="1"/>
                <c:pt idx="0">
                  <c:v>Energie prostředí (tepelné čerpadlo)</c:v>
                </c:pt>
              </c:strCache>
            </c:strRef>
          </c:tx>
          <c:invertIfNegative val="0"/>
          <c:cat>
            <c:strRef>
              <c:f>'8.14'!$L$9:$N$9</c:f>
              <c:strCache>
                <c:ptCount val="3"/>
                <c:pt idx="0">
                  <c:v>Leden</c:v>
                </c:pt>
                <c:pt idx="1">
                  <c:v>Únor</c:v>
                </c:pt>
                <c:pt idx="2">
                  <c:v>Březen</c:v>
                </c:pt>
              </c:strCache>
            </c:strRef>
          </c:cat>
          <c:val>
            <c:numRef>
              <c:f>'8.14'!$L$14:$N$14</c:f>
              <c:numCache>
                <c:formatCode>#,##0.0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4-DB17-4C16-A5EC-73CBA5CB39C7}"/>
            </c:ext>
          </c:extLst>
        </c:ser>
        <c:ser>
          <c:idx val="5"/>
          <c:order val="5"/>
          <c:tx>
            <c:strRef>
              <c:f>'8.14'!$K$15</c:f>
              <c:strCache>
                <c:ptCount val="1"/>
                <c:pt idx="0">
                  <c:v>Energie Slunce (solární kolektor)</c:v>
                </c:pt>
              </c:strCache>
            </c:strRef>
          </c:tx>
          <c:invertIfNegative val="0"/>
          <c:cat>
            <c:strRef>
              <c:f>'8.14'!$L$9:$N$9</c:f>
              <c:strCache>
                <c:ptCount val="3"/>
                <c:pt idx="0">
                  <c:v>Leden</c:v>
                </c:pt>
                <c:pt idx="1">
                  <c:v>Únor</c:v>
                </c:pt>
                <c:pt idx="2">
                  <c:v>Březen</c:v>
                </c:pt>
              </c:strCache>
            </c:strRef>
          </c:cat>
          <c:val>
            <c:numRef>
              <c:f>'8.14'!$L$15:$N$15</c:f>
              <c:numCache>
                <c:formatCode>#,##0.0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5-DB17-4C16-A5EC-73CBA5CB39C7}"/>
            </c:ext>
          </c:extLst>
        </c:ser>
        <c:ser>
          <c:idx val="6"/>
          <c:order val="6"/>
          <c:tx>
            <c:strRef>
              <c:f>'8.14'!$K$16</c:f>
              <c:strCache>
                <c:ptCount val="1"/>
                <c:pt idx="0">
                  <c:v>Hnědé uhlí</c:v>
                </c:pt>
              </c:strCache>
            </c:strRef>
          </c:tx>
          <c:spPr>
            <a:solidFill>
              <a:srgbClr val="6E4932"/>
            </a:solidFill>
          </c:spPr>
          <c:invertIfNegative val="0"/>
          <c:cat>
            <c:strRef>
              <c:f>'8.14'!$L$9:$N$9</c:f>
              <c:strCache>
                <c:ptCount val="3"/>
                <c:pt idx="0">
                  <c:v>Leden</c:v>
                </c:pt>
                <c:pt idx="1">
                  <c:v>Únor</c:v>
                </c:pt>
                <c:pt idx="2">
                  <c:v>Březen</c:v>
                </c:pt>
              </c:strCache>
            </c:strRef>
          </c:cat>
          <c:val>
            <c:numRef>
              <c:f>'8.14'!$L$16:$N$16</c:f>
              <c:numCache>
                <c:formatCode>#,##0.0</c:formatCode>
                <c:ptCount val="3"/>
                <c:pt idx="0">
                  <c:v>379985.163</c:v>
                </c:pt>
                <c:pt idx="1">
                  <c:v>306870.64</c:v>
                </c:pt>
                <c:pt idx="2">
                  <c:v>256043.34600000002</c:v>
                </c:pt>
              </c:numCache>
            </c:numRef>
          </c:val>
          <c:extLst xmlns:c16r2="http://schemas.microsoft.com/office/drawing/2015/06/chart">
            <c:ext xmlns:c16="http://schemas.microsoft.com/office/drawing/2014/chart" uri="{C3380CC4-5D6E-409C-BE32-E72D297353CC}">
              <c16:uniqueId val="{00000006-DB17-4C16-A5EC-73CBA5CB39C7}"/>
            </c:ext>
          </c:extLst>
        </c:ser>
        <c:ser>
          <c:idx val="7"/>
          <c:order val="7"/>
          <c:tx>
            <c:strRef>
              <c:f>'8.14'!$K$17</c:f>
              <c:strCache>
                <c:ptCount val="1"/>
                <c:pt idx="0">
                  <c:v>Jaderné palivo</c:v>
                </c:pt>
              </c:strCache>
            </c:strRef>
          </c:tx>
          <c:invertIfNegative val="0"/>
          <c:cat>
            <c:strRef>
              <c:f>'8.14'!$L$9:$N$9</c:f>
              <c:strCache>
                <c:ptCount val="3"/>
                <c:pt idx="0">
                  <c:v>Leden</c:v>
                </c:pt>
                <c:pt idx="1">
                  <c:v>Únor</c:v>
                </c:pt>
                <c:pt idx="2">
                  <c:v>Březen</c:v>
                </c:pt>
              </c:strCache>
            </c:strRef>
          </c:cat>
          <c:val>
            <c:numRef>
              <c:f>'8.14'!$L$17:$N$17</c:f>
              <c:numCache>
                <c:formatCode>#,##0.0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7-DB17-4C16-A5EC-73CBA5CB39C7}"/>
            </c:ext>
          </c:extLst>
        </c:ser>
        <c:ser>
          <c:idx val="8"/>
          <c:order val="8"/>
          <c:tx>
            <c:strRef>
              <c:f>'8.14'!$K$18</c:f>
              <c:strCache>
                <c:ptCount val="1"/>
                <c:pt idx="0">
                  <c:v>Koks</c:v>
                </c:pt>
              </c:strCache>
            </c:strRef>
          </c:tx>
          <c:invertIfNegative val="0"/>
          <c:cat>
            <c:strRef>
              <c:f>'8.14'!$L$9:$N$9</c:f>
              <c:strCache>
                <c:ptCount val="3"/>
                <c:pt idx="0">
                  <c:v>Leden</c:v>
                </c:pt>
                <c:pt idx="1">
                  <c:v>Únor</c:v>
                </c:pt>
                <c:pt idx="2">
                  <c:v>Březen</c:v>
                </c:pt>
              </c:strCache>
            </c:strRef>
          </c:cat>
          <c:val>
            <c:numRef>
              <c:f>'8.14'!$L$18:$N$18</c:f>
              <c:numCache>
                <c:formatCode>#,##0.0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8-DB17-4C16-A5EC-73CBA5CB39C7}"/>
            </c:ext>
          </c:extLst>
        </c:ser>
        <c:ser>
          <c:idx val="9"/>
          <c:order val="9"/>
          <c:tx>
            <c:strRef>
              <c:f>'8.14'!$K$19</c:f>
              <c:strCache>
                <c:ptCount val="1"/>
                <c:pt idx="0">
                  <c:v>Odpadní teplo</c:v>
                </c:pt>
              </c:strCache>
            </c:strRef>
          </c:tx>
          <c:invertIfNegative val="0"/>
          <c:cat>
            <c:strRef>
              <c:f>'8.14'!$L$9:$N$9</c:f>
              <c:strCache>
                <c:ptCount val="3"/>
                <c:pt idx="0">
                  <c:v>Leden</c:v>
                </c:pt>
                <c:pt idx="1">
                  <c:v>Únor</c:v>
                </c:pt>
                <c:pt idx="2">
                  <c:v>Březen</c:v>
                </c:pt>
              </c:strCache>
            </c:strRef>
          </c:cat>
          <c:val>
            <c:numRef>
              <c:f>'8.14'!$L$19:$N$19</c:f>
              <c:numCache>
                <c:formatCode>#,##0.0</c:formatCode>
                <c:ptCount val="3"/>
                <c:pt idx="0">
                  <c:v>2883</c:v>
                </c:pt>
                <c:pt idx="1">
                  <c:v>1979</c:v>
                </c:pt>
                <c:pt idx="2">
                  <c:v>2304</c:v>
                </c:pt>
              </c:numCache>
            </c:numRef>
          </c:val>
          <c:extLst xmlns:c16r2="http://schemas.microsoft.com/office/drawing/2015/06/chart">
            <c:ext xmlns:c16="http://schemas.microsoft.com/office/drawing/2014/chart" uri="{C3380CC4-5D6E-409C-BE32-E72D297353CC}">
              <c16:uniqueId val="{00000009-DB17-4C16-A5EC-73CBA5CB39C7}"/>
            </c:ext>
          </c:extLst>
        </c:ser>
        <c:ser>
          <c:idx val="10"/>
          <c:order val="10"/>
          <c:tx>
            <c:strRef>
              <c:f>'8.14'!$K$20</c:f>
              <c:strCache>
                <c:ptCount val="1"/>
                <c:pt idx="0">
                  <c:v>Ostatní kapalná paliva</c:v>
                </c:pt>
              </c:strCache>
            </c:strRef>
          </c:tx>
          <c:invertIfNegative val="0"/>
          <c:cat>
            <c:strRef>
              <c:f>'8.14'!$L$9:$N$9</c:f>
              <c:strCache>
                <c:ptCount val="3"/>
                <c:pt idx="0">
                  <c:v>Leden</c:v>
                </c:pt>
                <c:pt idx="1">
                  <c:v>Únor</c:v>
                </c:pt>
                <c:pt idx="2">
                  <c:v>Březen</c:v>
                </c:pt>
              </c:strCache>
            </c:strRef>
          </c:cat>
          <c:val>
            <c:numRef>
              <c:f>'8.14'!$L$20:$N$20</c:f>
              <c:numCache>
                <c:formatCode>#,##0.0</c:formatCode>
                <c:ptCount val="3"/>
                <c:pt idx="0">
                  <c:v>11113</c:v>
                </c:pt>
                <c:pt idx="1">
                  <c:v>9779</c:v>
                </c:pt>
                <c:pt idx="2">
                  <c:v>8595</c:v>
                </c:pt>
              </c:numCache>
            </c:numRef>
          </c:val>
          <c:extLst xmlns:c16r2="http://schemas.microsoft.com/office/drawing/2015/06/chart">
            <c:ext xmlns:c16="http://schemas.microsoft.com/office/drawing/2014/chart" uri="{C3380CC4-5D6E-409C-BE32-E72D297353CC}">
              <c16:uniqueId val="{0000000A-DB17-4C16-A5EC-73CBA5CB39C7}"/>
            </c:ext>
          </c:extLst>
        </c:ser>
        <c:ser>
          <c:idx val="11"/>
          <c:order val="11"/>
          <c:tx>
            <c:strRef>
              <c:f>'8.14'!$K$21</c:f>
              <c:strCache>
                <c:ptCount val="1"/>
                <c:pt idx="0">
                  <c:v>Ostatní pevná paliva</c:v>
                </c:pt>
              </c:strCache>
            </c:strRef>
          </c:tx>
          <c:invertIfNegative val="0"/>
          <c:cat>
            <c:strRef>
              <c:f>'8.14'!$L$9:$N$9</c:f>
              <c:strCache>
                <c:ptCount val="3"/>
                <c:pt idx="0">
                  <c:v>Leden</c:v>
                </c:pt>
                <c:pt idx="1">
                  <c:v>Únor</c:v>
                </c:pt>
                <c:pt idx="2">
                  <c:v>Březen</c:v>
                </c:pt>
              </c:strCache>
            </c:strRef>
          </c:cat>
          <c:val>
            <c:numRef>
              <c:f>'8.14'!$L$21:$N$21</c:f>
              <c:numCache>
                <c:formatCode>#,##0.0</c:formatCode>
                <c:ptCount val="3"/>
                <c:pt idx="0">
                  <c:v>2382</c:v>
                </c:pt>
                <c:pt idx="1">
                  <c:v>2152</c:v>
                </c:pt>
                <c:pt idx="2">
                  <c:v>2384</c:v>
                </c:pt>
              </c:numCache>
            </c:numRef>
          </c:val>
          <c:extLst xmlns:c16r2="http://schemas.microsoft.com/office/drawing/2015/06/chart">
            <c:ext xmlns:c16="http://schemas.microsoft.com/office/drawing/2014/chart" uri="{C3380CC4-5D6E-409C-BE32-E72D297353CC}">
              <c16:uniqueId val="{0000000B-DB17-4C16-A5EC-73CBA5CB39C7}"/>
            </c:ext>
          </c:extLst>
        </c:ser>
        <c:ser>
          <c:idx val="12"/>
          <c:order val="12"/>
          <c:tx>
            <c:strRef>
              <c:f>'8.14'!$K$22</c:f>
              <c:strCache>
                <c:ptCount val="1"/>
                <c:pt idx="0">
                  <c:v>Ostatní plyny</c:v>
                </c:pt>
              </c:strCache>
            </c:strRef>
          </c:tx>
          <c:invertIfNegative val="0"/>
          <c:cat>
            <c:strRef>
              <c:f>'8.14'!$L$9:$N$9</c:f>
              <c:strCache>
                <c:ptCount val="3"/>
                <c:pt idx="0">
                  <c:v>Leden</c:v>
                </c:pt>
                <c:pt idx="1">
                  <c:v>Únor</c:v>
                </c:pt>
                <c:pt idx="2">
                  <c:v>Březen</c:v>
                </c:pt>
              </c:strCache>
            </c:strRef>
          </c:cat>
          <c:val>
            <c:numRef>
              <c:f>'8.14'!$L$22:$N$22</c:f>
              <c:numCache>
                <c:formatCode>#,##0.0</c:formatCode>
                <c:ptCount val="3"/>
                <c:pt idx="0">
                  <c:v>9153</c:v>
                </c:pt>
                <c:pt idx="1">
                  <c:v>9760</c:v>
                </c:pt>
                <c:pt idx="2">
                  <c:v>9067</c:v>
                </c:pt>
              </c:numCache>
            </c:numRef>
          </c:val>
          <c:extLst xmlns:c16r2="http://schemas.microsoft.com/office/drawing/2015/06/chart">
            <c:ext xmlns:c16="http://schemas.microsoft.com/office/drawing/2014/chart" uri="{C3380CC4-5D6E-409C-BE32-E72D297353CC}">
              <c16:uniqueId val="{0000000C-DB17-4C16-A5EC-73CBA5CB39C7}"/>
            </c:ext>
          </c:extLst>
        </c:ser>
        <c:ser>
          <c:idx val="13"/>
          <c:order val="13"/>
          <c:tx>
            <c:strRef>
              <c:f>'8.14'!$K$23</c:f>
              <c:strCache>
                <c:ptCount val="1"/>
                <c:pt idx="0">
                  <c:v>Ostatní</c:v>
                </c:pt>
              </c:strCache>
            </c:strRef>
          </c:tx>
          <c:invertIfNegative val="0"/>
          <c:cat>
            <c:strRef>
              <c:f>'8.14'!$L$9:$N$9</c:f>
              <c:strCache>
                <c:ptCount val="3"/>
                <c:pt idx="0">
                  <c:v>Leden</c:v>
                </c:pt>
                <c:pt idx="1">
                  <c:v>Únor</c:v>
                </c:pt>
                <c:pt idx="2">
                  <c:v>Březen</c:v>
                </c:pt>
              </c:strCache>
            </c:strRef>
          </c:cat>
          <c:val>
            <c:numRef>
              <c:f>'8.14'!$L$23:$N$23</c:f>
              <c:numCache>
                <c:formatCode>#,##0.0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D-DB17-4C16-A5EC-73CBA5CB39C7}"/>
            </c:ext>
          </c:extLst>
        </c:ser>
        <c:ser>
          <c:idx val="14"/>
          <c:order val="14"/>
          <c:tx>
            <c:strRef>
              <c:f>'8.14'!$K$24</c:f>
              <c:strCache>
                <c:ptCount val="1"/>
                <c:pt idx="0">
                  <c:v>Topné oleje</c:v>
                </c:pt>
              </c:strCache>
            </c:strRef>
          </c:tx>
          <c:invertIfNegative val="0"/>
          <c:cat>
            <c:strRef>
              <c:f>'8.14'!$L$9:$N$9</c:f>
              <c:strCache>
                <c:ptCount val="3"/>
                <c:pt idx="0">
                  <c:v>Leden</c:v>
                </c:pt>
                <c:pt idx="1">
                  <c:v>Únor</c:v>
                </c:pt>
                <c:pt idx="2">
                  <c:v>Březen</c:v>
                </c:pt>
              </c:strCache>
            </c:strRef>
          </c:cat>
          <c:val>
            <c:numRef>
              <c:f>'8.14'!$L$24:$N$24</c:f>
              <c:numCache>
                <c:formatCode>#,##0.0</c:formatCode>
                <c:ptCount val="3"/>
                <c:pt idx="0">
                  <c:v>127.76</c:v>
                </c:pt>
                <c:pt idx="1">
                  <c:v>59.32</c:v>
                </c:pt>
                <c:pt idx="2">
                  <c:v>87.92</c:v>
                </c:pt>
              </c:numCache>
            </c:numRef>
          </c:val>
          <c:extLst xmlns:c16r2="http://schemas.microsoft.com/office/drawing/2015/06/chart">
            <c:ext xmlns:c16="http://schemas.microsoft.com/office/drawing/2014/chart" uri="{C3380CC4-5D6E-409C-BE32-E72D297353CC}">
              <c16:uniqueId val="{0000000E-DB17-4C16-A5EC-73CBA5CB39C7}"/>
            </c:ext>
          </c:extLst>
        </c:ser>
        <c:ser>
          <c:idx val="15"/>
          <c:order val="15"/>
          <c:tx>
            <c:strRef>
              <c:f>'8.14'!$K$25</c:f>
              <c:strCache>
                <c:ptCount val="1"/>
                <c:pt idx="0">
                  <c:v>Zemní plyn</c:v>
                </c:pt>
              </c:strCache>
            </c:strRef>
          </c:tx>
          <c:spPr>
            <a:solidFill>
              <a:srgbClr val="EBE600"/>
            </a:solidFill>
          </c:spPr>
          <c:invertIfNegative val="0"/>
          <c:cat>
            <c:strRef>
              <c:f>'8.14'!$L$9:$N$9</c:f>
              <c:strCache>
                <c:ptCount val="3"/>
                <c:pt idx="0">
                  <c:v>Leden</c:v>
                </c:pt>
                <c:pt idx="1">
                  <c:v>Únor</c:v>
                </c:pt>
                <c:pt idx="2">
                  <c:v>Březen</c:v>
                </c:pt>
              </c:strCache>
            </c:strRef>
          </c:cat>
          <c:val>
            <c:numRef>
              <c:f>'8.14'!$L$25:$N$25</c:f>
              <c:numCache>
                <c:formatCode>#,##0.0</c:formatCode>
                <c:ptCount val="3"/>
                <c:pt idx="0">
                  <c:v>128165.61638811935</c:v>
                </c:pt>
                <c:pt idx="1">
                  <c:v>96733.179110700512</c:v>
                </c:pt>
                <c:pt idx="2">
                  <c:v>94474.314275380588</c:v>
                </c:pt>
              </c:numCache>
            </c:numRef>
          </c:val>
          <c:extLst xmlns:c16r2="http://schemas.microsoft.com/office/drawing/2015/06/chart">
            <c:ext xmlns:c16="http://schemas.microsoft.com/office/drawing/2014/chart" uri="{C3380CC4-5D6E-409C-BE32-E72D297353CC}">
              <c16:uniqueId val="{0000000F-DB17-4C16-A5EC-73CBA5CB39C7}"/>
            </c:ext>
          </c:extLst>
        </c:ser>
        <c:dLbls>
          <c:showLegendKey val="0"/>
          <c:showVal val="0"/>
          <c:showCatName val="0"/>
          <c:showSerName val="0"/>
          <c:showPercent val="0"/>
          <c:showBubbleSize val="0"/>
        </c:dLbls>
        <c:gapWidth val="150"/>
        <c:overlap val="100"/>
        <c:axId val="166378496"/>
        <c:axId val="166384384"/>
      </c:barChart>
      <c:catAx>
        <c:axId val="166378496"/>
        <c:scaling>
          <c:orientation val="minMax"/>
        </c:scaling>
        <c:delete val="0"/>
        <c:axPos val="b"/>
        <c:numFmt formatCode="General" sourceLinked="1"/>
        <c:majorTickMark val="none"/>
        <c:minorTickMark val="none"/>
        <c:tickLblPos val="nextTo"/>
        <c:txPr>
          <a:bodyPr/>
          <a:lstStyle/>
          <a:p>
            <a:pPr>
              <a:defRPr sz="900"/>
            </a:pPr>
            <a:endParaRPr lang="cs-CZ"/>
          </a:p>
        </c:txPr>
        <c:crossAx val="166384384"/>
        <c:crosses val="autoZero"/>
        <c:auto val="1"/>
        <c:lblAlgn val="ctr"/>
        <c:lblOffset val="100"/>
        <c:noMultiLvlLbl val="0"/>
      </c:catAx>
      <c:valAx>
        <c:axId val="166384384"/>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166378496"/>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69.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52566753016951306"/>
          <c:y val="0.11291718469401851"/>
          <c:w val="0.34243387380811624"/>
          <c:h val="0.28385930377123914"/>
        </c:manualLayout>
      </c:layout>
      <c:doughnutChart>
        <c:varyColors val="1"/>
        <c:ser>
          <c:idx val="2"/>
          <c:order val="0"/>
          <c:dPt>
            <c:idx val="0"/>
            <c:bubble3D val="0"/>
            <c:spPr>
              <a:solidFill>
                <a:srgbClr val="9BBB59">
                  <a:lumMod val="75000"/>
                </a:srgbClr>
              </a:solidFill>
            </c:spPr>
            <c:extLst xmlns:c16r2="http://schemas.microsoft.com/office/drawing/2015/06/chart">
              <c:ext xmlns:c16="http://schemas.microsoft.com/office/drawing/2014/chart" uri="{C3380CC4-5D6E-409C-BE32-E72D297353CC}">
                <c16:uniqueId val="{00000001-991A-4203-9B27-61F99E6DBCFB}"/>
              </c:ext>
            </c:extLst>
          </c:dPt>
          <c:dPt>
            <c:idx val="1"/>
            <c:bubble3D val="0"/>
            <c:spPr>
              <a:solidFill>
                <a:srgbClr val="EEECE1">
                  <a:lumMod val="50000"/>
                </a:srgbClr>
              </a:solidFill>
            </c:spPr>
            <c:extLst xmlns:c16r2="http://schemas.microsoft.com/office/drawing/2015/06/chart">
              <c:ext xmlns:c16="http://schemas.microsoft.com/office/drawing/2014/chart" uri="{C3380CC4-5D6E-409C-BE32-E72D297353CC}">
                <c16:uniqueId val="{00000003-991A-4203-9B27-61F99E6DBCFB}"/>
              </c:ext>
            </c:extLst>
          </c:dPt>
          <c:dPt>
            <c:idx val="2"/>
            <c:bubble3D val="0"/>
            <c:spPr>
              <a:solidFill>
                <a:sysClr val="windowText" lastClr="000000"/>
              </a:solidFill>
            </c:spPr>
            <c:extLst xmlns:c16r2="http://schemas.microsoft.com/office/drawing/2015/06/chart">
              <c:ext xmlns:c16="http://schemas.microsoft.com/office/drawing/2014/chart" uri="{C3380CC4-5D6E-409C-BE32-E72D297353CC}">
                <c16:uniqueId val="{00000005-991A-4203-9B27-61F99E6DBCFB}"/>
              </c:ext>
            </c:extLst>
          </c:dPt>
          <c:dPt>
            <c:idx val="5"/>
            <c:bubble3D val="0"/>
            <c:extLst xmlns:c16r2="http://schemas.microsoft.com/office/drawing/2015/06/chart">
              <c:ext xmlns:c16="http://schemas.microsoft.com/office/drawing/2014/chart" uri="{C3380CC4-5D6E-409C-BE32-E72D297353CC}">
                <c16:uniqueId val="{00000006-991A-4203-9B27-61F99E6DBCFB}"/>
              </c:ext>
            </c:extLst>
          </c:dPt>
          <c:dPt>
            <c:idx val="6"/>
            <c:bubble3D val="0"/>
            <c:spPr>
              <a:solidFill>
                <a:srgbClr val="6E4932"/>
              </a:solidFill>
            </c:spPr>
            <c:extLst xmlns:c16r2="http://schemas.microsoft.com/office/drawing/2015/06/chart">
              <c:ext xmlns:c16="http://schemas.microsoft.com/office/drawing/2014/chart" uri="{C3380CC4-5D6E-409C-BE32-E72D297353CC}">
                <c16:uniqueId val="{00000008-991A-4203-9B27-61F99E6DBCFB}"/>
              </c:ext>
            </c:extLst>
          </c:dPt>
          <c:dPt>
            <c:idx val="7"/>
            <c:bubble3D val="0"/>
            <c:extLst xmlns:c16r2="http://schemas.microsoft.com/office/drawing/2015/06/chart">
              <c:ext xmlns:c16="http://schemas.microsoft.com/office/drawing/2014/chart" uri="{C3380CC4-5D6E-409C-BE32-E72D297353CC}">
                <c16:uniqueId val="{00000009-991A-4203-9B27-61F99E6DBCFB}"/>
              </c:ext>
            </c:extLst>
          </c:dPt>
          <c:dPt>
            <c:idx val="15"/>
            <c:bubble3D val="0"/>
            <c:spPr>
              <a:solidFill>
                <a:srgbClr val="EBE600"/>
              </a:solidFill>
            </c:spPr>
            <c:extLst xmlns:c16r2="http://schemas.microsoft.com/office/drawing/2015/06/chart">
              <c:ext xmlns:c16="http://schemas.microsoft.com/office/drawing/2014/chart" uri="{C3380CC4-5D6E-409C-BE32-E72D297353CC}">
                <c16:uniqueId val="{0000000B-991A-4203-9B27-61F99E6DBCFB}"/>
              </c:ext>
            </c:extLst>
          </c:dPt>
          <c:cat>
            <c:numRef>
              <c:f>'8.14'!$O$10:$O$25</c:f>
              <c:numCache>
                <c:formatCode>0.0%</c:formatCode>
                <c:ptCount val="16"/>
              </c:numCache>
            </c:numRef>
          </c:cat>
          <c:val>
            <c:numRef>
              <c:f>'8.14'!$J$10:$J$25</c:f>
              <c:numCache>
                <c:formatCode>0.0</c:formatCode>
                <c:ptCount val="16"/>
              </c:numCache>
            </c:numRef>
          </c:val>
          <c:extLst xmlns:c16r2="http://schemas.microsoft.com/office/drawing/2015/06/chart">
            <c:ext xmlns:c16="http://schemas.microsoft.com/office/drawing/2014/chart" uri="{C3380CC4-5D6E-409C-BE32-E72D297353CC}">
              <c16:uniqueId val="{0000000C-991A-4203-9B27-61F99E6DBCFB}"/>
            </c:ext>
          </c:extLst>
        </c:ser>
        <c:dLbls>
          <c:showLegendKey val="0"/>
          <c:showVal val="0"/>
          <c:showCatName val="0"/>
          <c:showSerName val="0"/>
          <c:showPercent val="0"/>
          <c:showBubbleSize val="0"/>
          <c:showLeaderLines val="1"/>
        </c:dLbls>
        <c:firstSliceAng val="0"/>
        <c:holeSize val="50"/>
      </c:doughnutChart>
      <c:spPr>
        <a:noFill/>
        <a:ln w="25400">
          <a:noFill/>
        </a:ln>
      </c:spPr>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Dodávky tepla v krajích ČR </a:t>
            </a:r>
            <a:r>
              <a:rPr lang="en-US" sz="1000"/>
              <a:t>(</a:t>
            </a:r>
            <a:r>
              <a:rPr lang="cs-CZ" sz="1000"/>
              <a:t>TJ</a:t>
            </a:r>
            <a:r>
              <a:rPr lang="en-US" sz="1000"/>
              <a:t>)</a:t>
            </a:r>
          </a:p>
        </c:rich>
      </c:tx>
      <c:overlay val="0"/>
    </c:title>
    <c:autoTitleDeleted val="0"/>
    <c:plotArea>
      <c:layout>
        <c:manualLayout>
          <c:layoutTarget val="inner"/>
          <c:xMode val="edge"/>
          <c:yMode val="edge"/>
          <c:x val="4.5996108930792527E-2"/>
          <c:y val="0.11518229385634159"/>
          <c:w val="0.94077636128817232"/>
          <c:h val="0.81844075420015616"/>
        </c:manualLayout>
      </c:layout>
      <c:barChart>
        <c:barDir val="col"/>
        <c:grouping val="stacked"/>
        <c:varyColors val="0"/>
        <c:ser>
          <c:idx val="0"/>
          <c:order val="0"/>
          <c:tx>
            <c:strRef>
              <c:f>'5.3'!$A$5</c:f>
              <c:strCache>
                <c:ptCount val="1"/>
                <c:pt idx="0">
                  <c:v>Biomasa</c:v>
                </c:pt>
              </c:strCache>
            </c:strRef>
          </c:tx>
          <c:spPr>
            <a:solidFill>
              <a:schemeClr val="accent3">
                <a:lumMod val="75000"/>
              </a:schemeClr>
            </a:solidFill>
          </c:spPr>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'5.3'!$B$5:$O$5</c:f>
              <c:numCache>
                <c:formatCode>#,##0.0</c:formatCode>
                <c:ptCount val="14"/>
                <c:pt idx="0">
                  <c:v>0</c:v>
                </c:pt>
                <c:pt idx="1">
                  <c:v>398.82730700000002</c:v>
                </c:pt>
                <c:pt idx="2">
                  <c:v>152.93552</c:v>
                </c:pt>
                <c:pt idx="3">
                  <c:v>128.476609</c:v>
                </c:pt>
                <c:pt idx="4">
                  <c:v>221.73444000000001</c:v>
                </c:pt>
                <c:pt idx="5">
                  <c:v>197.17093000000003</c:v>
                </c:pt>
                <c:pt idx="6">
                  <c:v>6.76715</c:v>
                </c:pt>
                <c:pt idx="7">
                  <c:v>252.07917600000002</c:v>
                </c:pt>
                <c:pt idx="8">
                  <c:v>47.328616000000004</c:v>
                </c:pt>
                <c:pt idx="9">
                  <c:v>16.027259000000001</c:v>
                </c:pt>
                <c:pt idx="10">
                  <c:v>203.86270300000004</c:v>
                </c:pt>
                <c:pt idx="11">
                  <c:v>323.90107100000006</c:v>
                </c:pt>
                <c:pt idx="12">
                  <c:v>378.47426399999995</c:v>
                </c:pt>
                <c:pt idx="13">
                  <c:v>120.08548399999999</c:v>
                </c:pt>
              </c:numCache>
            </c:numRef>
          </c:val>
          <c:extLst xmlns:c16r2="http://schemas.microsoft.com/office/drawing/2015/06/chart">
            <c:ext xmlns:c16="http://schemas.microsoft.com/office/drawing/2014/chart" uri="{C3380CC4-5D6E-409C-BE32-E72D297353CC}">
              <c16:uniqueId val="{00000000-38A2-4B2C-9F19-A00980DAF414}"/>
            </c:ext>
          </c:extLst>
        </c:ser>
        <c:ser>
          <c:idx val="1"/>
          <c:order val="1"/>
          <c:tx>
            <c:strRef>
              <c:f>'5.3'!$A$6</c:f>
              <c:strCache>
                <c:ptCount val="1"/>
                <c:pt idx="0">
                  <c:v>Bioplyn</c:v>
                </c:pt>
              </c:strCache>
            </c:strRef>
          </c:tx>
          <c:spPr>
            <a:solidFill>
              <a:schemeClr val="bg2">
                <a:lumMod val="50000"/>
              </a:schemeClr>
            </a:solidFill>
          </c:spPr>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'5.3'!$B$6:$O$6</c:f>
              <c:numCache>
                <c:formatCode>#,##0.0</c:formatCode>
                <c:ptCount val="14"/>
                <c:pt idx="0">
                  <c:v>9.8539999999999992</c:v>
                </c:pt>
                <c:pt idx="1">
                  <c:v>23.370200000000004</c:v>
                </c:pt>
                <c:pt idx="2">
                  <c:v>15.985047999999997</c:v>
                </c:pt>
                <c:pt idx="3">
                  <c:v>2.0329999999999999</c:v>
                </c:pt>
                <c:pt idx="4">
                  <c:v>15.281089</c:v>
                </c:pt>
                <c:pt idx="5">
                  <c:v>20.907980999999996</c:v>
                </c:pt>
                <c:pt idx="6">
                  <c:v>3.0310999999999999</c:v>
                </c:pt>
                <c:pt idx="7">
                  <c:v>0.25455</c:v>
                </c:pt>
                <c:pt idx="8">
                  <c:v>14.458902</c:v>
                </c:pt>
                <c:pt idx="9">
                  <c:v>19.338710000000003</c:v>
                </c:pt>
                <c:pt idx="10">
                  <c:v>22.183576000000002</c:v>
                </c:pt>
                <c:pt idx="11">
                  <c:v>12.057435999999999</c:v>
                </c:pt>
                <c:pt idx="12">
                  <c:v>8.8481419999999993</c:v>
                </c:pt>
                <c:pt idx="13">
                  <c:v>4.4123299999999999</c:v>
                </c:pt>
              </c:numCache>
            </c:numRef>
          </c:val>
          <c:extLst xmlns:c16r2="http://schemas.microsoft.com/office/drawing/2015/06/chart">
            <c:ext xmlns:c16="http://schemas.microsoft.com/office/drawing/2014/chart" uri="{C3380CC4-5D6E-409C-BE32-E72D297353CC}">
              <c16:uniqueId val="{00000001-38A2-4B2C-9F19-A00980DAF414}"/>
            </c:ext>
          </c:extLst>
        </c:ser>
        <c:ser>
          <c:idx val="2"/>
          <c:order val="2"/>
          <c:tx>
            <c:strRef>
              <c:f>'5.3'!$A$7</c:f>
              <c:strCache>
                <c:ptCount val="1"/>
                <c:pt idx="0">
                  <c:v>Černé uhlí</c:v>
                </c:pt>
              </c:strCache>
            </c:strRef>
          </c:tx>
          <c:spPr>
            <a:solidFill>
              <a:schemeClr val="tx1"/>
            </a:solidFill>
          </c:spPr>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'5.3'!$B$7:$O$7</c:f>
              <c:numCache>
                <c:formatCode>#,##0.0</c:formatCode>
                <c:ptCount val="14"/>
                <c:pt idx="0">
                  <c:v>0</c:v>
                </c:pt>
                <c:pt idx="1">
                  <c:v>0</c:v>
                </c:pt>
                <c:pt idx="2">
                  <c:v>0</c:v>
                </c:pt>
                <c:pt idx="3">
                  <c:v>0</c:v>
                </c:pt>
                <c:pt idx="4">
                  <c:v>0</c:v>
                </c:pt>
                <c:pt idx="5">
                  <c:v>29.471230000000002</c:v>
                </c:pt>
                <c:pt idx="6">
                  <c:v>0</c:v>
                </c:pt>
                <c:pt idx="7">
                  <c:v>3506.0378329999994</c:v>
                </c:pt>
                <c:pt idx="8">
                  <c:v>406.64113899999995</c:v>
                </c:pt>
                <c:pt idx="9">
                  <c:v>8.4570000000000007</c:v>
                </c:pt>
                <c:pt idx="10">
                  <c:v>0</c:v>
                </c:pt>
                <c:pt idx="11">
                  <c:v>0</c:v>
                </c:pt>
                <c:pt idx="12">
                  <c:v>0</c:v>
                </c:pt>
                <c:pt idx="13">
                  <c:v>35.414000000000001</c:v>
                </c:pt>
              </c:numCache>
            </c:numRef>
          </c:val>
          <c:extLst xmlns:c16r2="http://schemas.microsoft.com/office/drawing/2015/06/chart">
            <c:ext xmlns:c16="http://schemas.microsoft.com/office/drawing/2014/chart" uri="{C3380CC4-5D6E-409C-BE32-E72D297353CC}">
              <c16:uniqueId val="{00000002-38A2-4B2C-9F19-A00980DAF414}"/>
            </c:ext>
          </c:extLst>
        </c:ser>
        <c:ser>
          <c:idx val="3"/>
          <c:order val="3"/>
          <c:tx>
            <c:strRef>
              <c:f>'5.3'!$A$8</c:f>
              <c:strCache>
                <c:ptCount val="1"/>
                <c:pt idx="0">
                  <c:v>Elektrická energie</c:v>
                </c:pt>
              </c:strCache>
            </c:strRef>
          </c:tx>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'5.3'!$B$8:$O$8</c:f>
              <c:numCache>
                <c:formatCode>#,##0.0</c:formatCode>
                <c:ptCount val="14"/>
                <c:pt idx="0">
                  <c:v>0</c:v>
                </c:pt>
                <c:pt idx="1">
                  <c:v>0.1225</c:v>
                </c:pt>
                <c:pt idx="2">
                  <c:v>1.7709999999999999</c:v>
                </c:pt>
                <c:pt idx="3">
                  <c:v>0</c:v>
                </c:pt>
                <c:pt idx="4">
                  <c:v>1E-3</c:v>
                </c:pt>
                <c:pt idx="5">
                  <c:v>0</c:v>
                </c:pt>
                <c:pt idx="6">
                  <c:v>0</c:v>
                </c:pt>
                <c:pt idx="7">
                  <c:v>0.52300000000000002</c:v>
                </c:pt>
                <c:pt idx="8">
                  <c:v>0</c:v>
                </c:pt>
                <c:pt idx="9">
                  <c:v>0</c:v>
                </c:pt>
                <c:pt idx="10">
                  <c:v>0.460096</c:v>
                </c:pt>
                <c:pt idx="11">
                  <c:v>0</c:v>
                </c:pt>
                <c:pt idx="12">
                  <c:v>0</c:v>
                </c:pt>
                <c:pt idx="13">
                  <c:v>0</c:v>
                </c:pt>
              </c:numCache>
            </c:numRef>
          </c:val>
          <c:extLst xmlns:c16r2="http://schemas.microsoft.com/office/drawing/2015/06/chart">
            <c:ext xmlns:c16="http://schemas.microsoft.com/office/drawing/2014/chart" uri="{C3380CC4-5D6E-409C-BE32-E72D297353CC}">
              <c16:uniqueId val="{00000003-38A2-4B2C-9F19-A00980DAF414}"/>
            </c:ext>
          </c:extLst>
        </c:ser>
        <c:ser>
          <c:idx val="4"/>
          <c:order val="4"/>
          <c:tx>
            <c:strRef>
              <c:f>'5.3'!$A$9</c:f>
              <c:strCache>
                <c:ptCount val="1"/>
                <c:pt idx="0">
                  <c:v>Energie prostředí (tepelné čerpadlo)</c:v>
                </c:pt>
              </c:strCache>
            </c:strRef>
          </c:tx>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'5.3'!$B$9:$O$9</c:f>
              <c:numCache>
                <c:formatCode>#,##0.0</c:formatCode>
                <c:ptCount val="14"/>
                <c:pt idx="0">
                  <c:v>0.83699999999999997</c:v>
                </c:pt>
                <c:pt idx="1">
                  <c:v>0</c:v>
                </c:pt>
                <c:pt idx="2">
                  <c:v>0.24199999999999999</c:v>
                </c:pt>
                <c:pt idx="3">
                  <c:v>1.7330700000000001</c:v>
                </c:pt>
                <c:pt idx="4">
                  <c:v>0</c:v>
                </c:pt>
                <c:pt idx="5">
                  <c:v>0</c:v>
                </c:pt>
                <c:pt idx="6">
                  <c:v>0</c:v>
                </c:pt>
                <c:pt idx="7">
                  <c:v>0</c:v>
                </c:pt>
                <c:pt idx="8">
                  <c:v>0</c:v>
                </c:pt>
                <c:pt idx="9">
                  <c:v>0</c:v>
                </c:pt>
                <c:pt idx="10">
                  <c:v>0</c:v>
                </c:pt>
                <c:pt idx="11">
                  <c:v>0</c:v>
                </c:pt>
                <c:pt idx="12">
                  <c:v>0.33500000000000002</c:v>
                </c:pt>
                <c:pt idx="13">
                  <c:v>0</c:v>
                </c:pt>
              </c:numCache>
            </c:numRef>
          </c:val>
          <c:extLst xmlns:c16r2="http://schemas.microsoft.com/office/drawing/2015/06/chart">
            <c:ext xmlns:c16="http://schemas.microsoft.com/office/drawing/2014/chart" uri="{C3380CC4-5D6E-409C-BE32-E72D297353CC}">
              <c16:uniqueId val="{00000004-38A2-4B2C-9F19-A00980DAF414}"/>
            </c:ext>
          </c:extLst>
        </c:ser>
        <c:ser>
          <c:idx val="5"/>
          <c:order val="5"/>
          <c:tx>
            <c:strRef>
              <c:f>'5.3'!$A$10</c:f>
              <c:strCache>
                <c:ptCount val="1"/>
                <c:pt idx="0">
                  <c:v>Energie Slunce (solární kolektor)</c:v>
                </c:pt>
              </c:strCache>
            </c:strRef>
          </c:tx>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'5.3'!$B$10:$O$10</c:f>
              <c:numCache>
                <c:formatCode>#,##0.0</c:formatCode>
                <c:ptCount val="14"/>
                <c:pt idx="0">
                  <c:v>0</c:v>
                </c:pt>
                <c:pt idx="1">
                  <c:v>0</c:v>
                </c:pt>
                <c:pt idx="2">
                  <c:v>1.4999999999999999E-2</c:v>
                </c:pt>
                <c:pt idx="3">
                  <c:v>1.4749E-2</c:v>
                </c:pt>
                <c:pt idx="4">
                  <c:v>2.7899999999999998E-2</c:v>
                </c:pt>
                <c:pt idx="5">
                  <c:v>0</c:v>
                </c:pt>
                <c:pt idx="6">
                  <c:v>0</c:v>
                </c:pt>
                <c:pt idx="7">
                  <c:v>0</c:v>
                </c:pt>
                <c:pt idx="8">
                  <c:v>0</c:v>
                </c:pt>
                <c:pt idx="9">
                  <c:v>0</c:v>
                </c:pt>
                <c:pt idx="10">
                  <c:v>0</c:v>
                </c:pt>
                <c:pt idx="11">
                  <c:v>0</c:v>
                </c:pt>
                <c:pt idx="12">
                  <c:v>1.0999999999999999E-2</c:v>
                </c:pt>
                <c:pt idx="13">
                  <c:v>0</c:v>
                </c:pt>
              </c:numCache>
            </c:numRef>
          </c:val>
          <c:extLst xmlns:c16r2="http://schemas.microsoft.com/office/drawing/2015/06/chart">
            <c:ext xmlns:c16="http://schemas.microsoft.com/office/drawing/2014/chart" uri="{C3380CC4-5D6E-409C-BE32-E72D297353CC}">
              <c16:uniqueId val="{00000005-38A2-4B2C-9F19-A00980DAF414}"/>
            </c:ext>
          </c:extLst>
        </c:ser>
        <c:ser>
          <c:idx val="6"/>
          <c:order val="6"/>
          <c:tx>
            <c:strRef>
              <c:f>'5.3'!$A$11</c:f>
              <c:strCache>
                <c:ptCount val="1"/>
                <c:pt idx="0">
                  <c:v>Hnědé uhlí</c:v>
                </c:pt>
              </c:strCache>
            </c:strRef>
          </c:tx>
          <c:spPr>
            <a:solidFill>
              <a:srgbClr val="6E4932"/>
            </a:solidFill>
          </c:spPr>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'5.3'!$B$11:$O$11</c:f>
              <c:numCache>
                <c:formatCode>#,##0.0</c:formatCode>
                <c:ptCount val="14"/>
                <c:pt idx="0">
                  <c:v>0</c:v>
                </c:pt>
                <c:pt idx="1">
                  <c:v>1184.5223059999998</c:v>
                </c:pt>
                <c:pt idx="2">
                  <c:v>43.925439999999995</c:v>
                </c:pt>
                <c:pt idx="3">
                  <c:v>711.81926499999986</c:v>
                </c:pt>
                <c:pt idx="4">
                  <c:v>116.04924000000001</c:v>
                </c:pt>
                <c:pt idx="5">
                  <c:v>456.75630000000001</c:v>
                </c:pt>
                <c:pt idx="6">
                  <c:v>33.076000000000001</c:v>
                </c:pt>
                <c:pt idx="7">
                  <c:v>139.54570999999999</c:v>
                </c:pt>
                <c:pt idx="8">
                  <c:v>499.11308900000006</c:v>
                </c:pt>
                <c:pt idx="9">
                  <c:v>1457.1826239999998</c:v>
                </c:pt>
                <c:pt idx="10">
                  <c:v>1008.7056729999998</c:v>
                </c:pt>
                <c:pt idx="11">
                  <c:v>5200.0654940000004</c:v>
                </c:pt>
                <c:pt idx="12">
                  <c:v>3537.4535970000006</c:v>
                </c:pt>
                <c:pt idx="13">
                  <c:v>942.89914900000008</c:v>
                </c:pt>
              </c:numCache>
            </c:numRef>
          </c:val>
          <c:extLst xmlns:c16r2="http://schemas.microsoft.com/office/drawing/2015/06/chart">
            <c:ext xmlns:c16="http://schemas.microsoft.com/office/drawing/2014/chart" uri="{C3380CC4-5D6E-409C-BE32-E72D297353CC}">
              <c16:uniqueId val="{00000006-38A2-4B2C-9F19-A00980DAF414}"/>
            </c:ext>
          </c:extLst>
        </c:ser>
        <c:ser>
          <c:idx val="7"/>
          <c:order val="7"/>
          <c:tx>
            <c:strRef>
              <c:f>'5.3'!$A$12</c:f>
              <c:strCache>
                <c:ptCount val="1"/>
                <c:pt idx="0">
                  <c:v>Jaderné palivo</c:v>
                </c:pt>
              </c:strCache>
            </c:strRef>
          </c:tx>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'5.3'!$B$12:$O$12</c:f>
              <c:numCache>
                <c:formatCode>#,##0.0</c:formatCode>
                <c:ptCount val="14"/>
                <c:pt idx="0">
                  <c:v>0</c:v>
                </c:pt>
                <c:pt idx="1">
                  <c:v>73.458490000000012</c:v>
                </c:pt>
                <c:pt idx="2">
                  <c:v>0</c:v>
                </c:pt>
                <c:pt idx="3">
                  <c:v>0</c:v>
                </c:pt>
                <c:pt idx="4">
                  <c:v>16.74793</c:v>
                </c:pt>
                <c:pt idx="5">
                  <c:v>0</c:v>
                </c:pt>
                <c:pt idx="6">
                  <c:v>0</c:v>
                </c:pt>
                <c:pt idx="7">
                  <c:v>0</c:v>
                </c:pt>
                <c:pt idx="8">
                  <c:v>0</c:v>
                </c:pt>
                <c:pt idx="9">
                  <c:v>0</c:v>
                </c:pt>
                <c:pt idx="10">
                  <c:v>0</c:v>
                </c:pt>
                <c:pt idx="11">
                  <c:v>0</c:v>
                </c:pt>
                <c:pt idx="12">
                  <c:v>0</c:v>
                </c:pt>
                <c:pt idx="13">
                  <c:v>0</c:v>
                </c:pt>
              </c:numCache>
            </c:numRef>
          </c:val>
          <c:extLst xmlns:c16r2="http://schemas.microsoft.com/office/drawing/2015/06/chart">
            <c:ext xmlns:c16="http://schemas.microsoft.com/office/drawing/2014/chart" uri="{C3380CC4-5D6E-409C-BE32-E72D297353CC}">
              <c16:uniqueId val="{00000007-38A2-4B2C-9F19-A00980DAF414}"/>
            </c:ext>
          </c:extLst>
        </c:ser>
        <c:ser>
          <c:idx val="8"/>
          <c:order val="8"/>
          <c:tx>
            <c:strRef>
              <c:f>'5.3'!$A$13</c:f>
              <c:strCache>
                <c:ptCount val="1"/>
                <c:pt idx="0">
                  <c:v>Koks</c:v>
                </c:pt>
              </c:strCache>
            </c:strRef>
          </c:tx>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'5.3'!$B$13:$O$13</c:f>
              <c:numCache>
                <c:formatCode>#,##0.0</c:formatCode>
                <c:ptCount val="14"/>
                <c:pt idx="0">
                  <c:v>0</c:v>
                </c:pt>
                <c:pt idx="1">
                  <c:v>0</c:v>
                </c:pt>
                <c:pt idx="2">
                  <c:v>0</c:v>
                </c:pt>
                <c:pt idx="3">
                  <c:v>0</c:v>
                </c:pt>
                <c:pt idx="4">
                  <c:v>0</c:v>
                </c:pt>
                <c:pt idx="5">
                  <c:v>0</c:v>
                </c:pt>
                <c:pt idx="6">
                  <c:v>0</c:v>
                </c:pt>
                <c:pt idx="7">
                  <c:v>9.8420000000000007E-2</c:v>
                </c:pt>
                <c:pt idx="8">
                  <c:v>0</c:v>
                </c:pt>
                <c:pt idx="9">
                  <c:v>0</c:v>
                </c:pt>
                <c:pt idx="10">
                  <c:v>0</c:v>
                </c:pt>
                <c:pt idx="11">
                  <c:v>0</c:v>
                </c:pt>
                <c:pt idx="12">
                  <c:v>0</c:v>
                </c:pt>
                <c:pt idx="13">
                  <c:v>0</c:v>
                </c:pt>
              </c:numCache>
            </c:numRef>
          </c:val>
          <c:extLst xmlns:c16r2="http://schemas.microsoft.com/office/drawing/2015/06/chart">
            <c:ext xmlns:c16="http://schemas.microsoft.com/office/drawing/2014/chart" uri="{C3380CC4-5D6E-409C-BE32-E72D297353CC}">
              <c16:uniqueId val="{00000008-38A2-4B2C-9F19-A00980DAF414}"/>
            </c:ext>
          </c:extLst>
        </c:ser>
        <c:ser>
          <c:idx val="9"/>
          <c:order val="9"/>
          <c:tx>
            <c:strRef>
              <c:f>'5.3'!$A$14</c:f>
              <c:strCache>
                <c:ptCount val="1"/>
                <c:pt idx="0">
                  <c:v>Odpadní teplo</c:v>
                </c:pt>
              </c:strCache>
            </c:strRef>
          </c:tx>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'5.3'!$B$14:$O$14</c:f>
              <c:numCache>
                <c:formatCode>#,##0.0</c:formatCode>
                <c:ptCount val="14"/>
                <c:pt idx="0">
                  <c:v>0</c:v>
                </c:pt>
                <c:pt idx="1">
                  <c:v>0</c:v>
                </c:pt>
                <c:pt idx="2">
                  <c:v>28.533900000000003</c:v>
                </c:pt>
                <c:pt idx="3">
                  <c:v>0</c:v>
                </c:pt>
                <c:pt idx="4">
                  <c:v>5.5387820000000003</c:v>
                </c:pt>
                <c:pt idx="5">
                  <c:v>0</c:v>
                </c:pt>
                <c:pt idx="6">
                  <c:v>1.0530999999999999</c:v>
                </c:pt>
                <c:pt idx="7">
                  <c:v>192.53041000000002</c:v>
                </c:pt>
                <c:pt idx="8">
                  <c:v>0</c:v>
                </c:pt>
                <c:pt idx="9">
                  <c:v>8.218</c:v>
                </c:pt>
                <c:pt idx="10">
                  <c:v>0</c:v>
                </c:pt>
                <c:pt idx="11">
                  <c:v>24.981270000000002</c:v>
                </c:pt>
                <c:pt idx="12">
                  <c:v>2.988</c:v>
                </c:pt>
                <c:pt idx="13">
                  <c:v>7.1660000000000004</c:v>
                </c:pt>
              </c:numCache>
            </c:numRef>
          </c:val>
          <c:extLst xmlns:c16r2="http://schemas.microsoft.com/office/drawing/2015/06/chart">
            <c:ext xmlns:c16="http://schemas.microsoft.com/office/drawing/2014/chart" uri="{C3380CC4-5D6E-409C-BE32-E72D297353CC}">
              <c16:uniqueId val="{00000009-38A2-4B2C-9F19-A00980DAF414}"/>
            </c:ext>
          </c:extLst>
        </c:ser>
        <c:ser>
          <c:idx val="10"/>
          <c:order val="10"/>
          <c:tx>
            <c:strRef>
              <c:f>'5.3'!$A$15</c:f>
              <c:strCache>
                <c:ptCount val="1"/>
                <c:pt idx="0">
                  <c:v>Ostatní kapalná paliva</c:v>
                </c:pt>
              </c:strCache>
            </c:strRef>
          </c:tx>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'5.3'!$B$15:$O$15</c:f>
              <c:numCache>
                <c:formatCode>#,##0.0</c:formatCode>
                <c:ptCount val="14"/>
                <c:pt idx="0">
                  <c:v>0</c:v>
                </c:pt>
                <c:pt idx="1">
                  <c:v>0</c:v>
                </c:pt>
                <c:pt idx="2">
                  <c:v>0</c:v>
                </c:pt>
                <c:pt idx="3">
                  <c:v>0</c:v>
                </c:pt>
                <c:pt idx="4">
                  <c:v>0</c:v>
                </c:pt>
                <c:pt idx="5">
                  <c:v>0</c:v>
                </c:pt>
                <c:pt idx="6">
                  <c:v>0</c:v>
                </c:pt>
                <c:pt idx="7">
                  <c:v>0</c:v>
                </c:pt>
                <c:pt idx="8">
                  <c:v>0</c:v>
                </c:pt>
                <c:pt idx="9">
                  <c:v>0</c:v>
                </c:pt>
                <c:pt idx="10">
                  <c:v>0</c:v>
                </c:pt>
                <c:pt idx="11">
                  <c:v>6.6597780000000002</c:v>
                </c:pt>
                <c:pt idx="12">
                  <c:v>0</c:v>
                </c:pt>
                <c:pt idx="13">
                  <c:v>29.486999999999998</c:v>
                </c:pt>
              </c:numCache>
            </c:numRef>
          </c:val>
          <c:extLst xmlns:c16r2="http://schemas.microsoft.com/office/drawing/2015/06/chart">
            <c:ext xmlns:c16="http://schemas.microsoft.com/office/drawing/2014/chart" uri="{C3380CC4-5D6E-409C-BE32-E72D297353CC}">
              <c16:uniqueId val="{0000000A-38A2-4B2C-9F19-A00980DAF414}"/>
            </c:ext>
          </c:extLst>
        </c:ser>
        <c:ser>
          <c:idx val="11"/>
          <c:order val="11"/>
          <c:tx>
            <c:strRef>
              <c:f>'5.3'!$A$16</c:f>
              <c:strCache>
                <c:ptCount val="1"/>
                <c:pt idx="0">
                  <c:v>Ostatní pevná paliva</c:v>
                </c:pt>
              </c:strCache>
            </c:strRef>
          </c:tx>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'5.3'!$B$16:$O$16</c:f>
              <c:numCache>
                <c:formatCode>#,##0.0</c:formatCode>
                <c:ptCount val="14"/>
                <c:pt idx="0">
                  <c:v>258.18700000000001</c:v>
                </c:pt>
                <c:pt idx="1">
                  <c:v>2.1720000000000002</c:v>
                </c:pt>
                <c:pt idx="2">
                  <c:v>253.31100000000001</c:v>
                </c:pt>
                <c:pt idx="3">
                  <c:v>0</c:v>
                </c:pt>
                <c:pt idx="4">
                  <c:v>2.4020000000000001</c:v>
                </c:pt>
                <c:pt idx="5">
                  <c:v>0</c:v>
                </c:pt>
                <c:pt idx="6">
                  <c:v>193.54900000000001</c:v>
                </c:pt>
                <c:pt idx="7">
                  <c:v>5.0880000000000001</c:v>
                </c:pt>
                <c:pt idx="8">
                  <c:v>0.13233799999999998</c:v>
                </c:pt>
                <c:pt idx="9">
                  <c:v>0</c:v>
                </c:pt>
                <c:pt idx="10">
                  <c:v>80.868624999999994</c:v>
                </c:pt>
                <c:pt idx="11">
                  <c:v>18.019969759480109</c:v>
                </c:pt>
                <c:pt idx="12">
                  <c:v>3.4441299999999999</c:v>
                </c:pt>
                <c:pt idx="13">
                  <c:v>6.9180000000000001</c:v>
                </c:pt>
              </c:numCache>
            </c:numRef>
          </c:val>
          <c:extLst xmlns:c16r2="http://schemas.microsoft.com/office/drawing/2015/06/chart">
            <c:ext xmlns:c16="http://schemas.microsoft.com/office/drawing/2014/chart" uri="{C3380CC4-5D6E-409C-BE32-E72D297353CC}">
              <c16:uniqueId val="{0000000B-38A2-4B2C-9F19-A00980DAF414}"/>
            </c:ext>
          </c:extLst>
        </c:ser>
        <c:ser>
          <c:idx val="12"/>
          <c:order val="12"/>
          <c:tx>
            <c:strRef>
              <c:f>'5.3'!$A$17</c:f>
              <c:strCache>
                <c:ptCount val="1"/>
                <c:pt idx="0">
                  <c:v>Ostatní plyny</c:v>
                </c:pt>
              </c:strCache>
            </c:strRef>
          </c:tx>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'5.3'!$B$17:$O$17</c:f>
              <c:numCache>
                <c:formatCode>#,##0.0</c:formatCode>
                <c:ptCount val="14"/>
                <c:pt idx="0">
                  <c:v>0</c:v>
                </c:pt>
                <c:pt idx="1">
                  <c:v>0.38227500000000003</c:v>
                </c:pt>
                <c:pt idx="2">
                  <c:v>0</c:v>
                </c:pt>
                <c:pt idx="3">
                  <c:v>156.73780000000002</c:v>
                </c:pt>
                <c:pt idx="4">
                  <c:v>0</c:v>
                </c:pt>
                <c:pt idx="5">
                  <c:v>0</c:v>
                </c:pt>
                <c:pt idx="6">
                  <c:v>0</c:v>
                </c:pt>
                <c:pt idx="7">
                  <c:v>777.63718199999971</c:v>
                </c:pt>
                <c:pt idx="8">
                  <c:v>0</c:v>
                </c:pt>
                <c:pt idx="9">
                  <c:v>0</c:v>
                </c:pt>
                <c:pt idx="10">
                  <c:v>7.0000000000000007E-2</c:v>
                </c:pt>
                <c:pt idx="11">
                  <c:v>195.16315900000001</c:v>
                </c:pt>
                <c:pt idx="12">
                  <c:v>6.8440000000000003</c:v>
                </c:pt>
                <c:pt idx="13">
                  <c:v>27.98</c:v>
                </c:pt>
              </c:numCache>
            </c:numRef>
          </c:val>
          <c:extLst xmlns:c16r2="http://schemas.microsoft.com/office/drawing/2015/06/chart">
            <c:ext xmlns:c16="http://schemas.microsoft.com/office/drawing/2014/chart" uri="{C3380CC4-5D6E-409C-BE32-E72D297353CC}">
              <c16:uniqueId val="{0000000C-38A2-4B2C-9F19-A00980DAF414}"/>
            </c:ext>
          </c:extLst>
        </c:ser>
        <c:ser>
          <c:idx val="13"/>
          <c:order val="13"/>
          <c:tx>
            <c:strRef>
              <c:f>'5.3'!$A$18</c:f>
              <c:strCache>
                <c:ptCount val="1"/>
                <c:pt idx="0">
                  <c:v>Ostatní</c:v>
                </c:pt>
              </c:strCache>
            </c:strRef>
          </c:tx>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'5.3'!$B$18:$O$18</c:f>
              <c:numCache>
                <c:formatCode>#,##0.0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xmlns:c16r2="http://schemas.microsoft.com/office/drawing/2015/06/chart">
            <c:ext xmlns:c16="http://schemas.microsoft.com/office/drawing/2014/chart" uri="{C3380CC4-5D6E-409C-BE32-E72D297353CC}">
              <c16:uniqueId val="{0000000D-38A2-4B2C-9F19-A00980DAF414}"/>
            </c:ext>
          </c:extLst>
        </c:ser>
        <c:ser>
          <c:idx val="14"/>
          <c:order val="14"/>
          <c:tx>
            <c:strRef>
              <c:f>'5.3'!$A$19</c:f>
              <c:strCache>
                <c:ptCount val="1"/>
                <c:pt idx="0">
                  <c:v>Topné oleje</c:v>
                </c:pt>
              </c:strCache>
            </c:strRef>
          </c:tx>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'5.3'!$B$19:$O$19</c:f>
              <c:numCache>
                <c:formatCode>#,##0.0</c:formatCode>
                <c:ptCount val="14"/>
                <c:pt idx="0">
                  <c:v>1.4245099999999999</c:v>
                </c:pt>
                <c:pt idx="1">
                  <c:v>1.2176629999999999</c:v>
                </c:pt>
                <c:pt idx="2">
                  <c:v>1.0595300000000001</c:v>
                </c:pt>
                <c:pt idx="3">
                  <c:v>0</c:v>
                </c:pt>
                <c:pt idx="4">
                  <c:v>9.2999999999999999E-2</c:v>
                </c:pt>
                <c:pt idx="5">
                  <c:v>0.1565</c:v>
                </c:pt>
                <c:pt idx="6">
                  <c:v>0</c:v>
                </c:pt>
                <c:pt idx="7">
                  <c:v>3.2833429999999999</c:v>
                </c:pt>
                <c:pt idx="8">
                  <c:v>17.27439</c:v>
                </c:pt>
                <c:pt idx="9">
                  <c:v>0.30260599999999999</c:v>
                </c:pt>
                <c:pt idx="10">
                  <c:v>0.37321100000000001</c:v>
                </c:pt>
                <c:pt idx="11">
                  <c:v>1.9047250000000002</c:v>
                </c:pt>
                <c:pt idx="12">
                  <c:v>0.41044399999999992</c:v>
                </c:pt>
                <c:pt idx="13">
                  <c:v>0.27500000000000002</c:v>
                </c:pt>
              </c:numCache>
            </c:numRef>
          </c:val>
          <c:extLst xmlns:c16r2="http://schemas.microsoft.com/office/drawing/2015/06/chart">
            <c:ext xmlns:c16="http://schemas.microsoft.com/office/drawing/2014/chart" uri="{C3380CC4-5D6E-409C-BE32-E72D297353CC}">
              <c16:uniqueId val="{0000000E-38A2-4B2C-9F19-A00980DAF414}"/>
            </c:ext>
          </c:extLst>
        </c:ser>
        <c:ser>
          <c:idx val="15"/>
          <c:order val="15"/>
          <c:tx>
            <c:strRef>
              <c:f>'5.3'!$A$20</c:f>
              <c:strCache>
                <c:ptCount val="1"/>
                <c:pt idx="0">
                  <c:v>Zemní plyn</c:v>
                </c:pt>
              </c:strCache>
            </c:strRef>
          </c:tx>
          <c:spPr>
            <a:solidFill>
              <a:srgbClr val="EBE600"/>
            </a:solidFill>
          </c:spPr>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'5.3'!$B$20:$O$20</c:f>
              <c:numCache>
                <c:formatCode>#,##0.0</c:formatCode>
                <c:ptCount val="14"/>
                <c:pt idx="0">
                  <c:v>1288.3397260000002</c:v>
                </c:pt>
                <c:pt idx="1">
                  <c:v>166.11879300000001</c:v>
                </c:pt>
                <c:pt idx="2">
                  <c:v>1627.2274009999983</c:v>
                </c:pt>
                <c:pt idx="3">
                  <c:v>219.13704300000006</c:v>
                </c:pt>
                <c:pt idx="4">
                  <c:v>200.39725143980763</c:v>
                </c:pt>
                <c:pt idx="5">
                  <c:v>411.68026576666784</c:v>
                </c:pt>
                <c:pt idx="6">
                  <c:v>574.2665279443994</c:v>
                </c:pt>
                <c:pt idx="7">
                  <c:v>777.82472174234385</c:v>
                </c:pt>
                <c:pt idx="8">
                  <c:v>310.41467499999999</c:v>
                </c:pt>
                <c:pt idx="9">
                  <c:v>161.99998873650597</c:v>
                </c:pt>
                <c:pt idx="10">
                  <c:v>270.307682</c:v>
                </c:pt>
                <c:pt idx="11">
                  <c:v>1535.5533242405199</c:v>
                </c:pt>
                <c:pt idx="12">
                  <c:v>415.6482979999999</c:v>
                </c:pt>
                <c:pt idx="13">
                  <c:v>319.37310977420037</c:v>
                </c:pt>
              </c:numCache>
            </c:numRef>
          </c:val>
          <c:extLst xmlns:c16r2="http://schemas.microsoft.com/office/drawing/2015/06/chart">
            <c:ext xmlns:c16="http://schemas.microsoft.com/office/drawing/2014/chart" uri="{C3380CC4-5D6E-409C-BE32-E72D297353CC}">
              <c16:uniqueId val="{0000000F-38A2-4B2C-9F19-A00980DAF414}"/>
            </c:ext>
          </c:extLst>
        </c:ser>
        <c:dLbls>
          <c:showLegendKey val="0"/>
          <c:showVal val="0"/>
          <c:showCatName val="0"/>
          <c:showSerName val="0"/>
          <c:showPercent val="0"/>
          <c:showBubbleSize val="0"/>
        </c:dLbls>
        <c:gapWidth val="104"/>
        <c:overlap val="100"/>
        <c:axId val="153659264"/>
        <c:axId val="153660800"/>
      </c:barChart>
      <c:catAx>
        <c:axId val="153659264"/>
        <c:scaling>
          <c:orientation val="minMax"/>
        </c:scaling>
        <c:delete val="0"/>
        <c:axPos val="b"/>
        <c:numFmt formatCode="General" sourceLinked="0"/>
        <c:majorTickMark val="none"/>
        <c:minorTickMark val="none"/>
        <c:tickLblPos val="low"/>
        <c:txPr>
          <a:bodyPr rot="0" vert="horz"/>
          <a:lstStyle/>
          <a:p>
            <a:pPr>
              <a:defRPr sz="900"/>
            </a:pPr>
            <a:endParaRPr lang="cs-CZ"/>
          </a:p>
        </c:txPr>
        <c:crossAx val="153660800"/>
        <c:crosses val="autoZero"/>
        <c:auto val="1"/>
        <c:lblAlgn val="ctr"/>
        <c:lblOffset val="100"/>
        <c:noMultiLvlLbl val="0"/>
      </c:catAx>
      <c:valAx>
        <c:axId val="153660800"/>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153659264"/>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70.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7205388244365729"/>
          <c:y val="0.21908190047672613"/>
          <c:w val="0.34141910486533111"/>
          <c:h val="0.51561197707429429"/>
        </c:manualLayout>
      </c:layout>
      <c:doughnutChart>
        <c:varyColors val="1"/>
        <c:ser>
          <c:idx val="2"/>
          <c:order val="0"/>
          <c:dPt>
            <c:idx val="7"/>
            <c:bubble3D val="0"/>
            <c:extLst xmlns:c16r2="http://schemas.microsoft.com/office/drawing/2015/06/chart">
              <c:ext xmlns:c16="http://schemas.microsoft.com/office/drawing/2014/chart" uri="{C3380CC4-5D6E-409C-BE32-E72D297353CC}">
                <c16:uniqueId val="{00000000-0CD2-4D39-91EB-F12191D3D3D4}"/>
              </c:ext>
            </c:extLst>
          </c:dPt>
          <c:cat>
            <c:numRef>
              <c:f>'8.14'!$O$27:$O$34</c:f>
              <c:numCache>
                <c:formatCode>#,##0.0</c:formatCode>
                <c:ptCount val="8"/>
              </c:numCache>
            </c:numRef>
          </c:cat>
          <c:val>
            <c:numRef>
              <c:f>'8.14'!$J$27:$J$34</c:f>
              <c:numCache>
                <c:formatCode>0.0</c:formatCode>
                <c:ptCount val="8"/>
              </c:numCache>
            </c:numRef>
          </c:val>
          <c:extLst xmlns:c16r2="http://schemas.microsoft.com/office/drawing/2015/06/chart">
            <c:ext xmlns:c16="http://schemas.microsoft.com/office/drawing/2014/chart" uri="{C3380CC4-5D6E-409C-BE32-E72D297353CC}">
              <c16:uniqueId val="{00000001-0CD2-4D39-91EB-F12191D3D3D4}"/>
            </c:ext>
          </c:extLst>
        </c:ser>
        <c:dLbls>
          <c:showLegendKey val="0"/>
          <c:showVal val="0"/>
          <c:showCatName val="0"/>
          <c:showSerName val="0"/>
          <c:showPercent val="0"/>
          <c:showBubbleSize val="0"/>
          <c:showLeaderLines val="1"/>
        </c:dLbls>
        <c:firstSliceAng val="0"/>
        <c:holeSize val="50"/>
      </c:doughnutChart>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71.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barChart>
        <c:barDir val="col"/>
        <c:grouping val="clustered"/>
        <c:varyColors val="0"/>
        <c:ser>
          <c:idx val="0"/>
          <c:order val="0"/>
          <c:tx>
            <c:strRef>
              <c:f>'4.1'!$O$8</c:f>
              <c:strCache>
                <c:ptCount val="1"/>
              </c:strCache>
            </c:strRef>
          </c:tx>
          <c:spPr>
            <a:solidFill>
              <a:schemeClr val="accent3">
                <a:lumMod val="75000"/>
              </a:schemeClr>
            </a:solidFill>
          </c:spPr>
          <c:invertIfNegative val="0"/>
          <c:cat>
            <c:numRef>
              <c:f>'4.1'!$P$7</c:f>
              <c:numCache>
                <c:formatCode>General</c:formatCode>
                <c:ptCount val="1"/>
              </c:numCache>
            </c:numRef>
          </c:cat>
          <c:val>
            <c:numRef>
              <c:f>'4.1'!$P$8</c:f>
              <c:numCache>
                <c:formatCode>0.0%</c:formatCode>
                <c:ptCount val="1"/>
              </c:numCache>
            </c:numRef>
          </c:val>
          <c:extLst xmlns:c16r2="http://schemas.microsoft.com/office/drawing/2015/06/chart">
            <c:ext xmlns:c16="http://schemas.microsoft.com/office/drawing/2014/chart" uri="{C3380CC4-5D6E-409C-BE32-E72D297353CC}">
              <c16:uniqueId val="{00000000-8E60-46B5-A6F6-F6181C57A585}"/>
            </c:ext>
          </c:extLst>
        </c:ser>
        <c:ser>
          <c:idx val="1"/>
          <c:order val="1"/>
          <c:tx>
            <c:strRef>
              <c:f>'4.1'!$O$9</c:f>
              <c:strCache>
                <c:ptCount val="1"/>
              </c:strCache>
            </c:strRef>
          </c:tx>
          <c:spPr>
            <a:solidFill>
              <a:schemeClr val="bg2">
                <a:lumMod val="50000"/>
              </a:schemeClr>
            </a:solidFill>
          </c:spPr>
          <c:invertIfNegative val="0"/>
          <c:cat>
            <c:numRef>
              <c:f>'4.1'!$P$7</c:f>
              <c:numCache>
                <c:formatCode>General</c:formatCode>
                <c:ptCount val="1"/>
              </c:numCache>
            </c:numRef>
          </c:cat>
          <c:val>
            <c:numRef>
              <c:f>'4.1'!$P$9</c:f>
              <c:numCache>
                <c:formatCode>0.0%</c:formatCode>
                <c:ptCount val="1"/>
              </c:numCache>
            </c:numRef>
          </c:val>
          <c:extLst xmlns:c16r2="http://schemas.microsoft.com/office/drawing/2015/06/chart">
            <c:ext xmlns:c16="http://schemas.microsoft.com/office/drawing/2014/chart" uri="{C3380CC4-5D6E-409C-BE32-E72D297353CC}">
              <c16:uniqueId val="{00000001-8E60-46B5-A6F6-F6181C57A585}"/>
            </c:ext>
          </c:extLst>
        </c:ser>
        <c:ser>
          <c:idx val="2"/>
          <c:order val="2"/>
          <c:tx>
            <c:strRef>
              <c:f>'4.1'!$O$10</c:f>
              <c:strCache>
                <c:ptCount val="1"/>
              </c:strCache>
            </c:strRef>
          </c:tx>
          <c:spPr>
            <a:solidFill>
              <a:schemeClr val="tx1"/>
            </a:solidFill>
          </c:spPr>
          <c:invertIfNegative val="0"/>
          <c:cat>
            <c:numRef>
              <c:f>'4.1'!$P$7</c:f>
              <c:numCache>
                <c:formatCode>General</c:formatCode>
                <c:ptCount val="1"/>
              </c:numCache>
            </c:numRef>
          </c:cat>
          <c:val>
            <c:numRef>
              <c:f>'4.1'!$P$10</c:f>
              <c:numCache>
                <c:formatCode>0.0%</c:formatCode>
                <c:ptCount val="1"/>
              </c:numCache>
            </c:numRef>
          </c:val>
          <c:extLst xmlns:c16r2="http://schemas.microsoft.com/office/drawing/2015/06/chart">
            <c:ext xmlns:c16="http://schemas.microsoft.com/office/drawing/2014/chart" uri="{C3380CC4-5D6E-409C-BE32-E72D297353CC}">
              <c16:uniqueId val="{00000002-8E60-46B5-A6F6-F6181C57A585}"/>
            </c:ext>
          </c:extLst>
        </c:ser>
        <c:ser>
          <c:idx val="3"/>
          <c:order val="3"/>
          <c:tx>
            <c:strRef>
              <c:f>'4.1'!$O$11</c:f>
              <c:strCache>
                <c:ptCount val="1"/>
              </c:strCache>
            </c:strRef>
          </c:tx>
          <c:invertIfNegative val="0"/>
          <c:cat>
            <c:numRef>
              <c:f>'4.1'!$P$7</c:f>
              <c:numCache>
                <c:formatCode>General</c:formatCode>
                <c:ptCount val="1"/>
              </c:numCache>
            </c:numRef>
          </c:cat>
          <c:val>
            <c:numRef>
              <c:f>'4.1'!$P$11</c:f>
              <c:numCache>
                <c:formatCode>0.0%</c:formatCode>
                <c:ptCount val="1"/>
              </c:numCache>
            </c:numRef>
          </c:val>
          <c:extLst xmlns:c16r2="http://schemas.microsoft.com/office/drawing/2015/06/chart">
            <c:ext xmlns:c16="http://schemas.microsoft.com/office/drawing/2014/chart" uri="{C3380CC4-5D6E-409C-BE32-E72D297353CC}">
              <c16:uniqueId val="{00000003-8E60-46B5-A6F6-F6181C57A585}"/>
            </c:ext>
          </c:extLst>
        </c:ser>
        <c:ser>
          <c:idx val="4"/>
          <c:order val="4"/>
          <c:tx>
            <c:strRef>
              <c:f>'4.1'!$O$12</c:f>
              <c:strCache>
                <c:ptCount val="1"/>
              </c:strCache>
            </c:strRef>
          </c:tx>
          <c:invertIfNegative val="0"/>
          <c:cat>
            <c:numRef>
              <c:f>'4.1'!$P$7</c:f>
              <c:numCache>
                <c:formatCode>General</c:formatCode>
                <c:ptCount val="1"/>
              </c:numCache>
            </c:numRef>
          </c:cat>
          <c:val>
            <c:numRef>
              <c:f>'4.1'!$P$12</c:f>
              <c:numCache>
                <c:formatCode>0.0%</c:formatCode>
                <c:ptCount val="1"/>
              </c:numCache>
            </c:numRef>
          </c:val>
          <c:extLst xmlns:c16r2="http://schemas.microsoft.com/office/drawing/2015/06/chart">
            <c:ext xmlns:c16="http://schemas.microsoft.com/office/drawing/2014/chart" uri="{C3380CC4-5D6E-409C-BE32-E72D297353CC}">
              <c16:uniqueId val="{00000004-8E60-46B5-A6F6-F6181C57A585}"/>
            </c:ext>
          </c:extLst>
        </c:ser>
        <c:ser>
          <c:idx val="5"/>
          <c:order val="5"/>
          <c:tx>
            <c:strRef>
              <c:f>'4.1'!$O$13</c:f>
              <c:strCache>
                <c:ptCount val="1"/>
              </c:strCache>
            </c:strRef>
          </c:tx>
          <c:invertIfNegative val="0"/>
          <c:cat>
            <c:numRef>
              <c:f>'4.1'!$P$7</c:f>
              <c:numCache>
                <c:formatCode>General</c:formatCode>
                <c:ptCount val="1"/>
              </c:numCache>
            </c:numRef>
          </c:cat>
          <c:val>
            <c:numRef>
              <c:f>'4.1'!$P$13</c:f>
              <c:numCache>
                <c:formatCode>0.0%</c:formatCode>
                <c:ptCount val="1"/>
              </c:numCache>
            </c:numRef>
          </c:val>
          <c:extLst xmlns:c16r2="http://schemas.microsoft.com/office/drawing/2015/06/chart">
            <c:ext xmlns:c16="http://schemas.microsoft.com/office/drawing/2014/chart" uri="{C3380CC4-5D6E-409C-BE32-E72D297353CC}">
              <c16:uniqueId val="{00000005-8E60-46B5-A6F6-F6181C57A585}"/>
            </c:ext>
          </c:extLst>
        </c:ser>
        <c:ser>
          <c:idx val="6"/>
          <c:order val="6"/>
          <c:tx>
            <c:strRef>
              <c:f>'4.1'!$O$14</c:f>
              <c:strCache>
                <c:ptCount val="1"/>
              </c:strCache>
            </c:strRef>
          </c:tx>
          <c:spPr>
            <a:solidFill>
              <a:srgbClr val="6E4932"/>
            </a:solidFill>
          </c:spPr>
          <c:invertIfNegative val="0"/>
          <c:cat>
            <c:numRef>
              <c:f>'4.1'!$P$7</c:f>
              <c:numCache>
                <c:formatCode>General</c:formatCode>
                <c:ptCount val="1"/>
              </c:numCache>
            </c:numRef>
          </c:cat>
          <c:val>
            <c:numRef>
              <c:f>'4.1'!$P$14</c:f>
              <c:numCache>
                <c:formatCode>0.0%</c:formatCode>
                <c:ptCount val="1"/>
              </c:numCache>
            </c:numRef>
          </c:val>
          <c:extLst xmlns:c16r2="http://schemas.microsoft.com/office/drawing/2015/06/chart">
            <c:ext xmlns:c16="http://schemas.microsoft.com/office/drawing/2014/chart" uri="{C3380CC4-5D6E-409C-BE32-E72D297353CC}">
              <c16:uniqueId val="{00000006-8E60-46B5-A6F6-F6181C57A585}"/>
            </c:ext>
          </c:extLst>
        </c:ser>
        <c:ser>
          <c:idx val="7"/>
          <c:order val="7"/>
          <c:tx>
            <c:strRef>
              <c:f>'4.1'!$O$15</c:f>
              <c:strCache>
                <c:ptCount val="1"/>
              </c:strCache>
            </c:strRef>
          </c:tx>
          <c:invertIfNegative val="0"/>
          <c:cat>
            <c:numRef>
              <c:f>'4.1'!$P$7</c:f>
              <c:numCache>
                <c:formatCode>General</c:formatCode>
                <c:ptCount val="1"/>
              </c:numCache>
            </c:numRef>
          </c:cat>
          <c:val>
            <c:numRef>
              <c:f>'4.1'!$P$15</c:f>
              <c:numCache>
                <c:formatCode>0.0%</c:formatCode>
                <c:ptCount val="1"/>
              </c:numCache>
            </c:numRef>
          </c:val>
          <c:extLst xmlns:c16r2="http://schemas.microsoft.com/office/drawing/2015/06/chart">
            <c:ext xmlns:c16="http://schemas.microsoft.com/office/drawing/2014/chart" uri="{C3380CC4-5D6E-409C-BE32-E72D297353CC}">
              <c16:uniqueId val="{00000007-8E60-46B5-A6F6-F6181C57A585}"/>
            </c:ext>
          </c:extLst>
        </c:ser>
        <c:ser>
          <c:idx val="8"/>
          <c:order val="8"/>
          <c:tx>
            <c:strRef>
              <c:f>'4.1'!$O$16</c:f>
              <c:strCache>
                <c:ptCount val="1"/>
              </c:strCache>
            </c:strRef>
          </c:tx>
          <c:invertIfNegative val="0"/>
          <c:cat>
            <c:numRef>
              <c:f>'4.1'!$P$7</c:f>
              <c:numCache>
                <c:formatCode>General</c:formatCode>
                <c:ptCount val="1"/>
              </c:numCache>
            </c:numRef>
          </c:cat>
          <c:val>
            <c:numRef>
              <c:f>'4.1'!$P$16</c:f>
              <c:numCache>
                <c:formatCode>0.0%</c:formatCode>
                <c:ptCount val="1"/>
              </c:numCache>
            </c:numRef>
          </c:val>
          <c:extLst xmlns:c16r2="http://schemas.microsoft.com/office/drawing/2015/06/chart">
            <c:ext xmlns:c16="http://schemas.microsoft.com/office/drawing/2014/chart" uri="{C3380CC4-5D6E-409C-BE32-E72D297353CC}">
              <c16:uniqueId val="{00000008-8E60-46B5-A6F6-F6181C57A585}"/>
            </c:ext>
          </c:extLst>
        </c:ser>
        <c:ser>
          <c:idx val="9"/>
          <c:order val="9"/>
          <c:tx>
            <c:strRef>
              <c:f>'4.1'!$O$17</c:f>
              <c:strCache>
                <c:ptCount val="1"/>
              </c:strCache>
            </c:strRef>
          </c:tx>
          <c:invertIfNegative val="0"/>
          <c:cat>
            <c:numRef>
              <c:f>'4.1'!$P$7</c:f>
              <c:numCache>
                <c:formatCode>General</c:formatCode>
                <c:ptCount val="1"/>
              </c:numCache>
            </c:numRef>
          </c:cat>
          <c:val>
            <c:numRef>
              <c:f>'4.1'!$P$17</c:f>
              <c:numCache>
                <c:formatCode>0.0%</c:formatCode>
                <c:ptCount val="1"/>
              </c:numCache>
            </c:numRef>
          </c:val>
          <c:extLst xmlns:c16r2="http://schemas.microsoft.com/office/drawing/2015/06/chart">
            <c:ext xmlns:c16="http://schemas.microsoft.com/office/drawing/2014/chart" uri="{C3380CC4-5D6E-409C-BE32-E72D297353CC}">
              <c16:uniqueId val="{00000009-8E60-46B5-A6F6-F6181C57A585}"/>
            </c:ext>
          </c:extLst>
        </c:ser>
        <c:ser>
          <c:idx val="10"/>
          <c:order val="10"/>
          <c:tx>
            <c:strRef>
              <c:f>'4.1'!$O$18</c:f>
              <c:strCache>
                <c:ptCount val="1"/>
              </c:strCache>
            </c:strRef>
          </c:tx>
          <c:invertIfNegative val="0"/>
          <c:cat>
            <c:numRef>
              <c:f>'4.1'!$P$7</c:f>
              <c:numCache>
                <c:formatCode>General</c:formatCode>
                <c:ptCount val="1"/>
              </c:numCache>
            </c:numRef>
          </c:cat>
          <c:val>
            <c:numRef>
              <c:f>'4.1'!$P$18</c:f>
              <c:numCache>
                <c:formatCode>0.0%</c:formatCode>
                <c:ptCount val="1"/>
              </c:numCache>
            </c:numRef>
          </c:val>
          <c:extLst xmlns:c16r2="http://schemas.microsoft.com/office/drawing/2015/06/chart">
            <c:ext xmlns:c16="http://schemas.microsoft.com/office/drawing/2014/chart" uri="{C3380CC4-5D6E-409C-BE32-E72D297353CC}">
              <c16:uniqueId val="{0000000A-8E60-46B5-A6F6-F6181C57A585}"/>
            </c:ext>
          </c:extLst>
        </c:ser>
        <c:ser>
          <c:idx val="11"/>
          <c:order val="11"/>
          <c:tx>
            <c:strRef>
              <c:f>'4.1'!$O$19</c:f>
              <c:strCache>
                <c:ptCount val="1"/>
              </c:strCache>
            </c:strRef>
          </c:tx>
          <c:invertIfNegative val="0"/>
          <c:cat>
            <c:numRef>
              <c:f>'4.1'!$P$7</c:f>
              <c:numCache>
                <c:formatCode>General</c:formatCode>
                <c:ptCount val="1"/>
              </c:numCache>
            </c:numRef>
          </c:cat>
          <c:val>
            <c:numRef>
              <c:f>'4.1'!$P$19</c:f>
              <c:numCache>
                <c:formatCode>0.0%</c:formatCode>
                <c:ptCount val="1"/>
              </c:numCache>
            </c:numRef>
          </c:val>
          <c:extLst xmlns:c16r2="http://schemas.microsoft.com/office/drawing/2015/06/chart">
            <c:ext xmlns:c16="http://schemas.microsoft.com/office/drawing/2014/chart" uri="{C3380CC4-5D6E-409C-BE32-E72D297353CC}">
              <c16:uniqueId val="{0000000B-8E60-46B5-A6F6-F6181C57A585}"/>
            </c:ext>
          </c:extLst>
        </c:ser>
        <c:ser>
          <c:idx val="12"/>
          <c:order val="12"/>
          <c:tx>
            <c:strRef>
              <c:f>'4.1'!$O$20</c:f>
              <c:strCache>
                <c:ptCount val="1"/>
              </c:strCache>
            </c:strRef>
          </c:tx>
          <c:invertIfNegative val="0"/>
          <c:cat>
            <c:numRef>
              <c:f>'4.1'!$P$7</c:f>
              <c:numCache>
                <c:formatCode>General</c:formatCode>
                <c:ptCount val="1"/>
              </c:numCache>
            </c:numRef>
          </c:cat>
          <c:val>
            <c:numRef>
              <c:f>'4.1'!$P$20</c:f>
              <c:numCache>
                <c:formatCode>0.0%</c:formatCode>
                <c:ptCount val="1"/>
              </c:numCache>
            </c:numRef>
          </c:val>
          <c:extLst xmlns:c16r2="http://schemas.microsoft.com/office/drawing/2015/06/chart">
            <c:ext xmlns:c16="http://schemas.microsoft.com/office/drawing/2014/chart" uri="{C3380CC4-5D6E-409C-BE32-E72D297353CC}">
              <c16:uniqueId val="{0000000C-8E60-46B5-A6F6-F6181C57A585}"/>
            </c:ext>
          </c:extLst>
        </c:ser>
        <c:ser>
          <c:idx val="13"/>
          <c:order val="13"/>
          <c:tx>
            <c:strRef>
              <c:f>'4.1'!$O$21</c:f>
              <c:strCache>
                <c:ptCount val="1"/>
              </c:strCache>
            </c:strRef>
          </c:tx>
          <c:invertIfNegative val="0"/>
          <c:cat>
            <c:numRef>
              <c:f>'4.1'!$P$7</c:f>
              <c:numCache>
                <c:formatCode>General</c:formatCode>
                <c:ptCount val="1"/>
              </c:numCache>
            </c:numRef>
          </c:cat>
          <c:val>
            <c:numRef>
              <c:f>'4.1'!$P$21</c:f>
              <c:numCache>
                <c:formatCode>0.0%</c:formatCode>
                <c:ptCount val="1"/>
              </c:numCache>
            </c:numRef>
          </c:val>
          <c:extLst xmlns:c16r2="http://schemas.microsoft.com/office/drawing/2015/06/chart">
            <c:ext xmlns:c16="http://schemas.microsoft.com/office/drawing/2014/chart" uri="{C3380CC4-5D6E-409C-BE32-E72D297353CC}">
              <c16:uniqueId val="{0000000D-8E60-46B5-A6F6-F6181C57A585}"/>
            </c:ext>
          </c:extLst>
        </c:ser>
        <c:ser>
          <c:idx val="14"/>
          <c:order val="14"/>
          <c:tx>
            <c:strRef>
              <c:f>'4.1'!$O$22</c:f>
              <c:strCache>
                <c:ptCount val="1"/>
              </c:strCache>
            </c:strRef>
          </c:tx>
          <c:invertIfNegative val="0"/>
          <c:cat>
            <c:numRef>
              <c:f>'4.1'!$P$7</c:f>
              <c:numCache>
                <c:formatCode>General</c:formatCode>
                <c:ptCount val="1"/>
              </c:numCache>
            </c:numRef>
          </c:cat>
          <c:val>
            <c:numRef>
              <c:f>'4.1'!$P$22</c:f>
              <c:numCache>
                <c:formatCode>0.0%</c:formatCode>
                <c:ptCount val="1"/>
              </c:numCache>
            </c:numRef>
          </c:val>
          <c:extLst xmlns:c16r2="http://schemas.microsoft.com/office/drawing/2015/06/chart">
            <c:ext xmlns:c16="http://schemas.microsoft.com/office/drawing/2014/chart" uri="{C3380CC4-5D6E-409C-BE32-E72D297353CC}">
              <c16:uniqueId val="{0000000E-8E60-46B5-A6F6-F6181C57A585}"/>
            </c:ext>
          </c:extLst>
        </c:ser>
        <c:ser>
          <c:idx val="15"/>
          <c:order val="15"/>
          <c:tx>
            <c:strRef>
              <c:f>'4.1'!$O$23</c:f>
              <c:strCache>
                <c:ptCount val="1"/>
              </c:strCache>
            </c:strRef>
          </c:tx>
          <c:spPr>
            <a:solidFill>
              <a:srgbClr val="EBE600"/>
            </a:solidFill>
          </c:spPr>
          <c:invertIfNegative val="0"/>
          <c:cat>
            <c:numRef>
              <c:f>'4.1'!$P$7</c:f>
              <c:numCache>
                <c:formatCode>General</c:formatCode>
                <c:ptCount val="1"/>
              </c:numCache>
            </c:numRef>
          </c:cat>
          <c:val>
            <c:numRef>
              <c:f>'4.1'!$P$23</c:f>
              <c:numCache>
                <c:formatCode>0.0%</c:formatCode>
                <c:ptCount val="1"/>
              </c:numCache>
            </c:numRef>
          </c:val>
          <c:extLst xmlns:c16r2="http://schemas.microsoft.com/office/drawing/2015/06/chart">
            <c:ext xmlns:c16="http://schemas.microsoft.com/office/drawing/2014/chart" uri="{C3380CC4-5D6E-409C-BE32-E72D297353CC}">
              <c16:uniqueId val="{0000000F-8E60-46B5-A6F6-F6181C57A585}"/>
            </c:ext>
          </c:extLst>
        </c:ser>
        <c:dLbls>
          <c:showLegendKey val="0"/>
          <c:showVal val="0"/>
          <c:showCatName val="0"/>
          <c:showSerName val="0"/>
          <c:showPercent val="0"/>
          <c:showBubbleSize val="0"/>
        </c:dLbls>
        <c:gapWidth val="150"/>
        <c:axId val="173344256"/>
        <c:axId val="173345792"/>
      </c:barChart>
      <c:catAx>
        <c:axId val="173344256"/>
        <c:scaling>
          <c:orientation val="minMax"/>
        </c:scaling>
        <c:delete val="1"/>
        <c:axPos val="b"/>
        <c:numFmt formatCode="General" sourceLinked="1"/>
        <c:majorTickMark val="out"/>
        <c:minorTickMark val="none"/>
        <c:tickLblPos val="nextTo"/>
        <c:crossAx val="173345792"/>
        <c:crosses val="autoZero"/>
        <c:auto val="1"/>
        <c:lblAlgn val="ctr"/>
        <c:lblOffset val="100"/>
        <c:noMultiLvlLbl val="0"/>
      </c:catAx>
      <c:valAx>
        <c:axId val="173345792"/>
        <c:scaling>
          <c:orientation val="minMax"/>
        </c:scaling>
        <c:delete val="1"/>
        <c:axPos val="l"/>
        <c:numFmt formatCode="0.0%" sourceLinked="1"/>
        <c:majorTickMark val="out"/>
        <c:minorTickMark val="none"/>
        <c:tickLblPos val="nextTo"/>
        <c:crossAx val="173344256"/>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orientation="landscape"/>
  </c:printSettings>
</c:chartSpace>
</file>

<file path=xl/charts/chart172.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tepla netto a výroba tepla z KVET podle paliv (TJ)</a:t>
            </a:r>
          </a:p>
        </c:rich>
      </c:tx>
      <c:overlay val="0"/>
    </c:title>
    <c:autoTitleDeleted val="0"/>
    <c:plotArea>
      <c:layout/>
      <c:barChart>
        <c:barDir val="col"/>
        <c:grouping val="stacked"/>
        <c:varyColors val="0"/>
        <c:ser>
          <c:idx val="0"/>
          <c:order val="0"/>
          <c:tx>
            <c:strRef>
              <c:f>'9'!$A$6</c:f>
              <c:strCache>
                <c:ptCount val="1"/>
                <c:pt idx="0">
                  <c:v>Biomasa</c:v>
                </c:pt>
              </c:strCache>
            </c:strRef>
          </c:tx>
          <c:spPr>
            <a:solidFill>
              <a:schemeClr val="accent3">
                <a:lumMod val="75000"/>
              </a:schemeClr>
            </a:solidFill>
          </c:spPr>
          <c:invertIfNegative val="0"/>
          <c:cat>
            <c:multiLvlStrRef>
              <c:f>'9'!$O$3:$T$4</c:f>
              <c:multiLvlStrCache>
                <c:ptCount val="6"/>
                <c:lvl>
                  <c:pt idx="0">
                    <c:v>Qnetto</c:v>
                  </c:pt>
                  <c:pt idx="1">
                    <c:v>QKVET</c:v>
                  </c:pt>
                  <c:pt idx="2">
                    <c:v>Qnetto</c:v>
                  </c:pt>
                  <c:pt idx="3">
                    <c:v>QKVET</c:v>
                  </c:pt>
                  <c:pt idx="4">
                    <c:v>Qnetto</c:v>
                  </c:pt>
                  <c:pt idx="5">
                    <c:v>QKVET</c:v>
                  </c:pt>
                </c:lvl>
                <c:lvl>
                  <c:pt idx="0">
                    <c:v>Leden</c:v>
                  </c:pt>
                  <c:pt idx="2">
                    <c:v>Únor</c:v>
                  </c:pt>
                  <c:pt idx="4">
                    <c:v>Březen</c:v>
                  </c:pt>
                </c:lvl>
              </c:multiLvlStrCache>
            </c:multiLvlStrRef>
          </c:cat>
          <c:val>
            <c:numRef>
              <c:f>('9'!$B$6:$C$6,'9'!$E$6:$F$6,'9'!$H$6:$I$6)</c:f>
              <c:numCache>
                <c:formatCode>#,##0.0</c:formatCode>
                <c:ptCount val="6"/>
                <c:pt idx="0">
                  <c:v>2144.5461780000005</c:v>
                </c:pt>
                <c:pt idx="1">
                  <c:v>1741.8911400000002</c:v>
                </c:pt>
                <c:pt idx="2">
                  <c:v>1856.6467050000008</c:v>
                </c:pt>
                <c:pt idx="3">
                  <c:v>1499.4013729999999</c:v>
                </c:pt>
                <c:pt idx="4">
                  <c:v>2045.6631930000001</c:v>
                </c:pt>
                <c:pt idx="5">
                  <c:v>1674.3526989999998</c:v>
                </c:pt>
              </c:numCache>
            </c:numRef>
          </c:val>
          <c:extLst xmlns:c16r2="http://schemas.microsoft.com/office/drawing/2015/06/chart">
            <c:ext xmlns:c16="http://schemas.microsoft.com/office/drawing/2014/chart" uri="{C3380CC4-5D6E-409C-BE32-E72D297353CC}">
              <c16:uniqueId val="{00000000-712B-4D9F-9B14-7755BA9103BC}"/>
            </c:ext>
          </c:extLst>
        </c:ser>
        <c:ser>
          <c:idx val="1"/>
          <c:order val="1"/>
          <c:tx>
            <c:strRef>
              <c:f>'9'!$A$7</c:f>
              <c:strCache>
                <c:ptCount val="1"/>
                <c:pt idx="0">
                  <c:v>Bioplyn</c:v>
                </c:pt>
              </c:strCache>
            </c:strRef>
          </c:tx>
          <c:spPr>
            <a:solidFill>
              <a:schemeClr val="bg2">
                <a:lumMod val="50000"/>
              </a:schemeClr>
            </a:solidFill>
          </c:spPr>
          <c:invertIfNegative val="0"/>
          <c:cat>
            <c:multiLvlStrRef>
              <c:f>'9'!$O$3:$T$4</c:f>
              <c:multiLvlStrCache>
                <c:ptCount val="6"/>
                <c:lvl>
                  <c:pt idx="0">
                    <c:v>Qnetto</c:v>
                  </c:pt>
                  <c:pt idx="1">
                    <c:v>QKVET</c:v>
                  </c:pt>
                  <c:pt idx="2">
                    <c:v>Qnetto</c:v>
                  </c:pt>
                  <c:pt idx="3">
                    <c:v>QKVET</c:v>
                  </c:pt>
                  <c:pt idx="4">
                    <c:v>Qnetto</c:v>
                  </c:pt>
                  <c:pt idx="5">
                    <c:v>QKVET</c:v>
                  </c:pt>
                </c:lvl>
                <c:lvl>
                  <c:pt idx="0">
                    <c:v>Leden</c:v>
                  </c:pt>
                  <c:pt idx="2">
                    <c:v>Únor</c:v>
                  </c:pt>
                  <c:pt idx="4">
                    <c:v>Březen</c:v>
                  </c:pt>
                </c:lvl>
              </c:multiLvlStrCache>
            </c:multiLvlStrRef>
          </c:cat>
          <c:val>
            <c:numRef>
              <c:f>('9'!$B$7:$C$7,'9'!$E$7:$F$7,'9'!$H$7:$I$7)</c:f>
              <c:numCache>
                <c:formatCode>#,##0.0</c:formatCode>
                <c:ptCount val="6"/>
                <c:pt idx="0">
                  <c:v>221.58344399999996</c:v>
                </c:pt>
                <c:pt idx="1">
                  <c:v>214.17433399999996</c:v>
                </c:pt>
                <c:pt idx="2">
                  <c:v>194.50717900000001</c:v>
                </c:pt>
                <c:pt idx="3">
                  <c:v>188.56060000000005</c:v>
                </c:pt>
                <c:pt idx="4">
                  <c:v>202.70328000000003</c:v>
                </c:pt>
                <c:pt idx="5">
                  <c:v>195.01543599999991</c:v>
                </c:pt>
              </c:numCache>
            </c:numRef>
          </c:val>
          <c:extLst xmlns:c16r2="http://schemas.microsoft.com/office/drawing/2015/06/chart">
            <c:ext xmlns:c16="http://schemas.microsoft.com/office/drawing/2014/chart" uri="{C3380CC4-5D6E-409C-BE32-E72D297353CC}">
              <c16:uniqueId val="{00000001-712B-4D9F-9B14-7755BA9103BC}"/>
            </c:ext>
          </c:extLst>
        </c:ser>
        <c:ser>
          <c:idx val="2"/>
          <c:order val="2"/>
          <c:tx>
            <c:strRef>
              <c:f>'9'!$A$8</c:f>
              <c:strCache>
                <c:ptCount val="1"/>
                <c:pt idx="0">
                  <c:v>Černé uhlí</c:v>
                </c:pt>
              </c:strCache>
            </c:strRef>
          </c:tx>
          <c:spPr>
            <a:solidFill>
              <a:schemeClr val="tx1"/>
            </a:solidFill>
          </c:spPr>
          <c:invertIfNegative val="0"/>
          <c:cat>
            <c:multiLvlStrRef>
              <c:f>'9'!$O$3:$T$4</c:f>
              <c:multiLvlStrCache>
                <c:ptCount val="6"/>
                <c:lvl>
                  <c:pt idx="0">
                    <c:v>Qnetto</c:v>
                  </c:pt>
                  <c:pt idx="1">
                    <c:v>QKVET</c:v>
                  </c:pt>
                  <c:pt idx="2">
                    <c:v>Qnetto</c:v>
                  </c:pt>
                  <c:pt idx="3">
                    <c:v>QKVET</c:v>
                  </c:pt>
                  <c:pt idx="4">
                    <c:v>Qnetto</c:v>
                  </c:pt>
                  <c:pt idx="5">
                    <c:v>QKVET</c:v>
                  </c:pt>
                </c:lvl>
                <c:lvl>
                  <c:pt idx="0">
                    <c:v>Leden</c:v>
                  </c:pt>
                  <c:pt idx="2">
                    <c:v>Únor</c:v>
                  </c:pt>
                  <c:pt idx="4">
                    <c:v>Březen</c:v>
                  </c:pt>
                </c:lvl>
              </c:multiLvlStrCache>
            </c:multiLvlStrRef>
          </c:cat>
          <c:val>
            <c:numRef>
              <c:f>('9'!$B$8:$C$8,'9'!$E$8:$F$8,'9'!$H$8:$I$8)</c:f>
              <c:numCache>
                <c:formatCode>#,##0.0</c:formatCode>
                <c:ptCount val="6"/>
                <c:pt idx="0">
                  <c:v>2137.7348430000002</c:v>
                </c:pt>
                <c:pt idx="1">
                  <c:v>1828.738799</c:v>
                </c:pt>
                <c:pt idx="2">
                  <c:v>1587.1945459999999</c:v>
                </c:pt>
                <c:pt idx="3">
                  <c:v>1442.7940809999998</c:v>
                </c:pt>
                <c:pt idx="4">
                  <c:v>1373.9829909999999</c:v>
                </c:pt>
                <c:pt idx="5">
                  <c:v>1259.6994510000002</c:v>
                </c:pt>
              </c:numCache>
            </c:numRef>
          </c:val>
          <c:extLst xmlns:c16r2="http://schemas.microsoft.com/office/drawing/2015/06/chart">
            <c:ext xmlns:c16="http://schemas.microsoft.com/office/drawing/2014/chart" uri="{C3380CC4-5D6E-409C-BE32-E72D297353CC}">
              <c16:uniqueId val="{00000002-712B-4D9F-9B14-7755BA9103BC}"/>
            </c:ext>
          </c:extLst>
        </c:ser>
        <c:ser>
          <c:idx val="3"/>
          <c:order val="3"/>
          <c:tx>
            <c:strRef>
              <c:f>'9'!$A$9</c:f>
              <c:strCache>
                <c:ptCount val="1"/>
                <c:pt idx="0">
                  <c:v>Elektrická energie</c:v>
                </c:pt>
              </c:strCache>
            </c:strRef>
          </c:tx>
          <c:invertIfNegative val="0"/>
          <c:cat>
            <c:multiLvlStrRef>
              <c:f>'9'!$O$3:$T$4</c:f>
              <c:multiLvlStrCache>
                <c:ptCount val="6"/>
                <c:lvl>
                  <c:pt idx="0">
                    <c:v>Qnetto</c:v>
                  </c:pt>
                  <c:pt idx="1">
                    <c:v>QKVET</c:v>
                  </c:pt>
                  <c:pt idx="2">
                    <c:v>Qnetto</c:v>
                  </c:pt>
                  <c:pt idx="3">
                    <c:v>QKVET</c:v>
                  </c:pt>
                  <c:pt idx="4">
                    <c:v>Qnetto</c:v>
                  </c:pt>
                  <c:pt idx="5">
                    <c:v>QKVET</c:v>
                  </c:pt>
                </c:lvl>
                <c:lvl>
                  <c:pt idx="0">
                    <c:v>Leden</c:v>
                  </c:pt>
                  <c:pt idx="2">
                    <c:v>Únor</c:v>
                  </c:pt>
                  <c:pt idx="4">
                    <c:v>Březen</c:v>
                  </c:pt>
                </c:lvl>
              </c:multiLvlStrCache>
            </c:multiLvlStrRef>
          </c:cat>
          <c:val>
            <c:numRef>
              <c:f>('9'!$B$9:$C$9,'9'!$E$9:$F$9,'9'!$H$9:$I$9)</c:f>
              <c:numCache>
                <c:formatCode>#,##0.0</c:formatCode>
                <c:ptCount val="6"/>
                <c:pt idx="0">
                  <c:v>1.1196120000000001</c:v>
                </c:pt>
                <c:pt idx="1">
                  <c:v>0</c:v>
                </c:pt>
                <c:pt idx="2">
                  <c:v>1.1296199999999998</c:v>
                </c:pt>
                <c:pt idx="3">
                  <c:v>0</c:v>
                </c:pt>
                <c:pt idx="4">
                  <c:v>1.680188</c:v>
                </c:pt>
                <c:pt idx="5">
                  <c:v>0</c:v>
                </c:pt>
              </c:numCache>
            </c:numRef>
          </c:val>
          <c:extLst xmlns:c16r2="http://schemas.microsoft.com/office/drawing/2015/06/chart">
            <c:ext xmlns:c16="http://schemas.microsoft.com/office/drawing/2014/chart" uri="{C3380CC4-5D6E-409C-BE32-E72D297353CC}">
              <c16:uniqueId val="{00000003-712B-4D9F-9B14-7755BA9103BC}"/>
            </c:ext>
          </c:extLst>
        </c:ser>
        <c:ser>
          <c:idx val="4"/>
          <c:order val="4"/>
          <c:tx>
            <c:strRef>
              <c:f>'9'!$A$10</c:f>
              <c:strCache>
                <c:ptCount val="1"/>
                <c:pt idx="0">
                  <c:v>Energie prostředí (tepelné čerpadlo)</c:v>
                </c:pt>
              </c:strCache>
            </c:strRef>
          </c:tx>
          <c:invertIfNegative val="0"/>
          <c:cat>
            <c:multiLvlStrRef>
              <c:f>'9'!$O$3:$T$4</c:f>
              <c:multiLvlStrCache>
                <c:ptCount val="6"/>
                <c:lvl>
                  <c:pt idx="0">
                    <c:v>Qnetto</c:v>
                  </c:pt>
                  <c:pt idx="1">
                    <c:v>QKVET</c:v>
                  </c:pt>
                  <c:pt idx="2">
                    <c:v>Qnetto</c:v>
                  </c:pt>
                  <c:pt idx="3">
                    <c:v>QKVET</c:v>
                  </c:pt>
                  <c:pt idx="4">
                    <c:v>Qnetto</c:v>
                  </c:pt>
                  <c:pt idx="5">
                    <c:v>QKVET</c:v>
                  </c:pt>
                </c:lvl>
                <c:lvl>
                  <c:pt idx="0">
                    <c:v>Leden</c:v>
                  </c:pt>
                  <c:pt idx="2">
                    <c:v>Únor</c:v>
                  </c:pt>
                  <c:pt idx="4">
                    <c:v>Březen</c:v>
                  </c:pt>
                </c:lvl>
              </c:multiLvlStrCache>
            </c:multiLvlStrRef>
          </c:cat>
          <c:val>
            <c:numRef>
              <c:f>('9'!$B$10:$C$10,'9'!$E$10:$F$10,'9'!$H$10:$I$10)</c:f>
              <c:numCache>
                <c:formatCode>#,##0.0</c:formatCode>
                <c:ptCount val="6"/>
                <c:pt idx="0">
                  <c:v>1.0416800000000002</c:v>
                </c:pt>
                <c:pt idx="1">
                  <c:v>0</c:v>
                </c:pt>
                <c:pt idx="2">
                  <c:v>1.05277</c:v>
                </c:pt>
                <c:pt idx="3">
                  <c:v>0</c:v>
                </c:pt>
                <c:pt idx="4">
                  <c:v>1.1376199999999999</c:v>
                </c:pt>
                <c:pt idx="5">
                  <c:v>0</c:v>
                </c:pt>
              </c:numCache>
            </c:numRef>
          </c:val>
          <c:extLst xmlns:c16r2="http://schemas.microsoft.com/office/drawing/2015/06/chart">
            <c:ext xmlns:c16="http://schemas.microsoft.com/office/drawing/2014/chart" uri="{C3380CC4-5D6E-409C-BE32-E72D297353CC}">
              <c16:uniqueId val="{00000004-712B-4D9F-9B14-7755BA9103BC}"/>
            </c:ext>
          </c:extLst>
        </c:ser>
        <c:ser>
          <c:idx val="5"/>
          <c:order val="5"/>
          <c:tx>
            <c:strRef>
              <c:f>'9'!$A$11</c:f>
              <c:strCache>
                <c:ptCount val="1"/>
                <c:pt idx="0">
                  <c:v>Energie Slunce (solární kolektor)</c:v>
                </c:pt>
              </c:strCache>
            </c:strRef>
          </c:tx>
          <c:invertIfNegative val="0"/>
          <c:cat>
            <c:multiLvlStrRef>
              <c:f>'9'!$O$3:$T$4</c:f>
              <c:multiLvlStrCache>
                <c:ptCount val="6"/>
                <c:lvl>
                  <c:pt idx="0">
                    <c:v>Qnetto</c:v>
                  </c:pt>
                  <c:pt idx="1">
                    <c:v>QKVET</c:v>
                  </c:pt>
                  <c:pt idx="2">
                    <c:v>Qnetto</c:v>
                  </c:pt>
                  <c:pt idx="3">
                    <c:v>QKVET</c:v>
                  </c:pt>
                  <c:pt idx="4">
                    <c:v>Qnetto</c:v>
                  </c:pt>
                  <c:pt idx="5">
                    <c:v>QKVET</c:v>
                  </c:pt>
                </c:lvl>
                <c:lvl>
                  <c:pt idx="0">
                    <c:v>Leden</c:v>
                  </c:pt>
                  <c:pt idx="2">
                    <c:v>Únor</c:v>
                  </c:pt>
                  <c:pt idx="4">
                    <c:v>Březen</c:v>
                  </c:pt>
                </c:lvl>
              </c:multiLvlStrCache>
            </c:multiLvlStrRef>
          </c:cat>
          <c:val>
            <c:numRef>
              <c:f>('9'!$B$11:$C$11,'9'!$E$11:$F$11,'9'!$H$11:$I$11)</c:f>
              <c:numCache>
                <c:formatCode>#,##0.0</c:formatCode>
                <c:ptCount val="6"/>
                <c:pt idx="0">
                  <c:v>1.0856999999999999E-2</c:v>
                </c:pt>
                <c:pt idx="1">
                  <c:v>0</c:v>
                </c:pt>
                <c:pt idx="2">
                  <c:v>2.0560000000000002E-2</c:v>
                </c:pt>
                <c:pt idx="3">
                  <c:v>0</c:v>
                </c:pt>
                <c:pt idx="4">
                  <c:v>3.7232000000000001E-2</c:v>
                </c:pt>
                <c:pt idx="5">
                  <c:v>0</c:v>
                </c:pt>
              </c:numCache>
            </c:numRef>
          </c:val>
          <c:extLst xmlns:c16r2="http://schemas.microsoft.com/office/drawing/2015/06/chart">
            <c:ext xmlns:c16="http://schemas.microsoft.com/office/drawing/2014/chart" uri="{C3380CC4-5D6E-409C-BE32-E72D297353CC}">
              <c16:uniqueId val="{00000005-712B-4D9F-9B14-7755BA9103BC}"/>
            </c:ext>
          </c:extLst>
        </c:ser>
        <c:ser>
          <c:idx val="6"/>
          <c:order val="6"/>
          <c:tx>
            <c:strRef>
              <c:f>'9'!$A$12</c:f>
              <c:strCache>
                <c:ptCount val="1"/>
                <c:pt idx="0">
                  <c:v>Hnědé uhlí</c:v>
                </c:pt>
              </c:strCache>
            </c:strRef>
          </c:tx>
          <c:spPr>
            <a:solidFill>
              <a:srgbClr val="6E4932"/>
            </a:solidFill>
          </c:spPr>
          <c:invertIfNegative val="0"/>
          <c:cat>
            <c:multiLvlStrRef>
              <c:f>'9'!$O$3:$T$4</c:f>
              <c:multiLvlStrCache>
                <c:ptCount val="6"/>
                <c:lvl>
                  <c:pt idx="0">
                    <c:v>Qnetto</c:v>
                  </c:pt>
                  <c:pt idx="1">
                    <c:v>QKVET</c:v>
                  </c:pt>
                  <c:pt idx="2">
                    <c:v>Qnetto</c:v>
                  </c:pt>
                  <c:pt idx="3">
                    <c:v>QKVET</c:v>
                  </c:pt>
                  <c:pt idx="4">
                    <c:v>Qnetto</c:v>
                  </c:pt>
                  <c:pt idx="5">
                    <c:v>QKVET</c:v>
                  </c:pt>
                </c:lvl>
                <c:lvl>
                  <c:pt idx="0">
                    <c:v>Leden</c:v>
                  </c:pt>
                  <c:pt idx="2">
                    <c:v>Únor</c:v>
                  </c:pt>
                  <c:pt idx="4">
                    <c:v>Březen</c:v>
                  </c:pt>
                </c:lvl>
              </c:multiLvlStrCache>
            </c:multiLvlStrRef>
          </c:cat>
          <c:val>
            <c:numRef>
              <c:f>('9'!$B$12:$C$12,'9'!$E$12:$F$12,'9'!$H$12:$I$12)</c:f>
              <c:numCache>
                <c:formatCode>#,##0.0</c:formatCode>
                <c:ptCount val="6"/>
                <c:pt idx="0">
                  <c:v>8619.0182909999985</c:v>
                </c:pt>
                <c:pt idx="1">
                  <c:v>7220.494263999999</c:v>
                </c:pt>
                <c:pt idx="2">
                  <c:v>7092.3456870000018</c:v>
                </c:pt>
                <c:pt idx="3">
                  <c:v>6056.751381</c:v>
                </c:pt>
                <c:pt idx="4">
                  <c:v>7026.3228319999998</c:v>
                </c:pt>
                <c:pt idx="5">
                  <c:v>5953.9527039999994</c:v>
                </c:pt>
              </c:numCache>
            </c:numRef>
          </c:val>
          <c:extLst xmlns:c16r2="http://schemas.microsoft.com/office/drawing/2015/06/chart">
            <c:ext xmlns:c16="http://schemas.microsoft.com/office/drawing/2014/chart" uri="{C3380CC4-5D6E-409C-BE32-E72D297353CC}">
              <c16:uniqueId val="{00000006-712B-4D9F-9B14-7755BA9103BC}"/>
            </c:ext>
          </c:extLst>
        </c:ser>
        <c:ser>
          <c:idx val="7"/>
          <c:order val="7"/>
          <c:tx>
            <c:strRef>
              <c:f>'9'!$A$13</c:f>
              <c:strCache>
                <c:ptCount val="1"/>
                <c:pt idx="0">
                  <c:v>Jaderné palivo</c:v>
                </c:pt>
              </c:strCache>
            </c:strRef>
          </c:tx>
          <c:invertIfNegative val="0"/>
          <c:cat>
            <c:multiLvlStrRef>
              <c:f>'9'!$O$3:$T$4</c:f>
              <c:multiLvlStrCache>
                <c:ptCount val="6"/>
                <c:lvl>
                  <c:pt idx="0">
                    <c:v>Qnetto</c:v>
                  </c:pt>
                  <c:pt idx="1">
                    <c:v>QKVET</c:v>
                  </c:pt>
                  <c:pt idx="2">
                    <c:v>Qnetto</c:v>
                  </c:pt>
                  <c:pt idx="3">
                    <c:v>QKVET</c:v>
                  </c:pt>
                  <c:pt idx="4">
                    <c:v>Qnetto</c:v>
                  </c:pt>
                  <c:pt idx="5">
                    <c:v>QKVET</c:v>
                  </c:pt>
                </c:lvl>
                <c:lvl>
                  <c:pt idx="0">
                    <c:v>Leden</c:v>
                  </c:pt>
                  <c:pt idx="2">
                    <c:v>Únor</c:v>
                  </c:pt>
                  <c:pt idx="4">
                    <c:v>Březen</c:v>
                  </c:pt>
                </c:lvl>
              </c:multiLvlStrCache>
            </c:multiLvlStrRef>
          </c:cat>
          <c:val>
            <c:numRef>
              <c:f>('9'!$B$13:$C$13,'9'!$E$13:$F$13,'9'!$H$13:$I$13)</c:f>
              <c:numCache>
                <c:formatCode>#,##0.0</c:formatCode>
                <c:ptCount val="6"/>
                <c:pt idx="0">
                  <c:v>129.119</c:v>
                </c:pt>
                <c:pt idx="1">
                  <c:v>0</c:v>
                </c:pt>
                <c:pt idx="2">
                  <c:v>111.499</c:v>
                </c:pt>
                <c:pt idx="3">
                  <c:v>0</c:v>
                </c:pt>
                <c:pt idx="4">
                  <c:v>67.034000000000006</c:v>
                </c:pt>
                <c:pt idx="5">
                  <c:v>0</c:v>
                </c:pt>
              </c:numCache>
            </c:numRef>
          </c:val>
          <c:extLst xmlns:c16r2="http://schemas.microsoft.com/office/drawing/2015/06/chart">
            <c:ext xmlns:c16="http://schemas.microsoft.com/office/drawing/2014/chart" uri="{C3380CC4-5D6E-409C-BE32-E72D297353CC}">
              <c16:uniqueId val="{00000007-712B-4D9F-9B14-7755BA9103BC}"/>
            </c:ext>
          </c:extLst>
        </c:ser>
        <c:ser>
          <c:idx val="8"/>
          <c:order val="8"/>
          <c:tx>
            <c:strRef>
              <c:f>'9'!$A$14</c:f>
              <c:strCache>
                <c:ptCount val="1"/>
                <c:pt idx="0">
                  <c:v>Koks</c:v>
                </c:pt>
              </c:strCache>
            </c:strRef>
          </c:tx>
          <c:invertIfNegative val="0"/>
          <c:cat>
            <c:multiLvlStrRef>
              <c:f>'9'!$O$3:$T$4</c:f>
              <c:multiLvlStrCache>
                <c:ptCount val="6"/>
                <c:lvl>
                  <c:pt idx="0">
                    <c:v>Qnetto</c:v>
                  </c:pt>
                  <c:pt idx="1">
                    <c:v>QKVET</c:v>
                  </c:pt>
                  <c:pt idx="2">
                    <c:v>Qnetto</c:v>
                  </c:pt>
                  <c:pt idx="3">
                    <c:v>QKVET</c:v>
                  </c:pt>
                  <c:pt idx="4">
                    <c:v>Qnetto</c:v>
                  </c:pt>
                  <c:pt idx="5">
                    <c:v>QKVET</c:v>
                  </c:pt>
                </c:lvl>
                <c:lvl>
                  <c:pt idx="0">
                    <c:v>Leden</c:v>
                  </c:pt>
                  <c:pt idx="2">
                    <c:v>Únor</c:v>
                  </c:pt>
                  <c:pt idx="4">
                    <c:v>Březen</c:v>
                  </c:pt>
                </c:lvl>
              </c:multiLvlStrCache>
            </c:multiLvlStrRef>
          </c:cat>
          <c:val>
            <c:numRef>
              <c:f>('9'!$B$14:$C$14,'9'!$E$14:$F$14,'9'!$H$14:$I$14)</c:f>
              <c:numCache>
                <c:formatCode>#,##0.0</c:formatCode>
                <c:ptCount val="6"/>
                <c:pt idx="0">
                  <c:v>2.3730000000000001E-2</c:v>
                </c:pt>
                <c:pt idx="1">
                  <c:v>0</c:v>
                </c:pt>
                <c:pt idx="2">
                  <c:v>4.1739999999999999E-2</c:v>
                </c:pt>
                <c:pt idx="3">
                  <c:v>0</c:v>
                </c:pt>
                <c:pt idx="4">
                  <c:v>3.295E-2</c:v>
                </c:pt>
                <c:pt idx="5">
                  <c:v>0</c:v>
                </c:pt>
              </c:numCache>
            </c:numRef>
          </c:val>
          <c:extLst xmlns:c16r2="http://schemas.microsoft.com/office/drawing/2015/06/chart">
            <c:ext xmlns:c16="http://schemas.microsoft.com/office/drawing/2014/chart" uri="{C3380CC4-5D6E-409C-BE32-E72D297353CC}">
              <c16:uniqueId val="{00000008-712B-4D9F-9B14-7755BA9103BC}"/>
            </c:ext>
          </c:extLst>
        </c:ser>
        <c:ser>
          <c:idx val="9"/>
          <c:order val="9"/>
          <c:tx>
            <c:strRef>
              <c:f>'9'!$A$15</c:f>
              <c:strCache>
                <c:ptCount val="1"/>
                <c:pt idx="0">
                  <c:v>Odpadní teplo</c:v>
                </c:pt>
              </c:strCache>
            </c:strRef>
          </c:tx>
          <c:invertIfNegative val="0"/>
          <c:cat>
            <c:multiLvlStrRef>
              <c:f>'9'!$O$3:$T$4</c:f>
              <c:multiLvlStrCache>
                <c:ptCount val="6"/>
                <c:lvl>
                  <c:pt idx="0">
                    <c:v>Qnetto</c:v>
                  </c:pt>
                  <c:pt idx="1">
                    <c:v>QKVET</c:v>
                  </c:pt>
                  <c:pt idx="2">
                    <c:v>Qnetto</c:v>
                  </c:pt>
                  <c:pt idx="3">
                    <c:v>QKVET</c:v>
                  </c:pt>
                  <c:pt idx="4">
                    <c:v>Qnetto</c:v>
                  </c:pt>
                  <c:pt idx="5">
                    <c:v>QKVET</c:v>
                  </c:pt>
                </c:lvl>
                <c:lvl>
                  <c:pt idx="0">
                    <c:v>Leden</c:v>
                  </c:pt>
                  <c:pt idx="2">
                    <c:v>Únor</c:v>
                  </c:pt>
                  <c:pt idx="4">
                    <c:v>Březen</c:v>
                  </c:pt>
                </c:lvl>
              </c:multiLvlStrCache>
            </c:multiLvlStrRef>
          </c:cat>
          <c:val>
            <c:numRef>
              <c:f>('9'!$B$15:$C$15,'9'!$E$15:$F$15,'9'!$H$15:$I$15)</c:f>
              <c:numCache>
                <c:formatCode>#,##0.0</c:formatCode>
                <c:ptCount val="6"/>
                <c:pt idx="0">
                  <c:v>696.33534400000008</c:v>
                </c:pt>
                <c:pt idx="1">
                  <c:v>71.362610000000004</c:v>
                </c:pt>
                <c:pt idx="2">
                  <c:v>615.69058400000006</c:v>
                </c:pt>
                <c:pt idx="3">
                  <c:v>57.341000000000001</c:v>
                </c:pt>
                <c:pt idx="4">
                  <c:v>480.73166799999996</c:v>
                </c:pt>
                <c:pt idx="5">
                  <c:v>78.349000000000004</c:v>
                </c:pt>
              </c:numCache>
            </c:numRef>
          </c:val>
          <c:extLst xmlns:c16r2="http://schemas.microsoft.com/office/drawing/2015/06/chart">
            <c:ext xmlns:c16="http://schemas.microsoft.com/office/drawing/2014/chart" uri="{C3380CC4-5D6E-409C-BE32-E72D297353CC}">
              <c16:uniqueId val="{00000009-712B-4D9F-9B14-7755BA9103BC}"/>
            </c:ext>
          </c:extLst>
        </c:ser>
        <c:ser>
          <c:idx val="10"/>
          <c:order val="10"/>
          <c:tx>
            <c:strRef>
              <c:f>'9'!$A$16</c:f>
              <c:strCache>
                <c:ptCount val="1"/>
                <c:pt idx="0">
                  <c:v>Ostatní kapalná paliva</c:v>
                </c:pt>
              </c:strCache>
            </c:strRef>
          </c:tx>
          <c:invertIfNegative val="0"/>
          <c:cat>
            <c:multiLvlStrRef>
              <c:f>'9'!$O$3:$T$4</c:f>
              <c:multiLvlStrCache>
                <c:ptCount val="6"/>
                <c:lvl>
                  <c:pt idx="0">
                    <c:v>Qnetto</c:v>
                  </c:pt>
                  <c:pt idx="1">
                    <c:v>QKVET</c:v>
                  </c:pt>
                  <c:pt idx="2">
                    <c:v>Qnetto</c:v>
                  </c:pt>
                  <c:pt idx="3">
                    <c:v>QKVET</c:v>
                  </c:pt>
                  <c:pt idx="4">
                    <c:v>Qnetto</c:v>
                  </c:pt>
                  <c:pt idx="5">
                    <c:v>QKVET</c:v>
                  </c:pt>
                </c:lvl>
                <c:lvl>
                  <c:pt idx="0">
                    <c:v>Leden</c:v>
                  </c:pt>
                  <c:pt idx="2">
                    <c:v>Únor</c:v>
                  </c:pt>
                  <c:pt idx="4">
                    <c:v>Březen</c:v>
                  </c:pt>
                </c:lvl>
              </c:multiLvlStrCache>
            </c:multiLvlStrRef>
          </c:cat>
          <c:val>
            <c:numRef>
              <c:f>('9'!$B$16:$C$16,'9'!$E$16:$F$16,'9'!$H$16:$I$16)</c:f>
              <c:numCache>
                <c:formatCode>#,##0.0</c:formatCode>
                <c:ptCount val="6"/>
                <c:pt idx="0">
                  <c:v>73.695530000000005</c:v>
                </c:pt>
                <c:pt idx="1">
                  <c:v>34.755938999999998</c:v>
                </c:pt>
                <c:pt idx="2">
                  <c:v>70.665486999999999</c:v>
                </c:pt>
                <c:pt idx="3">
                  <c:v>36.832695999999999</c:v>
                </c:pt>
                <c:pt idx="4">
                  <c:v>64.221955000000008</c:v>
                </c:pt>
                <c:pt idx="5">
                  <c:v>57.729586999999995</c:v>
                </c:pt>
              </c:numCache>
            </c:numRef>
          </c:val>
          <c:extLst xmlns:c16r2="http://schemas.microsoft.com/office/drawing/2015/06/chart">
            <c:ext xmlns:c16="http://schemas.microsoft.com/office/drawing/2014/chart" uri="{C3380CC4-5D6E-409C-BE32-E72D297353CC}">
              <c16:uniqueId val="{0000000A-712B-4D9F-9B14-7755BA9103BC}"/>
            </c:ext>
          </c:extLst>
        </c:ser>
        <c:ser>
          <c:idx val="11"/>
          <c:order val="11"/>
          <c:tx>
            <c:strRef>
              <c:f>'9'!$A$17</c:f>
              <c:strCache>
                <c:ptCount val="1"/>
                <c:pt idx="0">
                  <c:v>Ostatní pevná paliva</c:v>
                </c:pt>
              </c:strCache>
            </c:strRef>
          </c:tx>
          <c:invertIfNegative val="0"/>
          <c:cat>
            <c:multiLvlStrRef>
              <c:f>'9'!$O$3:$T$4</c:f>
              <c:multiLvlStrCache>
                <c:ptCount val="6"/>
                <c:lvl>
                  <c:pt idx="0">
                    <c:v>Qnetto</c:v>
                  </c:pt>
                  <c:pt idx="1">
                    <c:v>QKVET</c:v>
                  </c:pt>
                  <c:pt idx="2">
                    <c:v>Qnetto</c:v>
                  </c:pt>
                  <c:pt idx="3">
                    <c:v>QKVET</c:v>
                  </c:pt>
                  <c:pt idx="4">
                    <c:v>Qnetto</c:v>
                  </c:pt>
                  <c:pt idx="5">
                    <c:v>QKVET</c:v>
                  </c:pt>
                </c:lvl>
                <c:lvl>
                  <c:pt idx="0">
                    <c:v>Leden</c:v>
                  </c:pt>
                  <c:pt idx="2">
                    <c:v>Únor</c:v>
                  </c:pt>
                  <c:pt idx="4">
                    <c:v>Březen</c:v>
                  </c:pt>
                </c:lvl>
              </c:multiLvlStrCache>
            </c:multiLvlStrRef>
          </c:cat>
          <c:val>
            <c:numRef>
              <c:f>('9'!$B$17:$C$17,'9'!$E$17:$F$17,'9'!$H$17:$I$17)</c:f>
              <c:numCache>
                <c:formatCode>#,##0.0</c:formatCode>
                <c:ptCount val="6"/>
                <c:pt idx="0">
                  <c:v>333.96535099999994</c:v>
                </c:pt>
                <c:pt idx="1">
                  <c:v>241.52647800000003</c:v>
                </c:pt>
                <c:pt idx="2">
                  <c:v>299.47985299999999</c:v>
                </c:pt>
                <c:pt idx="3">
                  <c:v>212.03681299999997</c:v>
                </c:pt>
                <c:pt idx="4">
                  <c:v>326.25852100000003</c:v>
                </c:pt>
                <c:pt idx="5">
                  <c:v>229.05770900000002</c:v>
                </c:pt>
              </c:numCache>
            </c:numRef>
          </c:val>
          <c:extLst xmlns:c16r2="http://schemas.microsoft.com/office/drawing/2015/06/chart">
            <c:ext xmlns:c16="http://schemas.microsoft.com/office/drawing/2014/chart" uri="{C3380CC4-5D6E-409C-BE32-E72D297353CC}">
              <c16:uniqueId val="{0000000B-712B-4D9F-9B14-7755BA9103BC}"/>
            </c:ext>
          </c:extLst>
        </c:ser>
        <c:ser>
          <c:idx val="12"/>
          <c:order val="12"/>
          <c:tx>
            <c:strRef>
              <c:f>'9'!$A$18</c:f>
              <c:strCache>
                <c:ptCount val="1"/>
                <c:pt idx="0">
                  <c:v>Ostatní plyny</c:v>
                </c:pt>
              </c:strCache>
            </c:strRef>
          </c:tx>
          <c:invertIfNegative val="0"/>
          <c:cat>
            <c:multiLvlStrRef>
              <c:f>'9'!$O$3:$T$4</c:f>
              <c:multiLvlStrCache>
                <c:ptCount val="6"/>
                <c:lvl>
                  <c:pt idx="0">
                    <c:v>Qnetto</c:v>
                  </c:pt>
                  <c:pt idx="1">
                    <c:v>QKVET</c:v>
                  </c:pt>
                  <c:pt idx="2">
                    <c:v>Qnetto</c:v>
                  </c:pt>
                  <c:pt idx="3">
                    <c:v>QKVET</c:v>
                  </c:pt>
                  <c:pt idx="4">
                    <c:v>Qnetto</c:v>
                  </c:pt>
                  <c:pt idx="5">
                    <c:v>QKVET</c:v>
                  </c:pt>
                </c:lvl>
                <c:lvl>
                  <c:pt idx="0">
                    <c:v>Leden</c:v>
                  </c:pt>
                  <c:pt idx="2">
                    <c:v>Únor</c:v>
                  </c:pt>
                  <c:pt idx="4">
                    <c:v>Březen</c:v>
                  </c:pt>
                </c:lvl>
              </c:multiLvlStrCache>
            </c:multiLvlStrRef>
          </c:cat>
          <c:val>
            <c:numRef>
              <c:f>('9'!$B$18:$C$18,'9'!$E$18:$F$18,'9'!$H$18:$I$18)</c:f>
              <c:numCache>
                <c:formatCode>#,##0.0</c:formatCode>
                <c:ptCount val="6"/>
                <c:pt idx="0">
                  <c:v>904.52002499999992</c:v>
                </c:pt>
                <c:pt idx="1">
                  <c:v>413.99812000000009</c:v>
                </c:pt>
                <c:pt idx="2">
                  <c:v>814.35398799999973</c:v>
                </c:pt>
                <c:pt idx="3">
                  <c:v>398.33208000000002</c:v>
                </c:pt>
                <c:pt idx="4">
                  <c:v>839.58496500000001</c:v>
                </c:pt>
                <c:pt idx="5">
                  <c:v>466.47258900000008</c:v>
                </c:pt>
              </c:numCache>
            </c:numRef>
          </c:val>
          <c:extLst xmlns:c16r2="http://schemas.microsoft.com/office/drawing/2015/06/chart">
            <c:ext xmlns:c16="http://schemas.microsoft.com/office/drawing/2014/chart" uri="{C3380CC4-5D6E-409C-BE32-E72D297353CC}">
              <c16:uniqueId val="{0000000C-712B-4D9F-9B14-7755BA9103BC}"/>
            </c:ext>
          </c:extLst>
        </c:ser>
        <c:ser>
          <c:idx val="13"/>
          <c:order val="13"/>
          <c:tx>
            <c:strRef>
              <c:f>'9'!$A$19</c:f>
              <c:strCache>
                <c:ptCount val="1"/>
                <c:pt idx="0">
                  <c:v>Ostatní</c:v>
                </c:pt>
              </c:strCache>
            </c:strRef>
          </c:tx>
          <c:invertIfNegative val="0"/>
          <c:cat>
            <c:multiLvlStrRef>
              <c:f>'9'!$O$3:$T$4</c:f>
              <c:multiLvlStrCache>
                <c:ptCount val="6"/>
                <c:lvl>
                  <c:pt idx="0">
                    <c:v>Qnetto</c:v>
                  </c:pt>
                  <c:pt idx="1">
                    <c:v>QKVET</c:v>
                  </c:pt>
                  <c:pt idx="2">
                    <c:v>Qnetto</c:v>
                  </c:pt>
                  <c:pt idx="3">
                    <c:v>QKVET</c:v>
                  </c:pt>
                  <c:pt idx="4">
                    <c:v>Qnetto</c:v>
                  </c:pt>
                  <c:pt idx="5">
                    <c:v>QKVET</c:v>
                  </c:pt>
                </c:lvl>
                <c:lvl>
                  <c:pt idx="0">
                    <c:v>Leden</c:v>
                  </c:pt>
                  <c:pt idx="2">
                    <c:v>Únor</c:v>
                  </c:pt>
                  <c:pt idx="4">
                    <c:v>Březen</c:v>
                  </c:pt>
                </c:lvl>
              </c:multiLvlStrCache>
            </c:multiLvlStrRef>
          </c:cat>
          <c:val>
            <c:numRef>
              <c:f>('9'!$B$19:$C$19,'9'!$E$19:$F$19,'9'!$H$19:$I$19)</c:f>
              <c:numCache>
                <c:formatCode>#,##0.0</c:formatCode>
                <c:ptCount val="6"/>
                <c:pt idx="0">
                  <c:v>0</c:v>
                </c:pt>
                <c:pt idx="1">
                  <c:v>0</c:v>
                </c:pt>
                <c:pt idx="2">
                  <c:v>0</c:v>
                </c:pt>
                <c:pt idx="3">
                  <c:v>0</c:v>
                </c:pt>
                <c:pt idx="4">
                  <c:v>0</c:v>
                </c:pt>
                <c:pt idx="5">
                  <c:v>0</c:v>
                </c:pt>
              </c:numCache>
            </c:numRef>
          </c:val>
          <c:extLst xmlns:c16r2="http://schemas.microsoft.com/office/drawing/2015/06/chart">
            <c:ext xmlns:c16="http://schemas.microsoft.com/office/drawing/2014/chart" uri="{C3380CC4-5D6E-409C-BE32-E72D297353CC}">
              <c16:uniqueId val="{0000000D-712B-4D9F-9B14-7755BA9103BC}"/>
            </c:ext>
          </c:extLst>
        </c:ser>
        <c:ser>
          <c:idx val="14"/>
          <c:order val="14"/>
          <c:tx>
            <c:strRef>
              <c:f>'9'!$A$20</c:f>
              <c:strCache>
                <c:ptCount val="1"/>
                <c:pt idx="0">
                  <c:v>Topné oleje</c:v>
                </c:pt>
              </c:strCache>
            </c:strRef>
          </c:tx>
          <c:invertIfNegative val="0"/>
          <c:cat>
            <c:multiLvlStrRef>
              <c:f>'9'!$O$3:$T$4</c:f>
              <c:multiLvlStrCache>
                <c:ptCount val="6"/>
                <c:lvl>
                  <c:pt idx="0">
                    <c:v>Qnetto</c:v>
                  </c:pt>
                  <c:pt idx="1">
                    <c:v>QKVET</c:v>
                  </c:pt>
                  <c:pt idx="2">
                    <c:v>Qnetto</c:v>
                  </c:pt>
                  <c:pt idx="3">
                    <c:v>QKVET</c:v>
                  </c:pt>
                  <c:pt idx="4">
                    <c:v>Qnetto</c:v>
                  </c:pt>
                  <c:pt idx="5">
                    <c:v>QKVET</c:v>
                  </c:pt>
                </c:lvl>
                <c:lvl>
                  <c:pt idx="0">
                    <c:v>Leden</c:v>
                  </c:pt>
                  <c:pt idx="2">
                    <c:v>Únor</c:v>
                  </c:pt>
                  <c:pt idx="4">
                    <c:v>Březen</c:v>
                  </c:pt>
                </c:lvl>
              </c:multiLvlStrCache>
            </c:multiLvlStrRef>
          </c:cat>
          <c:val>
            <c:numRef>
              <c:f>('9'!$B$20:$C$20,'9'!$E$20:$F$20,'9'!$H$20:$I$20)</c:f>
              <c:numCache>
                <c:formatCode>#,##0.0</c:formatCode>
                <c:ptCount val="6"/>
                <c:pt idx="0">
                  <c:v>13.949659000000004</c:v>
                </c:pt>
                <c:pt idx="1">
                  <c:v>1.4213689999999999</c:v>
                </c:pt>
                <c:pt idx="2">
                  <c:v>7.8187849999999965</c:v>
                </c:pt>
                <c:pt idx="3">
                  <c:v>1.2458369999999996</c:v>
                </c:pt>
                <c:pt idx="4">
                  <c:v>11.461422999999995</c:v>
                </c:pt>
                <c:pt idx="5">
                  <c:v>1.2744149999999999</c:v>
                </c:pt>
              </c:numCache>
            </c:numRef>
          </c:val>
          <c:extLst xmlns:c16r2="http://schemas.microsoft.com/office/drawing/2015/06/chart">
            <c:ext xmlns:c16="http://schemas.microsoft.com/office/drawing/2014/chart" uri="{C3380CC4-5D6E-409C-BE32-E72D297353CC}">
              <c16:uniqueId val="{0000000E-712B-4D9F-9B14-7755BA9103BC}"/>
            </c:ext>
          </c:extLst>
        </c:ser>
        <c:ser>
          <c:idx val="15"/>
          <c:order val="15"/>
          <c:tx>
            <c:strRef>
              <c:f>'9'!$A$21</c:f>
              <c:strCache>
                <c:ptCount val="1"/>
                <c:pt idx="0">
                  <c:v>Zemní plyn</c:v>
                </c:pt>
              </c:strCache>
            </c:strRef>
          </c:tx>
          <c:spPr>
            <a:solidFill>
              <a:srgbClr val="EBE600"/>
            </a:solidFill>
          </c:spPr>
          <c:invertIfNegative val="0"/>
          <c:cat>
            <c:multiLvlStrRef>
              <c:f>'9'!$O$3:$T$4</c:f>
              <c:multiLvlStrCache>
                <c:ptCount val="6"/>
                <c:lvl>
                  <c:pt idx="0">
                    <c:v>Qnetto</c:v>
                  </c:pt>
                  <c:pt idx="1">
                    <c:v>QKVET</c:v>
                  </c:pt>
                  <c:pt idx="2">
                    <c:v>Qnetto</c:v>
                  </c:pt>
                  <c:pt idx="3">
                    <c:v>QKVET</c:v>
                  </c:pt>
                  <c:pt idx="4">
                    <c:v>Qnetto</c:v>
                  </c:pt>
                  <c:pt idx="5">
                    <c:v>QKVET</c:v>
                  </c:pt>
                </c:lvl>
                <c:lvl>
                  <c:pt idx="0">
                    <c:v>Leden</c:v>
                  </c:pt>
                  <c:pt idx="2">
                    <c:v>Únor</c:v>
                  </c:pt>
                  <c:pt idx="4">
                    <c:v>Březen</c:v>
                  </c:pt>
                </c:lvl>
              </c:multiLvlStrCache>
            </c:multiLvlStrRef>
          </c:cat>
          <c:val>
            <c:numRef>
              <c:f>('9'!$B$21:$C$21,'9'!$E$21:$F$21,'9'!$H$21:$I$21)</c:f>
              <c:numCache>
                <c:formatCode>#,##0.0</c:formatCode>
                <c:ptCount val="6"/>
                <c:pt idx="0">
                  <c:v>4146.622386143139</c:v>
                </c:pt>
                <c:pt idx="1">
                  <c:v>1449.4917099999984</c:v>
                </c:pt>
                <c:pt idx="2">
                  <c:v>3157.2931046274889</c:v>
                </c:pt>
                <c:pt idx="3">
                  <c:v>1127.4911090000001</c:v>
                </c:pt>
                <c:pt idx="4">
                  <c:v>3102.1661838514228</c:v>
                </c:pt>
                <c:pt idx="5">
                  <c:v>1152.217740999999</c:v>
                </c:pt>
              </c:numCache>
            </c:numRef>
          </c:val>
          <c:extLst xmlns:c16r2="http://schemas.microsoft.com/office/drawing/2015/06/chart">
            <c:ext xmlns:c16="http://schemas.microsoft.com/office/drawing/2014/chart" uri="{C3380CC4-5D6E-409C-BE32-E72D297353CC}">
              <c16:uniqueId val="{0000000F-712B-4D9F-9B14-7755BA9103BC}"/>
            </c:ext>
          </c:extLst>
        </c:ser>
        <c:dLbls>
          <c:showLegendKey val="0"/>
          <c:showVal val="0"/>
          <c:showCatName val="0"/>
          <c:showSerName val="0"/>
          <c:showPercent val="0"/>
          <c:showBubbleSize val="0"/>
        </c:dLbls>
        <c:gapWidth val="104"/>
        <c:overlap val="100"/>
        <c:axId val="174167168"/>
        <c:axId val="174168704"/>
      </c:barChart>
      <c:catAx>
        <c:axId val="174167168"/>
        <c:scaling>
          <c:orientation val="minMax"/>
        </c:scaling>
        <c:delete val="0"/>
        <c:axPos val="b"/>
        <c:numFmt formatCode="General" sourceLinked="0"/>
        <c:majorTickMark val="none"/>
        <c:minorTickMark val="none"/>
        <c:tickLblPos val="nextTo"/>
        <c:txPr>
          <a:bodyPr/>
          <a:lstStyle/>
          <a:p>
            <a:pPr>
              <a:defRPr sz="900"/>
            </a:pPr>
            <a:endParaRPr lang="cs-CZ"/>
          </a:p>
        </c:txPr>
        <c:crossAx val="174168704"/>
        <c:crosses val="autoZero"/>
        <c:auto val="1"/>
        <c:lblAlgn val="ctr"/>
        <c:lblOffset val="100"/>
        <c:noMultiLvlLbl val="0"/>
      </c:catAx>
      <c:valAx>
        <c:axId val="174168704"/>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174167168"/>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73.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paliv na výrobě tepla z KVET</a:t>
            </a:r>
          </a:p>
        </c:rich>
      </c:tx>
      <c:overlay val="0"/>
    </c:title>
    <c:autoTitleDeleted val="0"/>
    <c:plotArea>
      <c:layout>
        <c:manualLayout>
          <c:layoutTarget val="inner"/>
          <c:xMode val="edge"/>
          <c:yMode val="edge"/>
          <c:x val="0.23950992125984252"/>
          <c:y val="0.12881318413030871"/>
          <c:w val="0.55564682414698163"/>
          <c:h val="0.77280492769486231"/>
        </c:manualLayout>
      </c:layout>
      <c:doughnutChart>
        <c:varyColors val="1"/>
        <c:ser>
          <c:idx val="0"/>
          <c:order val="0"/>
          <c:dPt>
            <c:idx val="0"/>
            <c:bubble3D val="0"/>
            <c:spPr>
              <a:solidFill>
                <a:schemeClr val="accent3">
                  <a:lumMod val="75000"/>
                </a:schemeClr>
              </a:solidFill>
            </c:spPr>
            <c:extLst xmlns:c16r2="http://schemas.microsoft.com/office/drawing/2015/06/chart">
              <c:ext xmlns:c16="http://schemas.microsoft.com/office/drawing/2014/chart" uri="{C3380CC4-5D6E-409C-BE32-E72D297353CC}">
                <c16:uniqueId val="{00000001-3AE9-42E9-9449-18684A7231C3}"/>
              </c:ext>
            </c:extLst>
          </c:dPt>
          <c:dPt>
            <c:idx val="1"/>
            <c:bubble3D val="0"/>
            <c:spPr>
              <a:solidFill>
                <a:schemeClr val="bg2">
                  <a:lumMod val="50000"/>
                </a:schemeClr>
              </a:solidFill>
            </c:spPr>
            <c:extLst xmlns:c16r2="http://schemas.microsoft.com/office/drawing/2015/06/chart">
              <c:ext xmlns:c16="http://schemas.microsoft.com/office/drawing/2014/chart" uri="{C3380CC4-5D6E-409C-BE32-E72D297353CC}">
                <c16:uniqueId val="{00000003-3AE9-42E9-9449-18684A7231C3}"/>
              </c:ext>
            </c:extLst>
          </c:dPt>
          <c:dPt>
            <c:idx val="2"/>
            <c:bubble3D val="0"/>
            <c:spPr>
              <a:solidFill>
                <a:schemeClr val="tx1"/>
              </a:solidFill>
            </c:spPr>
            <c:extLst xmlns:c16r2="http://schemas.microsoft.com/office/drawing/2015/06/chart">
              <c:ext xmlns:c16="http://schemas.microsoft.com/office/drawing/2014/chart" uri="{C3380CC4-5D6E-409C-BE32-E72D297353CC}">
                <c16:uniqueId val="{00000005-3AE9-42E9-9449-18684A7231C3}"/>
              </c:ext>
            </c:extLst>
          </c:dPt>
          <c:dPt>
            <c:idx val="6"/>
            <c:bubble3D val="0"/>
            <c:spPr>
              <a:solidFill>
                <a:srgbClr val="6E4932"/>
              </a:solidFill>
            </c:spPr>
            <c:extLst xmlns:c16r2="http://schemas.microsoft.com/office/drawing/2015/06/chart">
              <c:ext xmlns:c16="http://schemas.microsoft.com/office/drawing/2014/chart" uri="{C3380CC4-5D6E-409C-BE32-E72D297353CC}">
                <c16:uniqueId val="{00000007-3AE9-42E9-9449-18684A7231C3}"/>
              </c:ext>
            </c:extLst>
          </c:dPt>
          <c:dPt>
            <c:idx val="15"/>
            <c:bubble3D val="0"/>
            <c:spPr>
              <a:solidFill>
                <a:srgbClr val="EBE600"/>
              </a:solidFill>
            </c:spPr>
            <c:extLst xmlns:c16r2="http://schemas.microsoft.com/office/drawing/2015/06/chart">
              <c:ext xmlns:c16="http://schemas.microsoft.com/office/drawing/2014/chart" uri="{C3380CC4-5D6E-409C-BE32-E72D297353CC}">
                <c16:uniqueId val="{00000009-3AE9-42E9-9449-18684A7231C3}"/>
              </c:ext>
            </c:extLst>
          </c:dPt>
          <c:dLbls>
            <c:dLbl>
              <c:idx val="0"/>
              <c:layout>
                <c:manualLayout>
                  <c:x val="8.0563947633434038E-3"/>
                  <c:y val="3.3997438795707195E-17"/>
                </c:manualLayout>
              </c:layout>
              <c:numFmt formatCode="0%" sourceLinked="0"/>
              <c:spPr/>
              <c:txPr>
                <a:bodyPr/>
                <a:lstStyle/>
                <a:p>
                  <a:pPr>
                    <a:defRPr sz="900"/>
                  </a:pPr>
                  <a:endParaRPr lang="cs-CZ"/>
                </a:p>
              </c:txPr>
              <c:showLegendKey val="0"/>
              <c:showVal val="0"/>
              <c:showCatName val="0"/>
              <c:showSerName val="0"/>
              <c:showPercent val="1"/>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1-3AE9-42E9-9449-18684A7231C3}"/>
                </c:ext>
              </c:extLst>
            </c:dLbl>
            <c:dLbl>
              <c:idx val="1"/>
              <c:layout>
                <c:manualLayout>
                  <c:x val="0.13086337891974029"/>
                  <c:y val="-5.5632815242398458E-2"/>
                </c:manualLayout>
              </c:layout>
              <c:numFmt formatCode="0%" sourceLinked="0"/>
              <c:spPr/>
              <c:txPr>
                <a:bodyPr/>
                <a:lstStyle/>
                <a:p>
                  <a:pPr>
                    <a:defRPr sz="900"/>
                  </a:pPr>
                  <a:endParaRPr lang="cs-CZ"/>
                </a:p>
              </c:txPr>
              <c:showLegendKey val="0"/>
              <c:showVal val="0"/>
              <c:showCatName val="0"/>
              <c:showSerName val="0"/>
              <c:showPercent val="1"/>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3-3AE9-42E9-9449-18684A7231C3}"/>
                </c:ext>
              </c:extLst>
            </c:dLbl>
            <c:dLbl>
              <c:idx val="2"/>
              <c:layout>
                <c:manualLayout>
                  <c:x val="1.2084592145015106E-2"/>
                  <c:y val="0"/>
                </c:manualLayout>
              </c:layout>
              <c:numFmt formatCode="0%" sourceLinked="0"/>
              <c:spPr/>
              <c:txPr>
                <a:bodyPr/>
                <a:lstStyle/>
                <a:p>
                  <a:pPr>
                    <a:defRPr sz="900">
                      <a:solidFill>
                        <a:schemeClr val="bg1"/>
                      </a:solidFill>
                    </a:defRPr>
                  </a:pPr>
                  <a:endParaRPr lang="cs-CZ"/>
                </a:p>
              </c:txPr>
              <c:showLegendKey val="0"/>
              <c:showVal val="0"/>
              <c:showCatName val="0"/>
              <c:showSerName val="0"/>
              <c:showPercent val="1"/>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5-3AE9-42E9-9449-18684A7231C3}"/>
                </c:ext>
              </c:extLst>
            </c:dLbl>
            <c:dLbl>
              <c:idx val="3"/>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A-3AE9-42E9-9449-18684A7231C3}"/>
                </c:ext>
              </c:extLst>
            </c:dLbl>
            <c:dLbl>
              <c:idx val="4"/>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B-3AE9-42E9-9449-18684A7231C3}"/>
                </c:ext>
              </c:extLst>
            </c:dLbl>
            <c:dLbl>
              <c:idx val="5"/>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C-3AE9-42E9-9449-18684A7231C3}"/>
                </c:ext>
              </c:extLst>
            </c:dLbl>
            <c:dLbl>
              <c:idx val="6"/>
              <c:layout>
                <c:manualLayout>
                  <c:x val="6.8479355488418936E-2"/>
                  <c:y val="-1.1126563048479692E-2"/>
                </c:manualLayout>
              </c:layout>
              <c:numFmt formatCode="0%" sourceLinked="0"/>
              <c:spPr/>
              <c:txPr>
                <a:bodyPr/>
                <a:lstStyle/>
                <a:p>
                  <a:pPr>
                    <a:defRPr sz="900"/>
                  </a:pPr>
                  <a:endParaRPr lang="cs-CZ"/>
                </a:p>
              </c:txPr>
              <c:showLegendKey val="0"/>
              <c:showVal val="0"/>
              <c:showCatName val="0"/>
              <c:showSerName val="0"/>
              <c:showPercent val="1"/>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7-3AE9-42E9-9449-18684A7231C3}"/>
                </c:ext>
              </c:extLst>
            </c:dLbl>
            <c:dLbl>
              <c:idx val="7"/>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D-3AE9-42E9-9449-18684A7231C3}"/>
                </c:ext>
              </c:extLst>
            </c:dLbl>
            <c:dLbl>
              <c:idx val="8"/>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E-3AE9-42E9-9449-18684A7231C3}"/>
                </c:ext>
              </c:extLst>
            </c:dLbl>
            <c:dLbl>
              <c:idx val="9"/>
              <c:layout>
                <c:manualLayout>
                  <c:x val="-0.15011707418151679"/>
                  <c:y val="3.7088543494931624E-3"/>
                </c:manualLayout>
              </c:layout>
              <c:showLegendKey val="0"/>
              <c:showVal val="0"/>
              <c:showCatName val="0"/>
              <c:showSerName val="0"/>
              <c:showPercent val="1"/>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F-3AE9-42E9-9449-18684A7231C3}"/>
                </c:ext>
              </c:extLst>
            </c:dLbl>
            <c:dLbl>
              <c:idx val="10"/>
              <c:layout>
                <c:manualLayout>
                  <c:x val="-0.14277593590274901"/>
                  <c:y val="-4.0797397844425605E-2"/>
                </c:manualLayout>
              </c:layout>
              <c:showLegendKey val="0"/>
              <c:showVal val="0"/>
              <c:showCatName val="0"/>
              <c:showSerName val="0"/>
              <c:showPercent val="1"/>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10-3AE9-42E9-9449-18684A7231C3}"/>
                </c:ext>
              </c:extLst>
            </c:dLbl>
            <c:dLbl>
              <c:idx val="11"/>
              <c:layout>
                <c:manualLayout>
                  <c:x val="-0.14366348943224205"/>
                  <c:y val="-7.7885941339357903E-2"/>
                </c:manualLayout>
              </c:layout>
              <c:numFmt formatCode="0%" sourceLinked="0"/>
              <c:spPr/>
              <c:txPr>
                <a:bodyPr/>
                <a:lstStyle/>
                <a:p>
                  <a:pPr>
                    <a:defRPr sz="900"/>
                  </a:pPr>
                  <a:endParaRPr lang="cs-CZ"/>
                </a:p>
              </c:txPr>
              <c:showLegendKey val="0"/>
              <c:showVal val="0"/>
              <c:showCatName val="0"/>
              <c:showSerName val="0"/>
              <c:showPercent val="1"/>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11-3AE9-42E9-9449-18684A7231C3}"/>
                </c:ext>
              </c:extLst>
            </c:dLbl>
            <c:dLbl>
              <c:idx val="12"/>
              <c:layout>
                <c:manualLayout>
                  <c:x val="-1.2084592145015106E-2"/>
                  <c:y val="-1.1126563048479692E-2"/>
                </c:manualLayout>
              </c:layout>
              <c:numFmt formatCode="0%" sourceLinked="0"/>
              <c:spPr/>
              <c:txPr>
                <a:bodyPr/>
                <a:lstStyle/>
                <a:p>
                  <a:pPr>
                    <a:defRPr sz="900"/>
                  </a:pPr>
                  <a:endParaRPr lang="cs-CZ"/>
                </a:p>
              </c:txPr>
              <c:showLegendKey val="0"/>
              <c:showVal val="0"/>
              <c:showCatName val="0"/>
              <c:showSerName val="0"/>
              <c:showPercent val="1"/>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12-3AE9-42E9-9449-18684A7231C3}"/>
                </c:ext>
              </c:extLst>
            </c:dLbl>
            <c:dLbl>
              <c:idx val="13"/>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13-3AE9-42E9-9449-18684A7231C3}"/>
                </c:ext>
              </c:extLst>
            </c:dLbl>
            <c:dLbl>
              <c:idx val="14"/>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14-3AE9-42E9-9449-18684A7231C3}"/>
                </c:ext>
              </c:extLst>
            </c:dLbl>
            <c:dLbl>
              <c:idx val="15"/>
              <c:layout>
                <c:manualLayout>
                  <c:x val="0"/>
                  <c:y val="-3.7088543494932305E-3"/>
                </c:manualLayout>
              </c:layout>
              <c:numFmt formatCode="0%" sourceLinked="0"/>
              <c:spPr/>
              <c:txPr>
                <a:bodyPr/>
                <a:lstStyle/>
                <a:p>
                  <a:pPr>
                    <a:defRPr sz="900"/>
                  </a:pPr>
                  <a:endParaRPr lang="cs-CZ"/>
                </a:p>
              </c:txPr>
              <c:showLegendKey val="0"/>
              <c:showVal val="0"/>
              <c:showCatName val="0"/>
              <c:showSerName val="0"/>
              <c:showPercent val="1"/>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9-3AE9-42E9-9449-18684A7231C3}"/>
                </c:ext>
              </c:extLst>
            </c:dLbl>
            <c:numFmt formatCode="0.0%" sourceLinked="0"/>
            <c:spPr>
              <a:noFill/>
              <a:ln>
                <a:noFill/>
              </a:ln>
              <a:effectLst/>
            </c:spPr>
            <c:txPr>
              <a:bodyPr/>
              <a:lstStyle/>
              <a:p>
                <a:pPr>
                  <a:defRPr sz="900"/>
                </a:pPr>
                <a:endParaRPr lang="cs-CZ"/>
              </a:p>
            </c:txPr>
            <c:showLegendKey val="0"/>
            <c:showVal val="0"/>
            <c:showCatName val="0"/>
            <c:showSerName val="0"/>
            <c:showPercent val="1"/>
            <c:showBubbleSize val="0"/>
            <c:showLeaderLines val="1"/>
            <c:extLst xmlns:c16r2="http://schemas.microsoft.com/office/drawing/2015/06/chart">
              <c:ext xmlns:c15="http://schemas.microsoft.com/office/drawing/2012/chart" uri="{CE6537A1-D6FC-4f65-9D91-7224C49458BB}"/>
            </c:extLst>
          </c:dLbls>
          <c:cat>
            <c:strRef>
              <c:f>'9'!$A$6:$A$21</c:f>
              <c:strCache>
                <c:ptCount val="16"/>
                <c:pt idx="0">
                  <c:v>Biomasa</c:v>
                </c:pt>
                <c:pt idx="1">
                  <c:v>Bioplyn</c:v>
                </c:pt>
                <c:pt idx="2">
                  <c:v>Černé uhlí</c:v>
                </c:pt>
                <c:pt idx="3">
                  <c:v>Elektrická energie</c:v>
                </c:pt>
                <c:pt idx="4">
                  <c:v>Energie prostředí (tepelné čerpadlo)</c:v>
                </c:pt>
                <c:pt idx="5">
                  <c:v>Energie Slunce (solární kolektor)</c:v>
                </c:pt>
                <c:pt idx="6">
                  <c:v>Hnědé uhlí</c:v>
                </c:pt>
                <c:pt idx="7">
                  <c:v>Jaderné palivo</c:v>
                </c:pt>
                <c:pt idx="8">
                  <c:v>Koks</c:v>
                </c:pt>
                <c:pt idx="9">
                  <c:v>Odpadní teplo</c:v>
                </c:pt>
                <c:pt idx="10">
                  <c:v>Ostatní kapalná paliva</c:v>
                </c:pt>
                <c:pt idx="11">
                  <c:v>Ostatní pevná paliva</c:v>
                </c:pt>
                <c:pt idx="12">
                  <c:v>Ostatní plyny</c:v>
                </c:pt>
                <c:pt idx="13">
                  <c:v>Ostatní</c:v>
                </c:pt>
                <c:pt idx="14">
                  <c:v>Topné oleje</c:v>
                </c:pt>
                <c:pt idx="15">
                  <c:v>Zemní plyn</c:v>
                </c:pt>
              </c:strCache>
            </c:strRef>
          </c:cat>
          <c:val>
            <c:numRef>
              <c:f>'9'!$L$6:$L$21</c:f>
              <c:numCache>
                <c:formatCode>#,##0.0</c:formatCode>
                <c:ptCount val="16"/>
                <c:pt idx="0">
                  <c:v>4915.6452120000004</c:v>
                </c:pt>
                <c:pt idx="1">
                  <c:v>597.75036999999998</c:v>
                </c:pt>
                <c:pt idx="2">
                  <c:v>4531.2323310000002</c:v>
                </c:pt>
                <c:pt idx="3">
                  <c:v>0</c:v>
                </c:pt>
                <c:pt idx="4">
                  <c:v>0</c:v>
                </c:pt>
                <c:pt idx="5">
                  <c:v>0</c:v>
                </c:pt>
                <c:pt idx="6">
                  <c:v>19231.198348999998</c:v>
                </c:pt>
                <c:pt idx="7">
                  <c:v>0</c:v>
                </c:pt>
                <c:pt idx="8">
                  <c:v>0</c:v>
                </c:pt>
                <c:pt idx="9">
                  <c:v>207.05261000000002</c:v>
                </c:pt>
                <c:pt idx="10">
                  <c:v>129.31822199999999</c:v>
                </c:pt>
                <c:pt idx="11">
                  <c:v>682.62099999999998</c:v>
                </c:pt>
                <c:pt idx="12">
                  <c:v>1278.8027890000003</c:v>
                </c:pt>
                <c:pt idx="13">
                  <c:v>0</c:v>
                </c:pt>
                <c:pt idx="14">
                  <c:v>3.9416209999999992</c:v>
                </c:pt>
                <c:pt idx="15">
                  <c:v>3729.2005599999975</c:v>
                </c:pt>
              </c:numCache>
            </c:numRef>
          </c:val>
          <c:extLst xmlns:c16r2="http://schemas.microsoft.com/office/drawing/2015/06/chart">
            <c:ext xmlns:c16="http://schemas.microsoft.com/office/drawing/2014/chart" uri="{C3380CC4-5D6E-409C-BE32-E72D297353CC}">
              <c16:uniqueId val="{00000015-3AE9-42E9-9449-18684A7231C3}"/>
            </c:ext>
          </c:extLst>
        </c:ser>
        <c:dLbls>
          <c:showLegendKey val="0"/>
          <c:showVal val="1"/>
          <c:showCatName val="0"/>
          <c:showSerName val="0"/>
          <c:showPercent val="0"/>
          <c:showBubbleSize val="0"/>
          <c:showLeaderLines val="1"/>
        </c:dLbls>
        <c:firstSliceAng val="0"/>
        <c:holeSize val="50"/>
      </c:doughnutChart>
    </c:plotArea>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74.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Brutto výroba tepla </a:t>
            </a:r>
            <a:r>
              <a:rPr lang="en-US" sz="1000"/>
              <a:t>[</a:t>
            </a:r>
            <a:r>
              <a:rPr lang="cs-CZ" sz="1000"/>
              <a:t>TJ</a:t>
            </a:r>
            <a:r>
              <a:rPr lang="en-US" sz="1000"/>
              <a:t>]</a:t>
            </a:r>
            <a:endParaRPr lang="cs-CZ" sz="1000"/>
          </a:p>
        </c:rich>
      </c:tx>
      <c:overlay val="0"/>
    </c:title>
    <c:autoTitleDeleted val="0"/>
    <c:plotArea>
      <c:layout/>
      <c:barChart>
        <c:barDir val="col"/>
        <c:grouping val="clustered"/>
        <c:varyColors val="0"/>
        <c:ser>
          <c:idx val="0"/>
          <c:order val="0"/>
          <c:tx>
            <c:strRef>
              <c:f>'10.1'!$H$5</c:f>
              <c:strCache>
                <c:ptCount val="1"/>
                <c:pt idx="0">
                  <c:v>2017</c:v>
                </c:pt>
              </c:strCache>
            </c:strRef>
          </c:tx>
          <c:invertIfNegative val="0"/>
          <c:cat>
            <c:strRef>
              <c:f>'10.1'!$B$4:$E$4</c:f>
              <c:strCache>
                <c:ptCount val="4"/>
                <c:pt idx="0">
                  <c:v>I. čtvrtletí</c:v>
                </c:pt>
                <c:pt idx="1">
                  <c:v>II. čtvrtletí</c:v>
                </c:pt>
                <c:pt idx="2">
                  <c:v>III. čtvrtletí</c:v>
                </c:pt>
                <c:pt idx="3">
                  <c:v>IV. čtvrtletí</c:v>
                </c:pt>
              </c:strCache>
            </c:strRef>
          </c:cat>
          <c:val>
            <c:numRef>
              <c:f>'10.1'!$B$5:$E$5</c:f>
              <c:numCache>
                <c:formatCode>#,##0.0</c:formatCode>
                <c:ptCount val="4"/>
                <c:pt idx="0">
                  <c:v>59488.960212192658</c:v>
                </c:pt>
                <c:pt idx="1">
                  <c:v>33644.328585982534</c:v>
                </c:pt>
                <c:pt idx="2">
                  <c:v>26174.235838832737</c:v>
                </c:pt>
                <c:pt idx="3">
                  <c:v>50850.496212854559</c:v>
                </c:pt>
              </c:numCache>
            </c:numRef>
          </c:val>
          <c:extLst xmlns:c16r2="http://schemas.microsoft.com/office/drawing/2015/06/chart">
            <c:ext xmlns:c16="http://schemas.microsoft.com/office/drawing/2014/chart" uri="{C3380CC4-5D6E-409C-BE32-E72D297353CC}">
              <c16:uniqueId val="{00000000-60D1-4FA4-8A90-31289B13B312}"/>
            </c:ext>
          </c:extLst>
        </c:ser>
        <c:ser>
          <c:idx val="1"/>
          <c:order val="1"/>
          <c:tx>
            <c:strRef>
              <c:f>'10.1'!$H$6</c:f>
              <c:strCache>
                <c:ptCount val="1"/>
                <c:pt idx="0">
                  <c:v>2018</c:v>
                </c:pt>
              </c:strCache>
            </c:strRef>
          </c:tx>
          <c:invertIfNegative val="0"/>
          <c:cat>
            <c:strRef>
              <c:f>'10.1'!$B$4:$E$4</c:f>
              <c:strCache>
                <c:ptCount val="4"/>
                <c:pt idx="0">
                  <c:v>I. čtvrtletí</c:v>
                </c:pt>
                <c:pt idx="1">
                  <c:v>II. čtvrtletí</c:v>
                </c:pt>
                <c:pt idx="2">
                  <c:v>III. čtvrtletí</c:v>
                </c:pt>
                <c:pt idx="3">
                  <c:v>IV. čtvrtletí</c:v>
                </c:pt>
              </c:strCache>
            </c:strRef>
          </c:cat>
          <c:val>
            <c:numRef>
              <c:f>'10.1'!$B$6:$E$6</c:f>
              <c:numCache>
                <c:formatCode>#,##0.0</c:formatCode>
                <c:ptCount val="4"/>
                <c:pt idx="0">
                  <c:v>59760.732559635304</c:v>
                </c:pt>
                <c:pt idx="1">
                  <c:v>28691.951380999999</c:v>
                </c:pt>
                <c:pt idx="2">
                  <c:v>24455.017216056858</c:v>
                </c:pt>
                <c:pt idx="3">
                  <c:v>50025.228263199999</c:v>
                </c:pt>
              </c:numCache>
            </c:numRef>
          </c:val>
          <c:extLst xmlns:c16r2="http://schemas.microsoft.com/office/drawing/2015/06/chart">
            <c:ext xmlns:c16="http://schemas.microsoft.com/office/drawing/2014/chart" uri="{C3380CC4-5D6E-409C-BE32-E72D297353CC}">
              <c16:uniqueId val="{00000001-60D1-4FA4-8A90-31289B13B312}"/>
            </c:ext>
          </c:extLst>
        </c:ser>
        <c:ser>
          <c:idx val="2"/>
          <c:order val="2"/>
          <c:tx>
            <c:strRef>
              <c:f>'10.1'!$H$7</c:f>
              <c:strCache>
                <c:ptCount val="1"/>
                <c:pt idx="0">
                  <c:v>2019</c:v>
                </c:pt>
              </c:strCache>
            </c:strRef>
          </c:tx>
          <c:invertIfNegative val="0"/>
          <c:cat>
            <c:strRef>
              <c:f>'10.1'!$B$4:$E$4</c:f>
              <c:strCache>
                <c:ptCount val="4"/>
                <c:pt idx="0">
                  <c:v>I. čtvrtletí</c:v>
                </c:pt>
                <c:pt idx="1">
                  <c:v>II. čtvrtletí</c:v>
                </c:pt>
                <c:pt idx="2">
                  <c:v>III. čtvrtletí</c:v>
                </c:pt>
                <c:pt idx="3">
                  <c:v>IV. čtvrtletí</c:v>
                </c:pt>
              </c:strCache>
            </c:strRef>
          </c:cat>
          <c:val>
            <c:numRef>
              <c:f>'10.1'!$B$7:$E$7</c:f>
              <c:numCache>
                <c:formatCode>#,##0.0</c:formatCode>
                <c:ptCount val="4"/>
                <c:pt idx="0">
                  <c:v>55738.276442370661</c:v>
                </c:pt>
                <c:pt idx="1">
                  <c:v>32691.522058406365</c:v>
                </c:pt>
                <c:pt idx="2">
                  <c:v>24933.225696087269</c:v>
                </c:pt>
                <c:pt idx="3">
                  <c:v>48288.491757727665</c:v>
                </c:pt>
              </c:numCache>
            </c:numRef>
          </c:val>
          <c:extLst xmlns:c16r2="http://schemas.microsoft.com/office/drawing/2015/06/chart">
            <c:ext xmlns:c16="http://schemas.microsoft.com/office/drawing/2014/chart" uri="{C3380CC4-5D6E-409C-BE32-E72D297353CC}">
              <c16:uniqueId val="{00000002-60D1-4FA4-8A90-31289B13B312}"/>
            </c:ext>
          </c:extLst>
        </c:ser>
        <c:ser>
          <c:idx val="3"/>
          <c:order val="3"/>
          <c:tx>
            <c:v>2020</c:v>
          </c:tx>
          <c:invertIfNegative val="0"/>
          <c:val>
            <c:numRef>
              <c:f>'10.1'!$B$8:$E$8</c:f>
              <c:numCache>
                <c:formatCode>#,##0.0</c:formatCode>
                <c:ptCount val="4"/>
                <c:pt idx="0">
                  <c:v>53232.214419622047</c:v>
                </c:pt>
              </c:numCache>
            </c:numRef>
          </c:val>
          <c:extLst xmlns:c16r2="http://schemas.microsoft.com/office/drawing/2015/06/chart">
            <c:ext xmlns:c16="http://schemas.microsoft.com/office/drawing/2014/chart" uri="{C3380CC4-5D6E-409C-BE32-E72D297353CC}">
              <c16:uniqueId val="{00000000-AD4D-4B90-8BAF-751997C9F66C}"/>
            </c:ext>
          </c:extLst>
        </c:ser>
        <c:dLbls>
          <c:showLegendKey val="0"/>
          <c:showVal val="0"/>
          <c:showCatName val="0"/>
          <c:showSerName val="0"/>
          <c:showPercent val="0"/>
          <c:showBubbleSize val="0"/>
        </c:dLbls>
        <c:gapWidth val="100"/>
        <c:overlap val="-10"/>
        <c:axId val="174087168"/>
        <c:axId val="174101248"/>
      </c:barChart>
      <c:catAx>
        <c:axId val="174087168"/>
        <c:scaling>
          <c:orientation val="minMax"/>
        </c:scaling>
        <c:delete val="0"/>
        <c:axPos val="b"/>
        <c:numFmt formatCode="General" sourceLinked="1"/>
        <c:majorTickMark val="none"/>
        <c:minorTickMark val="none"/>
        <c:tickLblPos val="low"/>
        <c:txPr>
          <a:bodyPr/>
          <a:lstStyle/>
          <a:p>
            <a:pPr>
              <a:defRPr sz="900"/>
            </a:pPr>
            <a:endParaRPr lang="cs-CZ"/>
          </a:p>
        </c:txPr>
        <c:crossAx val="174101248"/>
        <c:crosses val="autoZero"/>
        <c:auto val="1"/>
        <c:lblAlgn val="ctr"/>
        <c:lblOffset val="100"/>
        <c:noMultiLvlLbl val="0"/>
      </c:catAx>
      <c:valAx>
        <c:axId val="174101248"/>
        <c:scaling>
          <c:orientation val="minMax"/>
          <c:max val="60000"/>
        </c:scaling>
        <c:delete val="0"/>
        <c:axPos val="l"/>
        <c:majorGridlines/>
        <c:numFmt formatCode="#,##0" sourceLinked="0"/>
        <c:majorTickMark val="out"/>
        <c:minorTickMark val="none"/>
        <c:tickLblPos val="nextTo"/>
        <c:spPr>
          <a:ln>
            <a:noFill/>
          </a:ln>
        </c:spPr>
        <c:txPr>
          <a:bodyPr/>
          <a:lstStyle/>
          <a:p>
            <a:pPr>
              <a:defRPr sz="900"/>
            </a:pPr>
            <a:endParaRPr lang="cs-CZ"/>
          </a:p>
        </c:txPr>
        <c:crossAx val="174087168"/>
        <c:crosses val="autoZero"/>
        <c:crossBetween val="between"/>
      </c:valAx>
    </c:plotArea>
    <c:legend>
      <c:legendPos val="b"/>
      <c:overlay val="0"/>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75.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Dodávky tepla </a:t>
            </a:r>
            <a:r>
              <a:rPr lang="en-US" sz="1000"/>
              <a:t>[</a:t>
            </a:r>
            <a:r>
              <a:rPr lang="cs-CZ" sz="1000"/>
              <a:t>TJ</a:t>
            </a:r>
            <a:r>
              <a:rPr lang="en-US" sz="1000"/>
              <a:t>]</a:t>
            </a:r>
            <a:endParaRPr lang="cs-CZ" sz="1000"/>
          </a:p>
        </c:rich>
      </c:tx>
      <c:overlay val="0"/>
    </c:title>
    <c:autoTitleDeleted val="0"/>
    <c:plotArea>
      <c:layout/>
      <c:barChart>
        <c:barDir val="col"/>
        <c:grouping val="clustered"/>
        <c:varyColors val="0"/>
        <c:ser>
          <c:idx val="0"/>
          <c:order val="0"/>
          <c:tx>
            <c:strRef>
              <c:f>'10.1'!$H$5</c:f>
              <c:strCache>
                <c:ptCount val="1"/>
                <c:pt idx="0">
                  <c:v>2017</c:v>
                </c:pt>
              </c:strCache>
            </c:strRef>
          </c:tx>
          <c:invertIfNegative val="0"/>
          <c:cat>
            <c:strRef>
              <c:f>'10.1'!$B$4:$E$4</c:f>
              <c:strCache>
                <c:ptCount val="4"/>
                <c:pt idx="0">
                  <c:v>I. čtvrtletí</c:v>
                </c:pt>
                <c:pt idx="1">
                  <c:v>II. čtvrtletí</c:v>
                </c:pt>
                <c:pt idx="2">
                  <c:v>III. čtvrtletí</c:v>
                </c:pt>
                <c:pt idx="3">
                  <c:v>IV. čtvrtletí</c:v>
                </c:pt>
              </c:strCache>
            </c:strRef>
          </c:cat>
          <c:val>
            <c:numRef>
              <c:f>'10.1'!$B$11:$E$11</c:f>
              <c:numCache>
                <c:formatCode>#,##0.0</c:formatCode>
                <c:ptCount val="4"/>
                <c:pt idx="0">
                  <c:v>37515.380295892712</c:v>
                </c:pt>
                <c:pt idx="1">
                  <c:v>16107.107529967652</c:v>
                </c:pt>
                <c:pt idx="2">
                  <c:v>10897.979106398205</c:v>
                </c:pt>
                <c:pt idx="3">
                  <c:v>29815.344053627974</c:v>
                </c:pt>
              </c:numCache>
            </c:numRef>
          </c:val>
          <c:extLst xmlns:c16r2="http://schemas.microsoft.com/office/drawing/2015/06/chart">
            <c:ext xmlns:c16="http://schemas.microsoft.com/office/drawing/2014/chart" uri="{C3380CC4-5D6E-409C-BE32-E72D297353CC}">
              <c16:uniqueId val="{00000000-3B03-45FB-A5FA-CD79BCEC54C0}"/>
            </c:ext>
          </c:extLst>
        </c:ser>
        <c:ser>
          <c:idx val="1"/>
          <c:order val="1"/>
          <c:tx>
            <c:strRef>
              <c:f>'10.1'!$H$6</c:f>
              <c:strCache>
                <c:ptCount val="1"/>
                <c:pt idx="0">
                  <c:v>2018</c:v>
                </c:pt>
              </c:strCache>
            </c:strRef>
          </c:tx>
          <c:invertIfNegative val="0"/>
          <c:cat>
            <c:strRef>
              <c:f>'10.1'!$B$4:$E$4</c:f>
              <c:strCache>
                <c:ptCount val="4"/>
                <c:pt idx="0">
                  <c:v>I. čtvrtletí</c:v>
                </c:pt>
                <c:pt idx="1">
                  <c:v>II. čtvrtletí</c:v>
                </c:pt>
                <c:pt idx="2">
                  <c:v>III. čtvrtletí</c:v>
                </c:pt>
                <c:pt idx="3">
                  <c:v>IV. čtvrtletí</c:v>
                </c:pt>
              </c:strCache>
            </c:strRef>
          </c:cat>
          <c:val>
            <c:numRef>
              <c:f>'10.1'!$B$12:$E$12</c:f>
              <c:numCache>
                <c:formatCode>#,##0.0</c:formatCode>
                <c:ptCount val="4"/>
                <c:pt idx="0">
                  <c:v>38066.415746806328</c:v>
                </c:pt>
                <c:pt idx="1">
                  <c:v>12383.216464000003</c:v>
                </c:pt>
                <c:pt idx="2">
                  <c:v>9710.8104489196248</c:v>
                </c:pt>
                <c:pt idx="3">
                  <c:v>28901.762231721135</c:v>
                </c:pt>
              </c:numCache>
            </c:numRef>
          </c:val>
          <c:extLst xmlns:c16r2="http://schemas.microsoft.com/office/drawing/2015/06/chart">
            <c:ext xmlns:c16="http://schemas.microsoft.com/office/drawing/2014/chart" uri="{C3380CC4-5D6E-409C-BE32-E72D297353CC}">
              <c16:uniqueId val="{00000001-3B03-45FB-A5FA-CD79BCEC54C0}"/>
            </c:ext>
          </c:extLst>
        </c:ser>
        <c:ser>
          <c:idx val="2"/>
          <c:order val="2"/>
          <c:tx>
            <c:strRef>
              <c:f>'10.1'!$H$7</c:f>
              <c:strCache>
                <c:ptCount val="1"/>
                <c:pt idx="0">
                  <c:v>2019</c:v>
                </c:pt>
              </c:strCache>
            </c:strRef>
          </c:tx>
          <c:invertIfNegative val="0"/>
          <c:cat>
            <c:strRef>
              <c:f>'10.1'!$B$4:$E$4</c:f>
              <c:strCache>
                <c:ptCount val="4"/>
                <c:pt idx="0">
                  <c:v>I. čtvrtletí</c:v>
                </c:pt>
                <c:pt idx="1">
                  <c:v>II. čtvrtletí</c:v>
                </c:pt>
                <c:pt idx="2">
                  <c:v>III. čtvrtletí</c:v>
                </c:pt>
                <c:pt idx="3">
                  <c:v>IV. čtvrtletí</c:v>
                </c:pt>
              </c:strCache>
            </c:strRef>
          </c:cat>
          <c:val>
            <c:numRef>
              <c:f>'10.1'!$B$13:$E$13</c:f>
              <c:numCache>
                <c:formatCode>#,##0.0</c:formatCode>
                <c:ptCount val="4"/>
                <c:pt idx="0">
                  <c:v>34335.509213444333</c:v>
                </c:pt>
                <c:pt idx="1">
                  <c:v>15752.549517958016</c:v>
                </c:pt>
                <c:pt idx="2">
                  <c:v>10011.144466085221</c:v>
                </c:pt>
                <c:pt idx="3">
                  <c:v>27444.289035825866</c:v>
                </c:pt>
              </c:numCache>
            </c:numRef>
          </c:val>
          <c:extLst xmlns:c16r2="http://schemas.microsoft.com/office/drawing/2015/06/chart">
            <c:ext xmlns:c16="http://schemas.microsoft.com/office/drawing/2014/chart" uri="{C3380CC4-5D6E-409C-BE32-E72D297353CC}">
              <c16:uniqueId val="{00000002-3B03-45FB-A5FA-CD79BCEC54C0}"/>
            </c:ext>
          </c:extLst>
        </c:ser>
        <c:ser>
          <c:idx val="3"/>
          <c:order val="3"/>
          <c:tx>
            <c:v>2020</c:v>
          </c:tx>
          <c:invertIfNegative val="0"/>
          <c:val>
            <c:numRef>
              <c:f>'10.1'!$B$14:$E$14</c:f>
              <c:numCache>
                <c:formatCode>#,##0.0</c:formatCode>
                <c:ptCount val="4"/>
                <c:pt idx="0">
                  <c:v>32635.346285403932</c:v>
                </c:pt>
              </c:numCache>
            </c:numRef>
          </c:val>
          <c:extLst xmlns:c16r2="http://schemas.microsoft.com/office/drawing/2015/06/chart">
            <c:ext xmlns:c16="http://schemas.microsoft.com/office/drawing/2014/chart" uri="{C3380CC4-5D6E-409C-BE32-E72D297353CC}">
              <c16:uniqueId val="{00000000-B35F-40E8-9246-4A7E89083092}"/>
            </c:ext>
          </c:extLst>
        </c:ser>
        <c:dLbls>
          <c:showLegendKey val="0"/>
          <c:showVal val="0"/>
          <c:showCatName val="0"/>
          <c:showSerName val="0"/>
          <c:showPercent val="0"/>
          <c:showBubbleSize val="0"/>
        </c:dLbls>
        <c:gapWidth val="100"/>
        <c:overlap val="-10"/>
        <c:axId val="174457600"/>
        <c:axId val="174459136"/>
      </c:barChart>
      <c:catAx>
        <c:axId val="174457600"/>
        <c:scaling>
          <c:orientation val="minMax"/>
        </c:scaling>
        <c:delete val="0"/>
        <c:axPos val="b"/>
        <c:numFmt formatCode="General" sourceLinked="1"/>
        <c:majorTickMark val="none"/>
        <c:minorTickMark val="none"/>
        <c:tickLblPos val="low"/>
        <c:txPr>
          <a:bodyPr/>
          <a:lstStyle/>
          <a:p>
            <a:pPr>
              <a:defRPr sz="900"/>
            </a:pPr>
            <a:endParaRPr lang="cs-CZ"/>
          </a:p>
        </c:txPr>
        <c:crossAx val="174459136"/>
        <c:crosses val="autoZero"/>
        <c:auto val="1"/>
        <c:lblAlgn val="ctr"/>
        <c:lblOffset val="100"/>
        <c:noMultiLvlLbl val="0"/>
      </c:catAx>
      <c:valAx>
        <c:axId val="174459136"/>
        <c:scaling>
          <c:orientation val="minMax"/>
          <c:max val="60000"/>
        </c:scaling>
        <c:delete val="0"/>
        <c:axPos val="l"/>
        <c:majorGridlines/>
        <c:numFmt formatCode="#,##0" sourceLinked="0"/>
        <c:majorTickMark val="out"/>
        <c:minorTickMark val="none"/>
        <c:tickLblPos val="nextTo"/>
        <c:spPr>
          <a:ln>
            <a:noFill/>
          </a:ln>
        </c:spPr>
        <c:txPr>
          <a:bodyPr/>
          <a:lstStyle/>
          <a:p>
            <a:pPr>
              <a:defRPr sz="900"/>
            </a:pPr>
            <a:endParaRPr lang="cs-CZ"/>
          </a:p>
        </c:txPr>
        <c:crossAx val="174457600"/>
        <c:crosses val="autoZero"/>
        <c:crossBetween val="between"/>
      </c:valAx>
    </c:plotArea>
    <c:legend>
      <c:legendPos val="b"/>
      <c:overlay val="0"/>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76.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a:t>Výroba tepla </a:t>
            </a:r>
            <a:r>
              <a:rPr lang="cs-CZ" sz="1000"/>
              <a:t>a dodávky tepla </a:t>
            </a:r>
            <a:r>
              <a:rPr lang="en-US" sz="1000"/>
              <a:t>[</a:t>
            </a:r>
            <a:r>
              <a:rPr lang="cs-CZ" sz="1000"/>
              <a:t>TJ</a:t>
            </a:r>
            <a:r>
              <a:rPr lang="en-US" sz="1000"/>
              <a:t>]</a:t>
            </a:r>
          </a:p>
        </c:rich>
      </c:tx>
      <c:overlay val="0"/>
    </c:title>
    <c:autoTitleDeleted val="0"/>
    <c:plotArea>
      <c:layout/>
      <c:lineChart>
        <c:grouping val="standard"/>
        <c:varyColors val="0"/>
        <c:ser>
          <c:idx val="0"/>
          <c:order val="0"/>
          <c:tx>
            <c:strRef>
              <c:f>'10.2'!$A$4</c:f>
              <c:strCache>
                <c:ptCount val="1"/>
                <c:pt idx="0">
                  <c:v>Výroba tepla brutto 2017</c:v>
                </c:pt>
              </c:strCache>
            </c:strRef>
          </c:tx>
          <c:marker>
            <c:symbol val="none"/>
          </c:marker>
          <c:val>
            <c:numRef>
              <c:f>'10.2'!$B$4:$M$4</c:f>
              <c:numCache>
                <c:formatCode>#,##0.0</c:formatCode>
                <c:ptCount val="12"/>
                <c:pt idx="0">
                  <c:v>24788.310393373285</c:v>
                </c:pt>
                <c:pt idx="1">
                  <c:v>18586.621589009519</c:v>
                </c:pt>
                <c:pt idx="2">
                  <c:v>16114.028229809854</c:v>
                </c:pt>
                <c:pt idx="3">
                  <c:v>14165.704311425608</c:v>
                </c:pt>
                <c:pt idx="4">
                  <c:v>11027.10214143502</c:v>
                </c:pt>
                <c:pt idx="5">
                  <c:v>8451.5221331219091</c:v>
                </c:pt>
                <c:pt idx="6">
                  <c:v>7792.2814671303076</c:v>
                </c:pt>
                <c:pt idx="7">
                  <c:v>8047.8060840730504</c:v>
                </c:pt>
                <c:pt idx="8">
                  <c:v>10334.148287629379</c:v>
                </c:pt>
                <c:pt idx="9">
                  <c:v>13439.8400786274</c:v>
                </c:pt>
                <c:pt idx="10">
                  <c:v>17328.302735294419</c:v>
                </c:pt>
                <c:pt idx="11">
                  <c:v>20082.353398932741</c:v>
                </c:pt>
              </c:numCache>
            </c:numRef>
          </c:val>
          <c:smooth val="0"/>
          <c:extLst xmlns:c16r2="http://schemas.microsoft.com/office/drawing/2015/06/chart">
            <c:ext xmlns:c16="http://schemas.microsoft.com/office/drawing/2014/chart" uri="{C3380CC4-5D6E-409C-BE32-E72D297353CC}">
              <c16:uniqueId val="{00000000-EC6C-4268-AFAA-314D6B11CB3C}"/>
            </c:ext>
          </c:extLst>
        </c:ser>
        <c:ser>
          <c:idx val="4"/>
          <c:order val="1"/>
          <c:tx>
            <c:strRef>
              <c:f>'10.2'!$A$5</c:f>
              <c:strCache>
                <c:ptCount val="1"/>
                <c:pt idx="0">
                  <c:v>Výroba tepla brutto 2018</c:v>
                </c:pt>
              </c:strCache>
            </c:strRef>
          </c:tx>
          <c:marker>
            <c:symbol val="none"/>
          </c:marker>
          <c:val>
            <c:numRef>
              <c:f>'10.2'!$B$5:$M$5</c:f>
              <c:numCache>
                <c:formatCode>#,##0.0</c:formatCode>
                <c:ptCount val="12"/>
                <c:pt idx="0">
                  <c:v>20205.678532418846</c:v>
                </c:pt>
                <c:pt idx="1">
                  <c:v>19893.195886910842</c:v>
                </c:pt>
                <c:pt idx="2">
                  <c:v>19661.85814030562</c:v>
                </c:pt>
                <c:pt idx="3">
                  <c:v>11151.742550999999</c:v>
                </c:pt>
                <c:pt idx="4">
                  <c:v>9169.3785859999989</c:v>
                </c:pt>
                <c:pt idx="5">
                  <c:v>8370.8302440000007</c:v>
                </c:pt>
                <c:pt idx="6">
                  <c:v>7963.7059086828503</c:v>
                </c:pt>
                <c:pt idx="7">
                  <c:v>7785.5182982328561</c:v>
                </c:pt>
                <c:pt idx="8">
                  <c:v>8705.7930091411508</c:v>
                </c:pt>
                <c:pt idx="9">
                  <c:v>13135.881975999997</c:v>
                </c:pt>
                <c:pt idx="10">
                  <c:v>16757.239725800006</c:v>
                </c:pt>
                <c:pt idx="11">
                  <c:v>20132.106561399996</c:v>
                </c:pt>
              </c:numCache>
            </c:numRef>
          </c:val>
          <c:smooth val="0"/>
          <c:extLst xmlns:c16r2="http://schemas.microsoft.com/office/drawing/2015/06/chart">
            <c:ext xmlns:c16="http://schemas.microsoft.com/office/drawing/2014/chart" uri="{C3380CC4-5D6E-409C-BE32-E72D297353CC}">
              <c16:uniqueId val="{00000000-F72C-4282-81E6-D0FBEDABB315}"/>
            </c:ext>
          </c:extLst>
        </c:ser>
        <c:ser>
          <c:idx val="1"/>
          <c:order val="2"/>
          <c:tx>
            <c:strRef>
              <c:f>'10.2'!$A$6</c:f>
              <c:strCache>
                <c:ptCount val="1"/>
                <c:pt idx="0">
                  <c:v>Výroba tepla brutto 2019</c:v>
                </c:pt>
              </c:strCache>
            </c:strRef>
          </c:tx>
          <c:marker>
            <c:symbol val="none"/>
          </c:marker>
          <c:val>
            <c:numRef>
              <c:f>'10.2'!$B$6:$M$6</c:f>
              <c:numCache>
                <c:formatCode>#,##0.0</c:formatCode>
                <c:ptCount val="12"/>
                <c:pt idx="0">
                  <c:v>22033.90338338595</c:v>
                </c:pt>
                <c:pt idx="1">
                  <c:v>17586.851785445389</c:v>
                </c:pt>
                <c:pt idx="2">
                  <c:v>16117.52127353932</c:v>
                </c:pt>
                <c:pt idx="3">
                  <c:v>12673.992378929666</c:v>
                </c:pt>
                <c:pt idx="4">
                  <c:v>11924.189397778768</c:v>
                </c:pt>
                <c:pt idx="5">
                  <c:v>8093.3402816979269</c:v>
                </c:pt>
                <c:pt idx="6">
                  <c:v>7542.3717434554374</c:v>
                </c:pt>
                <c:pt idx="7">
                  <c:v>7899.918807016682</c:v>
                </c:pt>
                <c:pt idx="8">
                  <c:v>9490.9351456151489</c:v>
                </c:pt>
                <c:pt idx="9">
                  <c:v>13216.439156532744</c:v>
                </c:pt>
                <c:pt idx="10">
                  <c:v>16131.596024253282</c:v>
                </c:pt>
                <c:pt idx="11">
                  <c:v>18940.456576941637</c:v>
                </c:pt>
              </c:numCache>
            </c:numRef>
          </c:val>
          <c:smooth val="0"/>
          <c:extLst xmlns:c16r2="http://schemas.microsoft.com/office/drawing/2015/06/chart">
            <c:ext xmlns:c16="http://schemas.microsoft.com/office/drawing/2014/chart" uri="{C3380CC4-5D6E-409C-BE32-E72D297353CC}">
              <c16:uniqueId val="{00000001-EC6C-4268-AFAA-314D6B11CB3C}"/>
            </c:ext>
          </c:extLst>
        </c:ser>
        <c:ser>
          <c:idx val="6"/>
          <c:order val="3"/>
          <c:tx>
            <c:strRef>
              <c:f>'10.2'!$A$7</c:f>
              <c:strCache>
                <c:ptCount val="1"/>
                <c:pt idx="0">
                  <c:v>Výroba tepla brutto 2020</c:v>
                </c:pt>
              </c:strCache>
            </c:strRef>
          </c:tx>
          <c:marker>
            <c:symbol val="none"/>
          </c:marker>
          <c:val>
            <c:numRef>
              <c:f>'10.2'!$B$7:$G$7</c:f>
              <c:numCache>
                <c:formatCode>#,##0.0</c:formatCode>
                <c:ptCount val="6"/>
                <c:pt idx="0">
                  <c:v>20283.889647143136</c:v>
                </c:pt>
                <c:pt idx="1">
                  <c:v>16596.169151627488</c:v>
                </c:pt>
                <c:pt idx="2">
                  <c:v>16352.155620851419</c:v>
                </c:pt>
              </c:numCache>
            </c:numRef>
          </c:val>
          <c:smooth val="0"/>
          <c:extLst xmlns:c16r2="http://schemas.microsoft.com/office/drawing/2015/06/chart">
            <c:ext xmlns:c16="http://schemas.microsoft.com/office/drawing/2014/chart" uri="{C3380CC4-5D6E-409C-BE32-E72D297353CC}">
              <c16:uniqueId val="{00000000-37A6-4E52-A703-52CEB34A6552}"/>
            </c:ext>
          </c:extLst>
        </c:ser>
        <c:ser>
          <c:idx val="2"/>
          <c:order val="4"/>
          <c:tx>
            <c:strRef>
              <c:f>'10.2'!$A$10</c:f>
              <c:strCache>
                <c:ptCount val="1"/>
                <c:pt idx="0">
                  <c:v>Dodávky tepla 2017</c:v>
                </c:pt>
              </c:strCache>
            </c:strRef>
          </c:tx>
          <c:marker>
            <c:symbol val="none"/>
          </c:marker>
          <c:val>
            <c:numRef>
              <c:f>'10.2'!$B$10:$M$10</c:f>
              <c:numCache>
                <c:formatCode>#,##0.0</c:formatCode>
                <c:ptCount val="12"/>
                <c:pt idx="0">
                  <c:v>16478.585341766986</c:v>
                </c:pt>
                <c:pt idx="1">
                  <c:v>11654.297915777555</c:v>
                </c:pt>
                <c:pt idx="2">
                  <c:v>9382.4970383481668</c:v>
                </c:pt>
                <c:pt idx="3">
                  <c:v>7848.0876669973004</c:v>
                </c:pt>
                <c:pt idx="4">
                  <c:v>5063.304654542354</c:v>
                </c:pt>
                <c:pt idx="5">
                  <c:v>3195.7152084279996</c:v>
                </c:pt>
                <c:pt idx="6">
                  <c:v>3008.9855368119997</c:v>
                </c:pt>
                <c:pt idx="7">
                  <c:v>3098.8329124330003</c:v>
                </c:pt>
                <c:pt idx="8">
                  <c:v>4790.1606571532038</c:v>
                </c:pt>
                <c:pt idx="9">
                  <c:v>7070.3964402386573</c:v>
                </c:pt>
                <c:pt idx="10">
                  <c:v>10313.596333714657</c:v>
                </c:pt>
                <c:pt idx="11">
                  <c:v>12431.351279674658</c:v>
                </c:pt>
              </c:numCache>
            </c:numRef>
          </c:val>
          <c:smooth val="0"/>
          <c:extLst xmlns:c16r2="http://schemas.microsoft.com/office/drawing/2015/06/chart">
            <c:ext xmlns:c16="http://schemas.microsoft.com/office/drawing/2014/chart" uri="{C3380CC4-5D6E-409C-BE32-E72D297353CC}">
              <c16:uniqueId val="{00000002-EC6C-4268-AFAA-314D6B11CB3C}"/>
            </c:ext>
          </c:extLst>
        </c:ser>
        <c:ser>
          <c:idx val="5"/>
          <c:order val="5"/>
          <c:tx>
            <c:strRef>
              <c:f>'10.2'!$A$11</c:f>
              <c:strCache>
                <c:ptCount val="1"/>
                <c:pt idx="0">
                  <c:v>Dodávky tepla 2018</c:v>
                </c:pt>
              </c:strCache>
            </c:strRef>
          </c:tx>
          <c:marker>
            <c:symbol val="none"/>
          </c:marker>
          <c:val>
            <c:numRef>
              <c:f>'10.2'!$B$11:$M$11</c:f>
              <c:numCache>
                <c:formatCode>#,##0.0</c:formatCode>
                <c:ptCount val="12"/>
                <c:pt idx="0">
                  <c:v>12399.469117099547</c:v>
                </c:pt>
                <c:pt idx="1">
                  <c:v>13089.190347299895</c:v>
                </c:pt>
                <c:pt idx="2">
                  <c:v>12577.75628240689</c:v>
                </c:pt>
                <c:pt idx="3">
                  <c:v>5469.9709170000006</c:v>
                </c:pt>
                <c:pt idx="4">
                  <c:v>3745.643223</c:v>
                </c:pt>
                <c:pt idx="5">
                  <c:v>3167.6023240000009</c:v>
                </c:pt>
                <c:pt idx="6">
                  <c:v>3045.9114672031033</c:v>
                </c:pt>
                <c:pt idx="7">
                  <c:v>3001.409038881693</c:v>
                </c:pt>
                <c:pt idx="8">
                  <c:v>3663.4899428348285</c:v>
                </c:pt>
                <c:pt idx="9">
                  <c:v>6799.0420395803776</c:v>
                </c:pt>
                <c:pt idx="10">
                  <c:v>9836.4189610698304</c:v>
                </c:pt>
                <c:pt idx="11">
                  <c:v>12266.301231070929</c:v>
                </c:pt>
              </c:numCache>
            </c:numRef>
          </c:val>
          <c:smooth val="0"/>
          <c:extLst xmlns:c16r2="http://schemas.microsoft.com/office/drawing/2015/06/chart">
            <c:ext xmlns:c16="http://schemas.microsoft.com/office/drawing/2014/chart" uri="{C3380CC4-5D6E-409C-BE32-E72D297353CC}">
              <c16:uniqueId val="{00000001-F72C-4282-81E6-D0FBEDABB315}"/>
            </c:ext>
          </c:extLst>
        </c:ser>
        <c:ser>
          <c:idx val="3"/>
          <c:order val="6"/>
          <c:tx>
            <c:strRef>
              <c:f>'10.2'!$A$12</c:f>
              <c:strCache>
                <c:ptCount val="1"/>
                <c:pt idx="0">
                  <c:v>Dodávky tepla 2019</c:v>
                </c:pt>
              </c:strCache>
            </c:strRef>
          </c:tx>
          <c:marker>
            <c:symbol val="none"/>
          </c:marker>
          <c:val>
            <c:numRef>
              <c:f>'10.2'!$B$12:$M$12</c:f>
              <c:numCache>
                <c:formatCode>#,##0.0</c:formatCode>
                <c:ptCount val="12"/>
                <c:pt idx="0">
                  <c:v>14025.466891588281</c:v>
                </c:pt>
                <c:pt idx="1">
                  <c:v>10928.105871725391</c:v>
                </c:pt>
                <c:pt idx="2">
                  <c:v>9381.9364501306627</c:v>
                </c:pt>
                <c:pt idx="3">
                  <c:v>6649.3846141367931</c:v>
                </c:pt>
                <c:pt idx="4">
                  <c:v>6013.3056877347135</c:v>
                </c:pt>
                <c:pt idx="5">
                  <c:v>3089.8592160865105</c:v>
                </c:pt>
                <c:pt idx="6">
                  <c:v>2989.0287317909433</c:v>
                </c:pt>
                <c:pt idx="7">
                  <c:v>2988.3437358818946</c:v>
                </c:pt>
                <c:pt idx="8">
                  <c:v>4033.7719984123828</c:v>
                </c:pt>
                <c:pt idx="9">
                  <c:v>6841.0531738455757</c:v>
                </c:pt>
                <c:pt idx="10">
                  <c:v>9176.2894109238568</c:v>
                </c:pt>
                <c:pt idx="11">
                  <c:v>11426.946451056432</c:v>
                </c:pt>
              </c:numCache>
            </c:numRef>
          </c:val>
          <c:smooth val="0"/>
          <c:extLst xmlns:c16r2="http://schemas.microsoft.com/office/drawing/2015/06/chart">
            <c:ext xmlns:c16="http://schemas.microsoft.com/office/drawing/2014/chart" uri="{C3380CC4-5D6E-409C-BE32-E72D297353CC}">
              <c16:uniqueId val="{00000003-EC6C-4268-AFAA-314D6B11CB3C}"/>
            </c:ext>
          </c:extLst>
        </c:ser>
        <c:ser>
          <c:idx val="7"/>
          <c:order val="7"/>
          <c:tx>
            <c:strRef>
              <c:f>'10.2'!$A$13</c:f>
              <c:strCache>
                <c:ptCount val="1"/>
                <c:pt idx="0">
                  <c:v>Dodávky tepla 2020</c:v>
                </c:pt>
              </c:strCache>
            </c:strRef>
          </c:tx>
          <c:marker>
            <c:symbol val="none"/>
          </c:marker>
          <c:val>
            <c:numRef>
              <c:f>'10.2'!$B$13:$G$13</c:f>
              <c:numCache>
                <c:formatCode>#,##0.0</c:formatCode>
                <c:ptCount val="6"/>
                <c:pt idx="0">
                  <c:v>12726.238844818246</c:v>
                </c:pt>
                <c:pt idx="1">
                  <c:v>10162.229506462669</c:v>
                </c:pt>
                <c:pt idx="2">
                  <c:v>9746.8779341230165</c:v>
                </c:pt>
              </c:numCache>
            </c:numRef>
          </c:val>
          <c:smooth val="0"/>
          <c:extLst xmlns:c16r2="http://schemas.microsoft.com/office/drawing/2015/06/chart">
            <c:ext xmlns:c16="http://schemas.microsoft.com/office/drawing/2014/chart" uri="{C3380CC4-5D6E-409C-BE32-E72D297353CC}">
              <c16:uniqueId val="{00000001-37A6-4E52-A703-52CEB34A6552}"/>
            </c:ext>
          </c:extLst>
        </c:ser>
        <c:dLbls>
          <c:showLegendKey val="0"/>
          <c:showVal val="0"/>
          <c:showCatName val="0"/>
          <c:showSerName val="0"/>
          <c:showPercent val="0"/>
          <c:showBubbleSize val="0"/>
        </c:dLbls>
        <c:marker val="1"/>
        <c:smooth val="0"/>
        <c:axId val="174218624"/>
        <c:axId val="174224512"/>
      </c:lineChart>
      <c:catAx>
        <c:axId val="174218624"/>
        <c:scaling>
          <c:orientation val="minMax"/>
        </c:scaling>
        <c:delete val="0"/>
        <c:axPos val="b"/>
        <c:numFmt formatCode="General" sourceLinked="0"/>
        <c:majorTickMark val="none"/>
        <c:minorTickMark val="none"/>
        <c:tickLblPos val="nextTo"/>
        <c:crossAx val="174224512"/>
        <c:crosses val="autoZero"/>
        <c:auto val="1"/>
        <c:lblAlgn val="ctr"/>
        <c:lblOffset val="100"/>
        <c:noMultiLvlLbl val="0"/>
      </c:catAx>
      <c:valAx>
        <c:axId val="174224512"/>
        <c:scaling>
          <c:orientation val="minMax"/>
        </c:scaling>
        <c:delete val="0"/>
        <c:axPos val="l"/>
        <c:majorGridlines/>
        <c:numFmt formatCode="#,##0" sourceLinked="0"/>
        <c:majorTickMark val="out"/>
        <c:minorTickMark val="none"/>
        <c:tickLblPos val="nextTo"/>
        <c:spPr>
          <a:ln>
            <a:noFill/>
          </a:ln>
        </c:spPr>
        <c:crossAx val="174218624"/>
        <c:crosses val="autoZero"/>
        <c:crossBetween val="between"/>
      </c:valAx>
    </c:plotArea>
    <c:legend>
      <c:legendPos val="b"/>
      <c:layout>
        <c:manualLayout>
          <c:xMode val="edge"/>
          <c:yMode val="edge"/>
          <c:x val="0"/>
          <c:y val="0.79408570541593926"/>
          <c:w val="0.93671498998326552"/>
          <c:h val="0.20591429458406071"/>
        </c:manualLayout>
      </c:layout>
      <c:overlay val="0"/>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77.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Meziroční změna </a:t>
            </a:r>
            <a:r>
              <a:rPr lang="en-US" sz="1000"/>
              <a:t>[</a:t>
            </a:r>
            <a:r>
              <a:rPr lang="cs-CZ" sz="1000"/>
              <a:t>TJ</a:t>
            </a:r>
            <a:r>
              <a:rPr lang="en-US" sz="1000"/>
              <a:t>]</a:t>
            </a:r>
            <a:endParaRPr lang="cs-CZ" sz="1000"/>
          </a:p>
        </c:rich>
      </c:tx>
      <c:overlay val="0"/>
    </c:title>
    <c:autoTitleDeleted val="0"/>
    <c:plotArea>
      <c:layout/>
      <c:barChart>
        <c:barDir val="col"/>
        <c:grouping val="clustered"/>
        <c:varyColors val="0"/>
        <c:ser>
          <c:idx val="0"/>
          <c:order val="0"/>
          <c:tx>
            <c:strRef>
              <c:f>'10.2'!$A$9</c:f>
              <c:strCache>
                <c:ptCount val="1"/>
                <c:pt idx="0">
                  <c:v>Meziroční změna-výroba tepla brutto</c:v>
                </c:pt>
              </c:strCache>
            </c:strRef>
          </c:tx>
          <c:invertIfNegative val="0"/>
          <c:val>
            <c:numRef>
              <c:f>'10.2'!$B$9:$M$9</c:f>
              <c:numCache>
                <c:formatCode>0.0%</c:formatCode>
                <c:ptCount val="12"/>
                <c:pt idx="0">
                  <c:v>-7.9423682031861995E-2</c:v>
                </c:pt>
                <c:pt idx="1">
                  <c:v>-5.6330868418290506E-2</c:v>
                </c:pt>
                <c:pt idx="2">
                  <c:v>1.4557719101466724E-2</c:v>
                </c:pt>
              </c:numCache>
            </c:numRef>
          </c:val>
          <c:extLst xmlns:c16r2="http://schemas.microsoft.com/office/drawing/2015/06/chart">
            <c:ext xmlns:c16="http://schemas.microsoft.com/office/drawing/2014/chart" uri="{C3380CC4-5D6E-409C-BE32-E72D297353CC}">
              <c16:uniqueId val="{00000000-DD71-4267-BCC9-0ED9F1BA0328}"/>
            </c:ext>
          </c:extLst>
        </c:ser>
        <c:ser>
          <c:idx val="1"/>
          <c:order val="1"/>
          <c:tx>
            <c:strRef>
              <c:f>'10.2'!$A$15</c:f>
              <c:strCache>
                <c:ptCount val="1"/>
                <c:pt idx="0">
                  <c:v>Meziroční změna-dodávky tepla</c:v>
                </c:pt>
              </c:strCache>
            </c:strRef>
          </c:tx>
          <c:invertIfNegative val="0"/>
          <c:val>
            <c:numRef>
              <c:f>'10.2'!$B$15:$M$15</c:f>
              <c:numCache>
                <c:formatCode>0.0%</c:formatCode>
                <c:ptCount val="12"/>
                <c:pt idx="0">
                  <c:v>-9.2633497110120575E-2</c:v>
                </c:pt>
                <c:pt idx="1">
                  <c:v>-7.0083175826864616E-2</c:v>
                </c:pt>
                <c:pt idx="2">
                  <c:v>3.8898311231608404E-2</c:v>
                </c:pt>
              </c:numCache>
            </c:numRef>
          </c:val>
          <c:extLst xmlns:c16r2="http://schemas.microsoft.com/office/drawing/2015/06/chart">
            <c:ext xmlns:c16="http://schemas.microsoft.com/office/drawing/2014/chart" uri="{C3380CC4-5D6E-409C-BE32-E72D297353CC}">
              <c16:uniqueId val="{00000001-DD71-4267-BCC9-0ED9F1BA0328}"/>
            </c:ext>
          </c:extLst>
        </c:ser>
        <c:dLbls>
          <c:showLegendKey val="0"/>
          <c:showVal val="0"/>
          <c:showCatName val="0"/>
          <c:showSerName val="0"/>
          <c:showPercent val="0"/>
          <c:showBubbleSize val="0"/>
        </c:dLbls>
        <c:gapWidth val="100"/>
        <c:overlap val="-10"/>
        <c:axId val="174475904"/>
        <c:axId val="174494080"/>
      </c:barChart>
      <c:catAx>
        <c:axId val="174475904"/>
        <c:scaling>
          <c:orientation val="minMax"/>
        </c:scaling>
        <c:delete val="0"/>
        <c:axPos val="b"/>
        <c:numFmt formatCode="General" sourceLinked="1"/>
        <c:majorTickMark val="none"/>
        <c:minorTickMark val="none"/>
        <c:tickLblPos val="low"/>
        <c:txPr>
          <a:bodyPr/>
          <a:lstStyle/>
          <a:p>
            <a:pPr>
              <a:defRPr sz="900"/>
            </a:pPr>
            <a:endParaRPr lang="cs-CZ"/>
          </a:p>
        </c:txPr>
        <c:crossAx val="174494080"/>
        <c:crosses val="autoZero"/>
        <c:auto val="1"/>
        <c:lblAlgn val="ctr"/>
        <c:lblOffset val="100"/>
        <c:noMultiLvlLbl val="0"/>
      </c:catAx>
      <c:valAx>
        <c:axId val="174494080"/>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174475904"/>
        <c:crosses val="autoZero"/>
        <c:crossBetween val="between"/>
      </c:valAx>
    </c:plotArea>
    <c:legend>
      <c:legendPos val="b"/>
      <c:overlay val="0"/>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78.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'4.1'!$O$8</c:f>
              <c:strCache>
                <c:ptCount val="1"/>
              </c:strCache>
            </c:strRef>
          </c:tx>
          <c:invertIfNegative val="0"/>
          <c:cat>
            <c:numRef>
              <c:f>'4.1'!$P$7</c:f>
              <c:numCache>
                <c:formatCode>General</c:formatCode>
                <c:ptCount val="1"/>
              </c:numCache>
            </c:numRef>
          </c:cat>
          <c:val>
            <c:numRef>
              <c:f>'4.1'!$P$8</c:f>
              <c:numCache>
                <c:formatCode>0.0%</c:formatCode>
                <c:ptCount val="1"/>
              </c:numCache>
            </c:numRef>
          </c:val>
          <c:extLst xmlns:c16r2="http://schemas.microsoft.com/office/drawing/2015/06/chart">
            <c:ext xmlns:c16="http://schemas.microsoft.com/office/drawing/2014/chart" uri="{C3380CC4-5D6E-409C-BE32-E72D297353CC}">
              <c16:uniqueId val="{00000000-EA62-4EB1-9E4A-78A9349EE9A2}"/>
            </c:ext>
          </c:extLst>
        </c:ser>
        <c:ser>
          <c:idx val="1"/>
          <c:order val="1"/>
          <c:tx>
            <c:strRef>
              <c:f>'4.1'!$O$9</c:f>
              <c:strCache>
                <c:ptCount val="1"/>
              </c:strCache>
            </c:strRef>
          </c:tx>
          <c:invertIfNegative val="0"/>
          <c:cat>
            <c:numRef>
              <c:f>'4.1'!$P$7</c:f>
              <c:numCache>
                <c:formatCode>General</c:formatCode>
                <c:ptCount val="1"/>
              </c:numCache>
            </c:numRef>
          </c:cat>
          <c:val>
            <c:numRef>
              <c:f>'4.1'!$P$9</c:f>
              <c:numCache>
                <c:formatCode>0.0%</c:formatCode>
                <c:ptCount val="1"/>
              </c:numCache>
            </c:numRef>
          </c:val>
          <c:extLst xmlns:c16r2="http://schemas.microsoft.com/office/drawing/2015/06/chart">
            <c:ext xmlns:c16="http://schemas.microsoft.com/office/drawing/2014/chart" uri="{C3380CC4-5D6E-409C-BE32-E72D297353CC}">
              <c16:uniqueId val="{00000001-EA62-4EB1-9E4A-78A9349EE9A2}"/>
            </c:ext>
          </c:extLst>
        </c:ser>
        <c:ser>
          <c:idx val="2"/>
          <c:order val="2"/>
          <c:tx>
            <c:strRef>
              <c:f>'4.1'!$O$10</c:f>
              <c:strCache>
                <c:ptCount val="1"/>
              </c:strCache>
            </c:strRef>
          </c:tx>
          <c:invertIfNegative val="0"/>
          <c:cat>
            <c:numRef>
              <c:f>'4.1'!$P$7</c:f>
              <c:numCache>
                <c:formatCode>General</c:formatCode>
                <c:ptCount val="1"/>
              </c:numCache>
            </c:numRef>
          </c:cat>
          <c:val>
            <c:numRef>
              <c:f>'4.1'!$P$10</c:f>
              <c:numCache>
                <c:formatCode>0.0%</c:formatCode>
                <c:ptCount val="1"/>
              </c:numCache>
            </c:numRef>
          </c:val>
          <c:extLst xmlns:c16r2="http://schemas.microsoft.com/office/drawing/2015/06/chart">
            <c:ext xmlns:c16="http://schemas.microsoft.com/office/drawing/2014/chart" uri="{C3380CC4-5D6E-409C-BE32-E72D297353CC}">
              <c16:uniqueId val="{00000002-EA62-4EB1-9E4A-78A9349EE9A2}"/>
            </c:ext>
          </c:extLst>
        </c:ser>
        <c:ser>
          <c:idx val="3"/>
          <c:order val="3"/>
          <c:tx>
            <c:strRef>
              <c:f>'4.1'!$O$11</c:f>
              <c:strCache>
                <c:ptCount val="1"/>
              </c:strCache>
            </c:strRef>
          </c:tx>
          <c:invertIfNegative val="0"/>
          <c:cat>
            <c:numRef>
              <c:f>'4.1'!$P$7</c:f>
              <c:numCache>
                <c:formatCode>General</c:formatCode>
                <c:ptCount val="1"/>
              </c:numCache>
            </c:numRef>
          </c:cat>
          <c:val>
            <c:numRef>
              <c:f>'4.1'!$P$11</c:f>
              <c:numCache>
                <c:formatCode>0.0%</c:formatCode>
                <c:ptCount val="1"/>
              </c:numCache>
            </c:numRef>
          </c:val>
          <c:extLst xmlns:c16r2="http://schemas.microsoft.com/office/drawing/2015/06/chart">
            <c:ext xmlns:c16="http://schemas.microsoft.com/office/drawing/2014/chart" uri="{C3380CC4-5D6E-409C-BE32-E72D297353CC}">
              <c16:uniqueId val="{00000003-EA62-4EB1-9E4A-78A9349EE9A2}"/>
            </c:ext>
          </c:extLst>
        </c:ser>
        <c:ser>
          <c:idx val="4"/>
          <c:order val="4"/>
          <c:tx>
            <c:strRef>
              <c:f>'4.1'!$O$12</c:f>
              <c:strCache>
                <c:ptCount val="1"/>
              </c:strCache>
            </c:strRef>
          </c:tx>
          <c:invertIfNegative val="0"/>
          <c:cat>
            <c:numRef>
              <c:f>'4.1'!$P$7</c:f>
              <c:numCache>
                <c:formatCode>General</c:formatCode>
                <c:ptCount val="1"/>
              </c:numCache>
            </c:numRef>
          </c:cat>
          <c:val>
            <c:numRef>
              <c:f>'4.1'!$P$12</c:f>
              <c:numCache>
                <c:formatCode>0.0%</c:formatCode>
                <c:ptCount val="1"/>
              </c:numCache>
            </c:numRef>
          </c:val>
          <c:extLst xmlns:c16r2="http://schemas.microsoft.com/office/drawing/2015/06/chart">
            <c:ext xmlns:c16="http://schemas.microsoft.com/office/drawing/2014/chart" uri="{C3380CC4-5D6E-409C-BE32-E72D297353CC}">
              <c16:uniqueId val="{00000004-EA62-4EB1-9E4A-78A9349EE9A2}"/>
            </c:ext>
          </c:extLst>
        </c:ser>
        <c:ser>
          <c:idx val="5"/>
          <c:order val="5"/>
          <c:tx>
            <c:strRef>
              <c:f>'4.1'!$O$13</c:f>
              <c:strCache>
                <c:ptCount val="1"/>
              </c:strCache>
            </c:strRef>
          </c:tx>
          <c:invertIfNegative val="0"/>
          <c:cat>
            <c:numRef>
              <c:f>'4.1'!$P$7</c:f>
              <c:numCache>
                <c:formatCode>General</c:formatCode>
                <c:ptCount val="1"/>
              </c:numCache>
            </c:numRef>
          </c:cat>
          <c:val>
            <c:numRef>
              <c:f>'4.1'!$P$13</c:f>
              <c:numCache>
                <c:formatCode>0.0%</c:formatCode>
                <c:ptCount val="1"/>
              </c:numCache>
            </c:numRef>
          </c:val>
          <c:extLst xmlns:c16r2="http://schemas.microsoft.com/office/drawing/2015/06/chart">
            <c:ext xmlns:c16="http://schemas.microsoft.com/office/drawing/2014/chart" uri="{C3380CC4-5D6E-409C-BE32-E72D297353CC}">
              <c16:uniqueId val="{00000005-EA62-4EB1-9E4A-78A9349EE9A2}"/>
            </c:ext>
          </c:extLst>
        </c:ser>
        <c:ser>
          <c:idx val="6"/>
          <c:order val="6"/>
          <c:tx>
            <c:strRef>
              <c:f>'4.1'!$O$14</c:f>
              <c:strCache>
                <c:ptCount val="1"/>
              </c:strCache>
            </c:strRef>
          </c:tx>
          <c:invertIfNegative val="0"/>
          <c:cat>
            <c:numRef>
              <c:f>'4.1'!$P$7</c:f>
              <c:numCache>
                <c:formatCode>General</c:formatCode>
                <c:ptCount val="1"/>
              </c:numCache>
            </c:numRef>
          </c:cat>
          <c:val>
            <c:numRef>
              <c:f>'4.1'!$P$14</c:f>
              <c:numCache>
                <c:formatCode>0.0%</c:formatCode>
                <c:ptCount val="1"/>
              </c:numCache>
            </c:numRef>
          </c:val>
          <c:extLst xmlns:c16r2="http://schemas.microsoft.com/office/drawing/2015/06/chart">
            <c:ext xmlns:c16="http://schemas.microsoft.com/office/drawing/2014/chart" uri="{C3380CC4-5D6E-409C-BE32-E72D297353CC}">
              <c16:uniqueId val="{00000006-EA62-4EB1-9E4A-78A9349EE9A2}"/>
            </c:ext>
          </c:extLst>
        </c:ser>
        <c:ser>
          <c:idx val="7"/>
          <c:order val="7"/>
          <c:tx>
            <c:strRef>
              <c:f>'4.1'!$O$15</c:f>
              <c:strCache>
                <c:ptCount val="1"/>
              </c:strCache>
            </c:strRef>
          </c:tx>
          <c:invertIfNegative val="0"/>
          <c:cat>
            <c:numRef>
              <c:f>'4.1'!$P$7</c:f>
              <c:numCache>
                <c:formatCode>General</c:formatCode>
                <c:ptCount val="1"/>
              </c:numCache>
            </c:numRef>
          </c:cat>
          <c:val>
            <c:numRef>
              <c:f>'4.1'!$P$15</c:f>
              <c:numCache>
                <c:formatCode>0.0%</c:formatCode>
                <c:ptCount val="1"/>
              </c:numCache>
            </c:numRef>
          </c:val>
          <c:extLst xmlns:c16r2="http://schemas.microsoft.com/office/drawing/2015/06/chart">
            <c:ext xmlns:c16="http://schemas.microsoft.com/office/drawing/2014/chart" uri="{C3380CC4-5D6E-409C-BE32-E72D297353CC}">
              <c16:uniqueId val="{00000007-EA62-4EB1-9E4A-78A9349EE9A2}"/>
            </c:ext>
          </c:extLst>
        </c:ser>
        <c:ser>
          <c:idx val="8"/>
          <c:order val="8"/>
          <c:tx>
            <c:strRef>
              <c:f>'4.1'!$O$16</c:f>
              <c:strCache>
                <c:ptCount val="1"/>
              </c:strCache>
            </c:strRef>
          </c:tx>
          <c:invertIfNegative val="0"/>
          <c:cat>
            <c:numRef>
              <c:f>'4.1'!$P$7</c:f>
              <c:numCache>
                <c:formatCode>General</c:formatCode>
                <c:ptCount val="1"/>
              </c:numCache>
            </c:numRef>
          </c:cat>
          <c:val>
            <c:numRef>
              <c:f>'4.1'!$P$16</c:f>
              <c:numCache>
                <c:formatCode>0.0%</c:formatCode>
                <c:ptCount val="1"/>
              </c:numCache>
            </c:numRef>
          </c:val>
          <c:extLst xmlns:c16r2="http://schemas.microsoft.com/office/drawing/2015/06/chart">
            <c:ext xmlns:c16="http://schemas.microsoft.com/office/drawing/2014/chart" uri="{C3380CC4-5D6E-409C-BE32-E72D297353CC}">
              <c16:uniqueId val="{00000008-EA62-4EB1-9E4A-78A9349EE9A2}"/>
            </c:ext>
          </c:extLst>
        </c:ser>
        <c:ser>
          <c:idx val="9"/>
          <c:order val="9"/>
          <c:tx>
            <c:strRef>
              <c:f>'4.1'!$O$17</c:f>
              <c:strCache>
                <c:ptCount val="1"/>
              </c:strCache>
            </c:strRef>
          </c:tx>
          <c:invertIfNegative val="0"/>
          <c:cat>
            <c:numRef>
              <c:f>'4.1'!$P$7</c:f>
              <c:numCache>
                <c:formatCode>General</c:formatCode>
                <c:ptCount val="1"/>
              </c:numCache>
            </c:numRef>
          </c:cat>
          <c:val>
            <c:numRef>
              <c:f>'4.1'!$P$17</c:f>
              <c:numCache>
                <c:formatCode>0.0%</c:formatCode>
                <c:ptCount val="1"/>
              </c:numCache>
            </c:numRef>
          </c:val>
          <c:extLst xmlns:c16r2="http://schemas.microsoft.com/office/drawing/2015/06/chart">
            <c:ext xmlns:c16="http://schemas.microsoft.com/office/drawing/2014/chart" uri="{C3380CC4-5D6E-409C-BE32-E72D297353CC}">
              <c16:uniqueId val="{00000009-EA62-4EB1-9E4A-78A9349EE9A2}"/>
            </c:ext>
          </c:extLst>
        </c:ser>
        <c:ser>
          <c:idx val="10"/>
          <c:order val="10"/>
          <c:tx>
            <c:strRef>
              <c:f>'4.1'!$O$18</c:f>
              <c:strCache>
                <c:ptCount val="1"/>
              </c:strCache>
            </c:strRef>
          </c:tx>
          <c:invertIfNegative val="0"/>
          <c:cat>
            <c:numRef>
              <c:f>'4.1'!$P$7</c:f>
              <c:numCache>
                <c:formatCode>General</c:formatCode>
                <c:ptCount val="1"/>
              </c:numCache>
            </c:numRef>
          </c:cat>
          <c:val>
            <c:numRef>
              <c:f>'4.1'!$P$18</c:f>
              <c:numCache>
                <c:formatCode>0.0%</c:formatCode>
                <c:ptCount val="1"/>
              </c:numCache>
            </c:numRef>
          </c:val>
          <c:extLst xmlns:c16r2="http://schemas.microsoft.com/office/drawing/2015/06/chart">
            <c:ext xmlns:c16="http://schemas.microsoft.com/office/drawing/2014/chart" uri="{C3380CC4-5D6E-409C-BE32-E72D297353CC}">
              <c16:uniqueId val="{0000000A-EA62-4EB1-9E4A-78A9349EE9A2}"/>
            </c:ext>
          </c:extLst>
        </c:ser>
        <c:ser>
          <c:idx val="11"/>
          <c:order val="11"/>
          <c:tx>
            <c:strRef>
              <c:f>'4.1'!$O$19</c:f>
              <c:strCache>
                <c:ptCount val="1"/>
              </c:strCache>
            </c:strRef>
          </c:tx>
          <c:invertIfNegative val="0"/>
          <c:cat>
            <c:numRef>
              <c:f>'4.1'!$P$7</c:f>
              <c:numCache>
                <c:formatCode>General</c:formatCode>
                <c:ptCount val="1"/>
              </c:numCache>
            </c:numRef>
          </c:cat>
          <c:val>
            <c:numRef>
              <c:f>'4.1'!$P$19</c:f>
              <c:numCache>
                <c:formatCode>0.0%</c:formatCode>
                <c:ptCount val="1"/>
              </c:numCache>
            </c:numRef>
          </c:val>
          <c:extLst xmlns:c16r2="http://schemas.microsoft.com/office/drawing/2015/06/chart">
            <c:ext xmlns:c16="http://schemas.microsoft.com/office/drawing/2014/chart" uri="{C3380CC4-5D6E-409C-BE32-E72D297353CC}">
              <c16:uniqueId val="{0000000B-EA62-4EB1-9E4A-78A9349EE9A2}"/>
            </c:ext>
          </c:extLst>
        </c:ser>
        <c:ser>
          <c:idx val="12"/>
          <c:order val="12"/>
          <c:tx>
            <c:strRef>
              <c:f>'4.1'!$O$20</c:f>
              <c:strCache>
                <c:ptCount val="1"/>
              </c:strCache>
            </c:strRef>
          </c:tx>
          <c:invertIfNegative val="0"/>
          <c:cat>
            <c:numRef>
              <c:f>'4.1'!$P$7</c:f>
              <c:numCache>
                <c:formatCode>General</c:formatCode>
                <c:ptCount val="1"/>
              </c:numCache>
            </c:numRef>
          </c:cat>
          <c:val>
            <c:numRef>
              <c:f>'4.1'!$P$20</c:f>
              <c:numCache>
                <c:formatCode>0.0%</c:formatCode>
                <c:ptCount val="1"/>
              </c:numCache>
            </c:numRef>
          </c:val>
          <c:extLst xmlns:c16r2="http://schemas.microsoft.com/office/drawing/2015/06/chart">
            <c:ext xmlns:c16="http://schemas.microsoft.com/office/drawing/2014/chart" uri="{C3380CC4-5D6E-409C-BE32-E72D297353CC}">
              <c16:uniqueId val="{0000000C-EA62-4EB1-9E4A-78A9349EE9A2}"/>
            </c:ext>
          </c:extLst>
        </c:ser>
        <c:ser>
          <c:idx val="13"/>
          <c:order val="13"/>
          <c:tx>
            <c:strRef>
              <c:f>'4.1'!$O$21</c:f>
              <c:strCache>
                <c:ptCount val="1"/>
              </c:strCache>
            </c:strRef>
          </c:tx>
          <c:invertIfNegative val="0"/>
          <c:cat>
            <c:numRef>
              <c:f>'4.1'!$P$7</c:f>
              <c:numCache>
                <c:formatCode>General</c:formatCode>
                <c:ptCount val="1"/>
              </c:numCache>
            </c:numRef>
          </c:cat>
          <c:val>
            <c:numRef>
              <c:f>'4.1'!$P$21</c:f>
              <c:numCache>
                <c:formatCode>0.0%</c:formatCode>
                <c:ptCount val="1"/>
              </c:numCache>
            </c:numRef>
          </c:val>
          <c:extLst xmlns:c16r2="http://schemas.microsoft.com/office/drawing/2015/06/chart">
            <c:ext xmlns:c16="http://schemas.microsoft.com/office/drawing/2014/chart" uri="{C3380CC4-5D6E-409C-BE32-E72D297353CC}">
              <c16:uniqueId val="{0000000D-EA62-4EB1-9E4A-78A9349EE9A2}"/>
            </c:ext>
          </c:extLst>
        </c:ser>
        <c:ser>
          <c:idx val="14"/>
          <c:order val="14"/>
          <c:tx>
            <c:strRef>
              <c:f>'4.1'!$O$22</c:f>
              <c:strCache>
                <c:ptCount val="1"/>
              </c:strCache>
            </c:strRef>
          </c:tx>
          <c:invertIfNegative val="0"/>
          <c:cat>
            <c:numRef>
              <c:f>'4.1'!$P$7</c:f>
              <c:numCache>
                <c:formatCode>General</c:formatCode>
                <c:ptCount val="1"/>
              </c:numCache>
            </c:numRef>
          </c:cat>
          <c:val>
            <c:numRef>
              <c:f>'4.1'!$P$22</c:f>
              <c:numCache>
                <c:formatCode>0.0%</c:formatCode>
                <c:ptCount val="1"/>
              </c:numCache>
            </c:numRef>
          </c:val>
          <c:extLst xmlns:c16r2="http://schemas.microsoft.com/office/drawing/2015/06/chart">
            <c:ext xmlns:c16="http://schemas.microsoft.com/office/drawing/2014/chart" uri="{C3380CC4-5D6E-409C-BE32-E72D297353CC}">
              <c16:uniqueId val="{0000000E-EA62-4EB1-9E4A-78A9349EE9A2}"/>
            </c:ext>
          </c:extLst>
        </c:ser>
        <c:ser>
          <c:idx val="15"/>
          <c:order val="15"/>
          <c:tx>
            <c:strRef>
              <c:f>'4.1'!$O$23</c:f>
              <c:strCache>
                <c:ptCount val="1"/>
              </c:strCache>
            </c:strRef>
          </c:tx>
          <c:invertIfNegative val="0"/>
          <c:cat>
            <c:numRef>
              <c:f>'4.1'!$P$7</c:f>
              <c:numCache>
                <c:formatCode>General</c:formatCode>
                <c:ptCount val="1"/>
              </c:numCache>
            </c:numRef>
          </c:cat>
          <c:val>
            <c:numRef>
              <c:f>'4.1'!$P$23</c:f>
              <c:numCache>
                <c:formatCode>0.0%</c:formatCode>
                <c:ptCount val="1"/>
              </c:numCache>
            </c:numRef>
          </c:val>
          <c:extLst xmlns:c16r2="http://schemas.microsoft.com/office/drawing/2015/06/chart">
            <c:ext xmlns:c16="http://schemas.microsoft.com/office/drawing/2014/chart" uri="{C3380CC4-5D6E-409C-BE32-E72D297353CC}">
              <c16:uniqueId val="{0000000F-EA62-4EB1-9E4A-78A9349EE9A2}"/>
            </c:ext>
          </c:extLst>
        </c:ser>
        <c:dLbls>
          <c:showLegendKey val="0"/>
          <c:showVal val="0"/>
          <c:showCatName val="0"/>
          <c:showSerName val="0"/>
          <c:showPercent val="0"/>
          <c:showBubbleSize val="0"/>
        </c:dLbls>
        <c:gapWidth val="150"/>
        <c:axId val="173693952"/>
        <c:axId val="173703936"/>
      </c:barChart>
      <c:catAx>
        <c:axId val="173693952"/>
        <c:scaling>
          <c:orientation val="minMax"/>
        </c:scaling>
        <c:delete val="1"/>
        <c:axPos val="b"/>
        <c:numFmt formatCode="General" sourceLinked="1"/>
        <c:majorTickMark val="out"/>
        <c:minorTickMark val="none"/>
        <c:tickLblPos val="nextTo"/>
        <c:crossAx val="173703936"/>
        <c:crosses val="autoZero"/>
        <c:auto val="1"/>
        <c:lblAlgn val="ctr"/>
        <c:lblOffset val="100"/>
        <c:noMultiLvlLbl val="0"/>
      </c:catAx>
      <c:valAx>
        <c:axId val="173703936"/>
        <c:scaling>
          <c:orientation val="minMax"/>
        </c:scaling>
        <c:delete val="1"/>
        <c:axPos val="l"/>
        <c:numFmt formatCode="0.0%" sourceLinked="1"/>
        <c:majorTickMark val="out"/>
        <c:minorTickMark val="none"/>
        <c:tickLblPos val="nextTo"/>
        <c:crossAx val="173693952"/>
        <c:crosses val="autoZero"/>
        <c:crossBetween val="between"/>
      </c:valAx>
      <c:spPr>
        <a:noFill/>
      </c:spPr>
    </c:plotArea>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79.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'4.1'!$O$8</c:f>
              <c:strCache>
                <c:ptCount val="1"/>
              </c:strCache>
            </c:strRef>
          </c:tx>
          <c:invertIfNegative val="0"/>
          <c:cat>
            <c:numRef>
              <c:f>'4.1'!$P$7</c:f>
              <c:numCache>
                <c:formatCode>General</c:formatCode>
                <c:ptCount val="1"/>
              </c:numCache>
            </c:numRef>
          </c:cat>
          <c:val>
            <c:numRef>
              <c:f>'4.1'!$P$8</c:f>
              <c:numCache>
                <c:formatCode>0.0%</c:formatCode>
                <c:ptCount val="1"/>
              </c:numCache>
            </c:numRef>
          </c:val>
          <c:extLst xmlns:c16r2="http://schemas.microsoft.com/office/drawing/2015/06/chart">
            <c:ext xmlns:c16="http://schemas.microsoft.com/office/drawing/2014/chart" uri="{C3380CC4-5D6E-409C-BE32-E72D297353CC}">
              <c16:uniqueId val="{00000000-4B55-4F6C-A411-58AA9463942B}"/>
            </c:ext>
          </c:extLst>
        </c:ser>
        <c:ser>
          <c:idx val="1"/>
          <c:order val="1"/>
          <c:tx>
            <c:strRef>
              <c:f>'4.1'!$O$9</c:f>
              <c:strCache>
                <c:ptCount val="1"/>
              </c:strCache>
            </c:strRef>
          </c:tx>
          <c:invertIfNegative val="0"/>
          <c:cat>
            <c:numRef>
              <c:f>'4.1'!$P$7</c:f>
              <c:numCache>
                <c:formatCode>General</c:formatCode>
                <c:ptCount val="1"/>
              </c:numCache>
            </c:numRef>
          </c:cat>
          <c:val>
            <c:numRef>
              <c:f>'4.1'!$P$9</c:f>
              <c:numCache>
                <c:formatCode>0.0%</c:formatCode>
                <c:ptCount val="1"/>
              </c:numCache>
            </c:numRef>
          </c:val>
          <c:extLst xmlns:c16r2="http://schemas.microsoft.com/office/drawing/2015/06/chart">
            <c:ext xmlns:c16="http://schemas.microsoft.com/office/drawing/2014/chart" uri="{C3380CC4-5D6E-409C-BE32-E72D297353CC}">
              <c16:uniqueId val="{00000001-4B55-4F6C-A411-58AA9463942B}"/>
            </c:ext>
          </c:extLst>
        </c:ser>
        <c:ser>
          <c:idx val="2"/>
          <c:order val="2"/>
          <c:tx>
            <c:strRef>
              <c:f>'4.1'!$O$10</c:f>
              <c:strCache>
                <c:ptCount val="1"/>
              </c:strCache>
            </c:strRef>
          </c:tx>
          <c:invertIfNegative val="0"/>
          <c:cat>
            <c:numRef>
              <c:f>'4.1'!$P$7</c:f>
              <c:numCache>
                <c:formatCode>General</c:formatCode>
                <c:ptCount val="1"/>
              </c:numCache>
            </c:numRef>
          </c:cat>
          <c:val>
            <c:numRef>
              <c:f>'4.1'!$P$10</c:f>
              <c:numCache>
                <c:formatCode>0.0%</c:formatCode>
                <c:ptCount val="1"/>
              </c:numCache>
            </c:numRef>
          </c:val>
          <c:extLst xmlns:c16r2="http://schemas.microsoft.com/office/drawing/2015/06/chart">
            <c:ext xmlns:c16="http://schemas.microsoft.com/office/drawing/2014/chart" uri="{C3380CC4-5D6E-409C-BE32-E72D297353CC}">
              <c16:uniqueId val="{00000002-4B55-4F6C-A411-58AA9463942B}"/>
            </c:ext>
          </c:extLst>
        </c:ser>
        <c:ser>
          <c:idx val="3"/>
          <c:order val="3"/>
          <c:tx>
            <c:strRef>
              <c:f>'4.1'!$O$11</c:f>
              <c:strCache>
                <c:ptCount val="1"/>
              </c:strCache>
            </c:strRef>
          </c:tx>
          <c:invertIfNegative val="0"/>
          <c:cat>
            <c:numRef>
              <c:f>'4.1'!$P$7</c:f>
              <c:numCache>
                <c:formatCode>General</c:formatCode>
                <c:ptCount val="1"/>
              </c:numCache>
            </c:numRef>
          </c:cat>
          <c:val>
            <c:numRef>
              <c:f>'4.1'!$P$11</c:f>
              <c:numCache>
                <c:formatCode>0.0%</c:formatCode>
                <c:ptCount val="1"/>
              </c:numCache>
            </c:numRef>
          </c:val>
          <c:extLst xmlns:c16r2="http://schemas.microsoft.com/office/drawing/2015/06/chart">
            <c:ext xmlns:c16="http://schemas.microsoft.com/office/drawing/2014/chart" uri="{C3380CC4-5D6E-409C-BE32-E72D297353CC}">
              <c16:uniqueId val="{00000003-4B55-4F6C-A411-58AA9463942B}"/>
            </c:ext>
          </c:extLst>
        </c:ser>
        <c:ser>
          <c:idx val="4"/>
          <c:order val="4"/>
          <c:tx>
            <c:strRef>
              <c:f>'4.1'!$O$12</c:f>
              <c:strCache>
                <c:ptCount val="1"/>
              </c:strCache>
            </c:strRef>
          </c:tx>
          <c:invertIfNegative val="0"/>
          <c:cat>
            <c:numRef>
              <c:f>'4.1'!$P$7</c:f>
              <c:numCache>
                <c:formatCode>General</c:formatCode>
                <c:ptCount val="1"/>
              </c:numCache>
            </c:numRef>
          </c:cat>
          <c:val>
            <c:numRef>
              <c:f>'4.1'!$P$12</c:f>
              <c:numCache>
                <c:formatCode>0.0%</c:formatCode>
                <c:ptCount val="1"/>
              </c:numCache>
            </c:numRef>
          </c:val>
          <c:extLst xmlns:c16r2="http://schemas.microsoft.com/office/drawing/2015/06/chart">
            <c:ext xmlns:c16="http://schemas.microsoft.com/office/drawing/2014/chart" uri="{C3380CC4-5D6E-409C-BE32-E72D297353CC}">
              <c16:uniqueId val="{00000004-4B55-4F6C-A411-58AA9463942B}"/>
            </c:ext>
          </c:extLst>
        </c:ser>
        <c:ser>
          <c:idx val="5"/>
          <c:order val="5"/>
          <c:tx>
            <c:strRef>
              <c:f>'4.1'!$O$13</c:f>
              <c:strCache>
                <c:ptCount val="1"/>
              </c:strCache>
            </c:strRef>
          </c:tx>
          <c:invertIfNegative val="0"/>
          <c:cat>
            <c:numRef>
              <c:f>'4.1'!$P$7</c:f>
              <c:numCache>
                <c:formatCode>General</c:formatCode>
                <c:ptCount val="1"/>
              </c:numCache>
            </c:numRef>
          </c:cat>
          <c:val>
            <c:numRef>
              <c:f>'4.1'!$P$13</c:f>
              <c:numCache>
                <c:formatCode>0.0%</c:formatCode>
                <c:ptCount val="1"/>
              </c:numCache>
            </c:numRef>
          </c:val>
          <c:extLst xmlns:c16r2="http://schemas.microsoft.com/office/drawing/2015/06/chart">
            <c:ext xmlns:c16="http://schemas.microsoft.com/office/drawing/2014/chart" uri="{C3380CC4-5D6E-409C-BE32-E72D297353CC}">
              <c16:uniqueId val="{00000005-4B55-4F6C-A411-58AA9463942B}"/>
            </c:ext>
          </c:extLst>
        </c:ser>
        <c:ser>
          <c:idx val="6"/>
          <c:order val="6"/>
          <c:tx>
            <c:strRef>
              <c:f>'4.1'!$O$14</c:f>
              <c:strCache>
                <c:ptCount val="1"/>
              </c:strCache>
            </c:strRef>
          </c:tx>
          <c:invertIfNegative val="0"/>
          <c:cat>
            <c:numRef>
              <c:f>'4.1'!$P$7</c:f>
              <c:numCache>
                <c:formatCode>General</c:formatCode>
                <c:ptCount val="1"/>
              </c:numCache>
            </c:numRef>
          </c:cat>
          <c:val>
            <c:numRef>
              <c:f>'4.1'!$P$14</c:f>
              <c:numCache>
                <c:formatCode>0.0%</c:formatCode>
                <c:ptCount val="1"/>
              </c:numCache>
            </c:numRef>
          </c:val>
          <c:extLst xmlns:c16r2="http://schemas.microsoft.com/office/drawing/2015/06/chart">
            <c:ext xmlns:c16="http://schemas.microsoft.com/office/drawing/2014/chart" uri="{C3380CC4-5D6E-409C-BE32-E72D297353CC}">
              <c16:uniqueId val="{00000006-4B55-4F6C-A411-58AA9463942B}"/>
            </c:ext>
          </c:extLst>
        </c:ser>
        <c:ser>
          <c:idx val="7"/>
          <c:order val="7"/>
          <c:tx>
            <c:strRef>
              <c:f>'4.1'!$O$15</c:f>
              <c:strCache>
                <c:ptCount val="1"/>
              </c:strCache>
            </c:strRef>
          </c:tx>
          <c:invertIfNegative val="0"/>
          <c:cat>
            <c:numRef>
              <c:f>'4.1'!$P$7</c:f>
              <c:numCache>
                <c:formatCode>General</c:formatCode>
                <c:ptCount val="1"/>
              </c:numCache>
            </c:numRef>
          </c:cat>
          <c:val>
            <c:numRef>
              <c:f>'4.1'!$P$15</c:f>
              <c:numCache>
                <c:formatCode>0.0%</c:formatCode>
                <c:ptCount val="1"/>
              </c:numCache>
            </c:numRef>
          </c:val>
          <c:extLst xmlns:c16r2="http://schemas.microsoft.com/office/drawing/2015/06/chart">
            <c:ext xmlns:c16="http://schemas.microsoft.com/office/drawing/2014/chart" uri="{C3380CC4-5D6E-409C-BE32-E72D297353CC}">
              <c16:uniqueId val="{00000007-4B55-4F6C-A411-58AA9463942B}"/>
            </c:ext>
          </c:extLst>
        </c:ser>
        <c:ser>
          <c:idx val="8"/>
          <c:order val="8"/>
          <c:tx>
            <c:strRef>
              <c:f>'4.1'!$O$16</c:f>
              <c:strCache>
                <c:ptCount val="1"/>
              </c:strCache>
            </c:strRef>
          </c:tx>
          <c:invertIfNegative val="0"/>
          <c:cat>
            <c:numRef>
              <c:f>'4.1'!$P$7</c:f>
              <c:numCache>
                <c:formatCode>General</c:formatCode>
                <c:ptCount val="1"/>
              </c:numCache>
            </c:numRef>
          </c:cat>
          <c:val>
            <c:numRef>
              <c:f>'4.1'!$P$16</c:f>
              <c:numCache>
                <c:formatCode>0.0%</c:formatCode>
                <c:ptCount val="1"/>
              </c:numCache>
            </c:numRef>
          </c:val>
          <c:extLst xmlns:c16r2="http://schemas.microsoft.com/office/drawing/2015/06/chart">
            <c:ext xmlns:c16="http://schemas.microsoft.com/office/drawing/2014/chart" uri="{C3380CC4-5D6E-409C-BE32-E72D297353CC}">
              <c16:uniqueId val="{00000008-4B55-4F6C-A411-58AA9463942B}"/>
            </c:ext>
          </c:extLst>
        </c:ser>
        <c:ser>
          <c:idx val="9"/>
          <c:order val="9"/>
          <c:tx>
            <c:strRef>
              <c:f>'4.1'!$O$17</c:f>
              <c:strCache>
                <c:ptCount val="1"/>
              </c:strCache>
            </c:strRef>
          </c:tx>
          <c:invertIfNegative val="0"/>
          <c:cat>
            <c:numRef>
              <c:f>'4.1'!$P$7</c:f>
              <c:numCache>
                <c:formatCode>General</c:formatCode>
                <c:ptCount val="1"/>
              </c:numCache>
            </c:numRef>
          </c:cat>
          <c:val>
            <c:numRef>
              <c:f>'4.1'!$P$17</c:f>
              <c:numCache>
                <c:formatCode>0.0%</c:formatCode>
                <c:ptCount val="1"/>
              </c:numCache>
            </c:numRef>
          </c:val>
          <c:extLst xmlns:c16r2="http://schemas.microsoft.com/office/drawing/2015/06/chart">
            <c:ext xmlns:c16="http://schemas.microsoft.com/office/drawing/2014/chart" uri="{C3380CC4-5D6E-409C-BE32-E72D297353CC}">
              <c16:uniqueId val="{00000009-4B55-4F6C-A411-58AA9463942B}"/>
            </c:ext>
          </c:extLst>
        </c:ser>
        <c:ser>
          <c:idx val="10"/>
          <c:order val="10"/>
          <c:tx>
            <c:strRef>
              <c:f>'4.1'!$O$18</c:f>
              <c:strCache>
                <c:ptCount val="1"/>
              </c:strCache>
            </c:strRef>
          </c:tx>
          <c:invertIfNegative val="0"/>
          <c:cat>
            <c:numRef>
              <c:f>'4.1'!$P$7</c:f>
              <c:numCache>
                <c:formatCode>General</c:formatCode>
                <c:ptCount val="1"/>
              </c:numCache>
            </c:numRef>
          </c:cat>
          <c:val>
            <c:numRef>
              <c:f>'4.1'!$P$18</c:f>
              <c:numCache>
                <c:formatCode>0.0%</c:formatCode>
                <c:ptCount val="1"/>
              </c:numCache>
            </c:numRef>
          </c:val>
          <c:extLst xmlns:c16r2="http://schemas.microsoft.com/office/drawing/2015/06/chart">
            <c:ext xmlns:c16="http://schemas.microsoft.com/office/drawing/2014/chart" uri="{C3380CC4-5D6E-409C-BE32-E72D297353CC}">
              <c16:uniqueId val="{0000000A-4B55-4F6C-A411-58AA9463942B}"/>
            </c:ext>
          </c:extLst>
        </c:ser>
        <c:ser>
          <c:idx val="11"/>
          <c:order val="11"/>
          <c:tx>
            <c:strRef>
              <c:f>'4.1'!$O$19</c:f>
              <c:strCache>
                <c:ptCount val="1"/>
              </c:strCache>
            </c:strRef>
          </c:tx>
          <c:invertIfNegative val="0"/>
          <c:cat>
            <c:numRef>
              <c:f>'4.1'!$P$7</c:f>
              <c:numCache>
                <c:formatCode>General</c:formatCode>
                <c:ptCount val="1"/>
              </c:numCache>
            </c:numRef>
          </c:cat>
          <c:val>
            <c:numRef>
              <c:f>'4.1'!$P$19</c:f>
              <c:numCache>
                <c:formatCode>0.0%</c:formatCode>
                <c:ptCount val="1"/>
              </c:numCache>
            </c:numRef>
          </c:val>
          <c:extLst xmlns:c16r2="http://schemas.microsoft.com/office/drawing/2015/06/chart">
            <c:ext xmlns:c16="http://schemas.microsoft.com/office/drawing/2014/chart" uri="{C3380CC4-5D6E-409C-BE32-E72D297353CC}">
              <c16:uniqueId val="{0000000B-4B55-4F6C-A411-58AA9463942B}"/>
            </c:ext>
          </c:extLst>
        </c:ser>
        <c:ser>
          <c:idx val="12"/>
          <c:order val="12"/>
          <c:tx>
            <c:strRef>
              <c:f>'4.1'!$O$20</c:f>
              <c:strCache>
                <c:ptCount val="1"/>
              </c:strCache>
            </c:strRef>
          </c:tx>
          <c:invertIfNegative val="0"/>
          <c:cat>
            <c:numRef>
              <c:f>'4.1'!$P$7</c:f>
              <c:numCache>
                <c:formatCode>General</c:formatCode>
                <c:ptCount val="1"/>
              </c:numCache>
            </c:numRef>
          </c:cat>
          <c:val>
            <c:numRef>
              <c:f>'4.1'!$P$20</c:f>
              <c:numCache>
                <c:formatCode>0.0%</c:formatCode>
                <c:ptCount val="1"/>
              </c:numCache>
            </c:numRef>
          </c:val>
          <c:extLst xmlns:c16r2="http://schemas.microsoft.com/office/drawing/2015/06/chart">
            <c:ext xmlns:c16="http://schemas.microsoft.com/office/drawing/2014/chart" uri="{C3380CC4-5D6E-409C-BE32-E72D297353CC}">
              <c16:uniqueId val="{0000000C-4B55-4F6C-A411-58AA9463942B}"/>
            </c:ext>
          </c:extLst>
        </c:ser>
        <c:ser>
          <c:idx val="13"/>
          <c:order val="13"/>
          <c:tx>
            <c:strRef>
              <c:f>'4.1'!$O$21</c:f>
              <c:strCache>
                <c:ptCount val="1"/>
              </c:strCache>
            </c:strRef>
          </c:tx>
          <c:invertIfNegative val="0"/>
          <c:cat>
            <c:numRef>
              <c:f>'4.1'!$P$7</c:f>
              <c:numCache>
                <c:formatCode>General</c:formatCode>
                <c:ptCount val="1"/>
              </c:numCache>
            </c:numRef>
          </c:cat>
          <c:val>
            <c:numRef>
              <c:f>'4.1'!$P$21</c:f>
              <c:numCache>
                <c:formatCode>0.0%</c:formatCode>
                <c:ptCount val="1"/>
              </c:numCache>
            </c:numRef>
          </c:val>
          <c:extLst xmlns:c16r2="http://schemas.microsoft.com/office/drawing/2015/06/chart">
            <c:ext xmlns:c16="http://schemas.microsoft.com/office/drawing/2014/chart" uri="{C3380CC4-5D6E-409C-BE32-E72D297353CC}">
              <c16:uniqueId val="{0000000D-4B55-4F6C-A411-58AA9463942B}"/>
            </c:ext>
          </c:extLst>
        </c:ser>
        <c:ser>
          <c:idx val="14"/>
          <c:order val="14"/>
          <c:tx>
            <c:strRef>
              <c:f>'4.1'!$O$22</c:f>
              <c:strCache>
                <c:ptCount val="1"/>
              </c:strCache>
            </c:strRef>
          </c:tx>
          <c:invertIfNegative val="0"/>
          <c:cat>
            <c:numRef>
              <c:f>'4.1'!$P$7</c:f>
              <c:numCache>
                <c:formatCode>General</c:formatCode>
                <c:ptCount val="1"/>
              </c:numCache>
            </c:numRef>
          </c:cat>
          <c:val>
            <c:numRef>
              <c:f>'4.1'!$P$22</c:f>
              <c:numCache>
                <c:formatCode>0.0%</c:formatCode>
                <c:ptCount val="1"/>
              </c:numCache>
            </c:numRef>
          </c:val>
          <c:extLst xmlns:c16r2="http://schemas.microsoft.com/office/drawing/2015/06/chart">
            <c:ext xmlns:c16="http://schemas.microsoft.com/office/drawing/2014/chart" uri="{C3380CC4-5D6E-409C-BE32-E72D297353CC}">
              <c16:uniqueId val="{0000000E-4B55-4F6C-A411-58AA9463942B}"/>
            </c:ext>
          </c:extLst>
        </c:ser>
        <c:ser>
          <c:idx val="15"/>
          <c:order val="15"/>
          <c:tx>
            <c:strRef>
              <c:f>'4.1'!$O$23</c:f>
              <c:strCache>
                <c:ptCount val="1"/>
              </c:strCache>
            </c:strRef>
          </c:tx>
          <c:invertIfNegative val="0"/>
          <c:cat>
            <c:numRef>
              <c:f>'4.1'!$P$7</c:f>
              <c:numCache>
                <c:formatCode>General</c:formatCode>
                <c:ptCount val="1"/>
              </c:numCache>
            </c:numRef>
          </c:cat>
          <c:val>
            <c:numRef>
              <c:f>'4.1'!$P$23</c:f>
              <c:numCache>
                <c:formatCode>0.0%</c:formatCode>
                <c:ptCount val="1"/>
              </c:numCache>
            </c:numRef>
          </c:val>
          <c:extLst xmlns:c16r2="http://schemas.microsoft.com/office/drawing/2015/06/chart">
            <c:ext xmlns:c16="http://schemas.microsoft.com/office/drawing/2014/chart" uri="{C3380CC4-5D6E-409C-BE32-E72D297353CC}">
              <c16:uniqueId val="{0000000F-4B55-4F6C-A411-58AA9463942B}"/>
            </c:ext>
          </c:extLst>
        </c:ser>
        <c:dLbls>
          <c:showLegendKey val="0"/>
          <c:showVal val="0"/>
          <c:showCatName val="0"/>
          <c:showSerName val="0"/>
          <c:showPercent val="0"/>
          <c:showBubbleSize val="0"/>
        </c:dLbls>
        <c:gapWidth val="150"/>
        <c:axId val="173857024"/>
        <c:axId val="173858816"/>
      </c:barChart>
      <c:catAx>
        <c:axId val="173857024"/>
        <c:scaling>
          <c:orientation val="minMax"/>
        </c:scaling>
        <c:delete val="1"/>
        <c:axPos val="b"/>
        <c:numFmt formatCode="General" sourceLinked="1"/>
        <c:majorTickMark val="out"/>
        <c:minorTickMark val="none"/>
        <c:tickLblPos val="nextTo"/>
        <c:crossAx val="173858816"/>
        <c:crosses val="autoZero"/>
        <c:auto val="1"/>
        <c:lblAlgn val="ctr"/>
        <c:lblOffset val="100"/>
        <c:noMultiLvlLbl val="0"/>
      </c:catAx>
      <c:valAx>
        <c:axId val="173858816"/>
        <c:scaling>
          <c:orientation val="minMax"/>
        </c:scaling>
        <c:delete val="1"/>
        <c:axPos val="l"/>
        <c:numFmt formatCode="0.0%" sourceLinked="1"/>
        <c:majorTickMark val="out"/>
        <c:minorTickMark val="none"/>
        <c:tickLblPos val="nextTo"/>
        <c:crossAx val="173857024"/>
        <c:crosses val="autoZero"/>
        <c:crossBetween val="between"/>
      </c:valAx>
      <c:spPr>
        <a:noFill/>
      </c:spPr>
    </c:plotArea>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barChart>
        <c:barDir val="col"/>
        <c:grouping val="clustered"/>
        <c:varyColors val="0"/>
        <c:ser>
          <c:idx val="0"/>
          <c:order val="0"/>
          <c:tx>
            <c:strRef>
              <c:f>'4.1'!$O$8</c:f>
              <c:strCache>
                <c:ptCount val="1"/>
              </c:strCache>
            </c:strRef>
          </c:tx>
          <c:spPr>
            <a:solidFill>
              <a:schemeClr val="accent3">
                <a:lumMod val="75000"/>
              </a:schemeClr>
            </a:solidFill>
          </c:spPr>
          <c:invertIfNegative val="0"/>
          <c:cat>
            <c:numRef>
              <c:f>'4.1'!$P$7</c:f>
              <c:numCache>
                <c:formatCode>General</c:formatCode>
                <c:ptCount val="1"/>
              </c:numCache>
            </c:numRef>
          </c:cat>
          <c:val>
            <c:numRef>
              <c:f>'4.1'!$P$8</c:f>
              <c:numCache>
                <c:formatCode>0.0%</c:formatCode>
                <c:ptCount val="1"/>
              </c:numCache>
            </c:numRef>
          </c:val>
          <c:extLst xmlns:c16r2="http://schemas.microsoft.com/office/drawing/2015/06/chart">
            <c:ext xmlns:c16="http://schemas.microsoft.com/office/drawing/2014/chart" uri="{C3380CC4-5D6E-409C-BE32-E72D297353CC}">
              <c16:uniqueId val="{00000000-2D02-4ED2-AF91-F130B22914A0}"/>
            </c:ext>
          </c:extLst>
        </c:ser>
        <c:ser>
          <c:idx val="1"/>
          <c:order val="1"/>
          <c:tx>
            <c:strRef>
              <c:f>'4.1'!$O$9</c:f>
              <c:strCache>
                <c:ptCount val="1"/>
              </c:strCache>
            </c:strRef>
          </c:tx>
          <c:spPr>
            <a:solidFill>
              <a:schemeClr val="bg2">
                <a:lumMod val="50000"/>
              </a:schemeClr>
            </a:solidFill>
          </c:spPr>
          <c:invertIfNegative val="0"/>
          <c:cat>
            <c:numRef>
              <c:f>'4.1'!$P$7</c:f>
              <c:numCache>
                <c:formatCode>General</c:formatCode>
                <c:ptCount val="1"/>
              </c:numCache>
            </c:numRef>
          </c:cat>
          <c:val>
            <c:numRef>
              <c:f>'4.1'!$P$9</c:f>
              <c:numCache>
                <c:formatCode>0.0%</c:formatCode>
                <c:ptCount val="1"/>
              </c:numCache>
            </c:numRef>
          </c:val>
          <c:extLst xmlns:c16r2="http://schemas.microsoft.com/office/drawing/2015/06/chart">
            <c:ext xmlns:c16="http://schemas.microsoft.com/office/drawing/2014/chart" uri="{C3380CC4-5D6E-409C-BE32-E72D297353CC}">
              <c16:uniqueId val="{00000001-2D02-4ED2-AF91-F130B22914A0}"/>
            </c:ext>
          </c:extLst>
        </c:ser>
        <c:ser>
          <c:idx val="2"/>
          <c:order val="2"/>
          <c:tx>
            <c:strRef>
              <c:f>'4.1'!$O$10</c:f>
              <c:strCache>
                <c:ptCount val="1"/>
              </c:strCache>
            </c:strRef>
          </c:tx>
          <c:spPr>
            <a:solidFill>
              <a:schemeClr val="tx1"/>
            </a:solidFill>
          </c:spPr>
          <c:invertIfNegative val="0"/>
          <c:cat>
            <c:numRef>
              <c:f>'4.1'!$P$7</c:f>
              <c:numCache>
                <c:formatCode>General</c:formatCode>
                <c:ptCount val="1"/>
              </c:numCache>
            </c:numRef>
          </c:cat>
          <c:val>
            <c:numRef>
              <c:f>'4.1'!$P$10</c:f>
              <c:numCache>
                <c:formatCode>0.0%</c:formatCode>
                <c:ptCount val="1"/>
              </c:numCache>
            </c:numRef>
          </c:val>
          <c:extLst xmlns:c16r2="http://schemas.microsoft.com/office/drawing/2015/06/chart">
            <c:ext xmlns:c16="http://schemas.microsoft.com/office/drawing/2014/chart" uri="{C3380CC4-5D6E-409C-BE32-E72D297353CC}">
              <c16:uniqueId val="{00000002-2D02-4ED2-AF91-F130B22914A0}"/>
            </c:ext>
          </c:extLst>
        </c:ser>
        <c:ser>
          <c:idx val="3"/>
          <c:order val="3"/>
          <c:tx>
            <c:strRef>
              <c:f>'4.1'!$O$11</c:f>
              <c:strCache>
                <c:ptCount val="1"/>
              </c:strCache>
            </c:strRef>
          </c:tx>
          <c:invertIfNegative val="0"/>
          <c:cat>
            <c:numRef>
              <c:f>'4.1'!$P$7</c:f>
              <c:numCache>
                <c:formatCode>General</c:formatCode>
                <c:ptCount val="1"/>
              </c:numCache>
            </c:numRef>
          </c:cat>
          <c:val>
            <c:numRef>
              <c:f>'4.1'!$P$11</c:f>
              <c:numCache>
                <c:formatCode>0.0%</c:formatCode>
                <c:ptCount val="1"/>
              </c:numCache>
            </c:numRef>
          </c:val>
          <c:extLst xmlns:c16r2="http://schemas.microsoft.com/office/drawing/2015/06/chart">
            <c:ext xmlns:c16="http://schemas.microsoft.com/office/drawing/2014/chart" uri="{C3380CC4-5D6E-409C-BE32-E72D297353CC}">
              <c16:uniqueId val="{00000003-2D02-4ED2-AF91-F130B22914A0}"/>
            </c:ext>
          </c:extLst>
        </c:ser>
        <c:ser>
          <c:idx val="4"/>
          <c:order val="4"/>
          <c:tx>
            <c:strRef>
              <c:f>'4.1'!$O$12</c:f>
              <c:strCache>
                <c:ptCount val="1"/>
              </c:strCache>
            </c:strRef>
          </c:tx>
          <c:invertIfNegative val="0"/>
          <c:cat>
            <c:numRef>
              <c:f>'4.1'!$P$7</c:f>
              <c:numCache>
                <c:formatCode>General</c:formatCode>
                <c:ptCount val="1"/>
              </c:numCache>
            </c:numRef>
          </c:cat>
          <c:val>
            <c:numRef>
              <c:f>'4.1'!$P$12</c:f>
              <c:numCache>
                <c:formatCode>0.0%</c:formatCode>
                <c:ptCount val="1"/>
              </c:numCache>
            </c:numRef>
          </c:val>
          <c:extLst xmlns:c16r2="http://schemas.microsoft.com/office/drawing/2015/06/chart">
            <c:ext xmlns:c16="http://schemas.microsoft.com/office/drawing/2014/chart" uri="{C3380CC4-5D6E-409C-BE32-E72D297353CC}">
              <c16:uniqueId val="{00000004-2D02-4ED2-AF91-F130B22914A0}"/>
            </c:ext>
          </c:extLst>
        </c:ser>
        <c:ser>
          <c:idx val="5"/>
          <c:order val="5"/>
          <c:tx>
            <c:strRef>
              <c:f>'4.1'!$O$13</c:f>
              <c:strCache>
                <c:ptCount val="1"/>
              </c:strCache>
            </c:strRef>
          </c:tx>
          <c:invertIfNegative val="0"/>
          <c:cat>
            <c:numRef>
              <c:f>'4.1'!$P$7</c:f>
              <c:numCache>
                <c:formatCode>General</c:formatCode>
                <c:ptCount val="1"/>
              </c:numCache>
            </c:numRef>
          </c:cat>
          <c:val>
            <c:numRef>
              <c:f>'4.1'!$P$13</c:f>
              <c:numCache>
                <c:formatCode>0.0%</c:formatCode>
                <c:ptCount val="1"/>
              </c:numCache>
            </c:numRef>
          </c:val>
          <c:extLst xmlns:c16r2="http://schemas.microsoft.com/office/drawing/2015/06/chart">
            <c:ext xmlns:c16="http://schemas.microsoft.com/office/drawing/2014/chart" uri="{C3380CC4-5D6E-409C-BE32-E72D297353CC}">
              <c16:uniqueId val="{00000005-2D02-4ED2-AF91-F130B22914A0}"/>
            </c:ext>
          </c:extLst>
        </c:ser>
        <c:ser>
          <c:idx val="6"/>
          <c:order val="6"/>
          <c:tx>
            <c:strRef>
              <c:f>'4.1'!$O$14</c:f>
              <c:strCache>
                <c:ptCount val="1"/>
              </c:strCache>
            </c:strRef>
          </c:tx>
          <c:spPr>
            <a:solidFill>
              <a:srgbClr val="6E4932"/>
            </a:solidFill>
          </c:spPr>
          <c:invertIfNegative val="0"/>
          <c:cat>
            <c:numRef>
              <c:f>'4.1'!$P$7</c:f>
              <c:numCache>
                <c:formatCode>General</c:formatCode>
                <c:ptCount val="1"/>
              </c:numCache>
            </c:numRef>
          </c:cat>
          <c:val>
            <c:numRef>
              <c:f>'4.1'!$P$14</c:f>
              <c:numCache>
                <c:formatCode>0.0%</c:formatCode>
                <c:ptCount val="1"/>
              </c:numCache>
            </c:numRef>
          </c:val>
          <c:extLst xmlns:c16r2="http://schemas.microsoft.com/office/drawing/2015/06/chart">
            <c:ext xmlns:c16="http://schemas.microsoft.com/office/drawing/2014/chart" uri="{C3380CC4-5D6E-409C-BE32-E72D297353CC}">
              <c16:uniqueId val="{00000006-2D02-4ED2-AF91-F130B22914A0}"/>
            </c:ext>
          </c:extLst>
        </c:ser>
        <c:ser>
          <c:idx val="7"/>
          <c:order val="7"/>
          <c:tx>
            <c:strRef>
              <c:f>'4.1'!$O$15</c:f>
              <c:strCache>
                <c:ptCount val="1"/>
              </c:strCache>
            </c:strRef>
          </c:tx>
          <c:invertIfNegative val="0"/>
          <c:cat>
            <c:numRef>
              <c:f>'4.1'!$P$7</c:f>
              <c:numCache>
                <c:formatCode>General</c:formatCode>
                <c:ptCount val="1"/>
              </c:numCache>
            </c:numRef>
          </c:cat>
          <c:val>
            <c:numRef>
              <c:f>'4.1'!$P$15</c:f>
              <c:numCache>
                <c:formatCode>0.0%</c:formatCode>
                <c:ptCount val="1"/>
              </c:numCache>
            </c:numRef>
          </c:val>
          <c:extLst xmlns:c16r2="http://schemas.microsoft.com/office/drawing/2015/06/chart">
            <c:ext xmlns:c16="http://schemas.microsoft.com/office/drawing/2014/chart" uri="{C3380CC4-5D6E-409C-BE32-E72D297353CC}">
              <c16:uniqueId val="{00000007-2D02-4ED2-AF91-F130B22914A0}"/>
            </c:ext>
          </c:extLst>
        </c:ser>
        <c:ser>
          <c:idx val="8"/>
          <c:order val="8"/>
          <c:tx>
            <c:strRef>
              <c:f>'4.1'!$O$16</c:f>
              <c:strCache>
                <c:ptCount val="1"/>
              </c:strCache>
            </c:strRef>
          </c:tx>
          <c:invertIfNegative val="0"/>
          <c:cat>
            <c:numRef>
              <c:f>'4.1'!$P$7</c:f>
              <c:numCache>
                <c:formatCode>General</c:formatCode>
                <c:ptCount val="1"/>
              </c:numCache>
            </c:numRef>
          </c:cat>
          <c:val>
            <c:numRef>
              <c:f>'4.1'!$P$16</c:f>
              <c:numCache>
                <c:formatCode>0.0%</c:formatCode>
                <c:ptCount val="1"/>
              </c:numCache>
            </c:numRef>
          </c:val>
          <c:extLst xmlns:c16r2="http://schemas.microsoft.com/office/drawing/2015/06/chart">
            <c:ext xmlns:c16="http://schemas.microsoft.com/office/drawing/2014/chart" uri="{C3380CC4-5D6E-409C-BE32-E72D297353CC}">
              <c16:uniqueId val="{00000008-2D02-4ED2-AF91-F130B22914A0}"/>
            </c:ext>
          </c:extLst>
        </c:ser>
        <c:ser>
          <c:idx val="9"/>
          <c:order val="9"/>
          <c:tx>
            <c:strRef>
              <c:f>'4.1'!$O$17</c:f>
              <c:strCache>
                <c:ptCount val="1"/>
              </c:strCache>
            </c:strRef>
          </c:tx>
          <c:invertIfNegative val="0"/>
          <c:cat>
            <c:numRef>
              <c:f>'4.1'!$P$7</c:f>
              <c:numCache>
                <c:formatCode>General</c:formatCode>
                <c:ptCount val="1"/>
              </c:numCache>
            </c:numRef>
          </c:cat>
          <c:val>
            <c:numRef>
              <c:f>'4.1'!$P$17</c:f>
              <c:numCache>
                <c:formatCode>0.0%</c:formatCode>
                <c:ptCount val="1"/>
              </c:numCache>
            </c:numRef>
          </c:val>
          <c:extLst xmlns:c16r2="http://schemas.microsoft.com/office/drawing/2015/06/chart">
            <c:ext xmlns:c16="http://schemas.microsoft.com/office/drawing/2014/chart" uri="{C3380CC4-5D6E-409C-BE32-E72D297353CC}">
              <c16:uniqueId val="{00000009-2D02-4ED2-AF91-F130B22914A0}"/>
            </c:ext>
          </c:extLst>
        </c:ser>
        <c:ser>
          <c:idx val="10"/>
          <c:order val="10"/>
          <c:tx>
            <c:strRef>
              <c:f>'4.1'!$O$18</c:f>
              <c:strCache>
                <c:ptCount val="1"/>
              </c:strCache>
            </c:strRef>
          </c:tx>
          <c:invertIfNegative val="0"/>
          <c:cat>
            <c:numRef>
              <c:f>'4.1'!$P$7</c:f>
              <c:numCache>
                <c:formatCode>General</c:formatCode>
                <c:ptCount val="1"/>
              </c:numCache>
            </c:numRef>
          </c:cat>
          <c:val>
            <c:numRef>
              <c:f>'4.1'!$P$18</c:f>
              <c:numCache>
                <c:formatCode>0.0%</c:formatCode>
                <c:ptCount val="1"/>
              </c:numCache>
            </c:numRef>
          </c:val>
          <c:extLst xmlns:c16r2="http://schemas.microsoft.com/office/drawing/2015/06/chart">
            <c:ext xmlns:c16="http://schemas.microsoft.com/office/drawing/2014/chart" uri="{C3380CC4-5D6E-409C-BE32-E72D297353CC}">
              <c16:uniqueId val="{0000000A-2D02-4ED2-AF91-F130B22914A0}"/>
            </c:ext>
          </c:extLst>
        </c:ser>
        <c:ser>
          <c:idx val="11"/>
          <c:order val="11"/>
          <c:tx>
            <c:strRef>
              <c:f>'4.1'!$O$19</c:f>
              <c:strCache>
                <c:ptCount val="1"/>
              </c:strCache>
            </c:strRef>
          </c:tx>
          <c:invertIfNegative val="0"/>
          <c:cat>
            <c:numRef>
              <c:f>'4.1'!$P$7</c:f>
              <c:numCache>
                <c:formatCode>General</c:formatCode>
                <c:ptCount val="1"/>
              </c:numCache>
            </c:numRef>
          </c:cat>
          <c:val>
            <c:numRef>
              <c:f>'4.1'!$P$19</c:f>
              <c:numCache>
                <c:formatCode>0.0%</c:formatCode>
                <c:ptCount val="1"/>
              </c:numCache>
            </c:numRef>
          </c:val>
          <c:extLst xmlns:c16r2="http://schemas.microsoft.com/office/drawing/2015/06/chart">
            <c:ext xmlns:c16="http://schemas.microsoft.com/office/drawing/2014/chart" uri="{C3380CC4-5D6E-409C-BE32-E72D297353CC}">
              <c16:uniqueId val="{0000000B-2D02-4ED2-AF91-F130B22914A0}"/>
            </c:ext>
          </c:extLst>
        </c:ser>
        <c:ser>
          <c:idx val="12"/>
          <c:order val="12"/>
          <c:tx>
            <c:strRef>
              <c:f>'4.1'!$O$20</c:f>
              <c:strCache>
                <c:ptCount val="1"/>
              </c:strCache>
            </c:strRef>
          </c:tx>
          <c:invertIfNegative val="0"/>
          <c:cat>
            <c:numRef>
              <c:f>'4.1'!$P$7</c:f>
              <c:numCache>
                <c:formatCode>General</c:formatCode>
                <c:ptCount val="1"/>
              </c:numCache>
            </c:numRef>
          </c:cat>
          <c:val>
            <c:numRef>
              <c:f>'4.1'!$P$20</c:f>
              <c:numCache>
                <c:formatCode>0.0%</c:formatCode>
                <c:ptCount val="1"/>
              </c:numCache>
            </c:numRef>
          </c:val>
          <c:extLst xmlns:c16r2="http://schemas.microsoft.com/office/drawing/2015/06/chart">
            <c:ext xmlns:c16="http://schemas.microsoft.com/office/drawing/2014/chart" uri="{C3380CC4-5D6E-409C-BE32-E72D297353CC}">
              <c16:uniqueId val="{0000000C-2D02-4ED2-AF91-F130B22914A0}"/>
            </c:ext>
          </c:extLst>
        </c:ser>
        <c:ser>
          <c:idx val="13"/>
          <c:order val="13"/>
          <c:tx>
            <c:strRef>
              <c:f>'4.1'!$O$21</c:f>
              <c:strCache>
                <c:ptCount val="1"/>
              </c:strCache>
            </c:strRef>
          </c:tx>
          <c:invertIfNegative val="0"/>
          <c:cat>
            <c:numRef>
              <c:f>'4.1'!$P$7</c:f>
              <c:numCache>
                <c:formatCode>General</c:formatCode>
                <c:ptCount val="1"/>
              </c:numCache>
            </c:numRef>
          </c:cat>
          <c:val>
            <c:numRef>
              <c:f>'4.1'!$P$21</c:f>
              <c:numCache>
                <c:formatCode>0.0%</c:formatCode>
                <c:ptCount val="1"/>
              </c:numCache>
            </c:numRef>
          </c:val>
          <c:extLst xmlns:c16r2="http://schemas.microsoft.com/office/drawing/2015/06/chart">
            <c:ext xmlns:c16="http://schemas.microsoft.com/office/drawing/2014/chart" uri="{C3380CC4-5D6E-409C-BE32-E72D297353CC}">
              <c16:uniqueId val="{0000000D-2D02-4ED2-AF91-F130B22914A0}"/>
            </c:ext>
          </c:extLst>
        </c:ser>
        <c:ser>
          <c:idx val="14"/>
          <c:order val="14"/>
          <c:tx>
            <c:strRef>
              <c:f>'4.1'!$O$22</c:f>
              <c:strCache>
                <c:ptCount val="1"/>
              </c:strCache>
            </c:strRef>
          </c:tx>
          <c:invertIfNegative val="0"/>
          <c:cat>
            <c:numRef>
              <c:f>'4.1'!$P$7</c:f>
              <c:numCache>
                <c:formatCode>General</c:formatCode>
                <c:ptCount val="1"/>
              </c:numCache>
            </c:numRef>
          </c:cat>
          <c:val>
            <c:numRef>
              <c:f>'4.1'!$P$22</c:f>
              <c:numCache>
                <c:formatCode>0.0%</c:formatCode>
                <c:ptCount val="1"/>
              </c:numCache>
            </c:numRef>
          </c:val>
          <c:extLst xmlns:c16r2="http://schemas.microsoft.com/office/drawing/2015/06/chart">
            <c:ext xmlns:c16="http://schemas.microsoft.com/office/drawing/2014/chart" uri="{C3380CC4-5D6E-409C-BE32-E72D297353CC}">
              <c16:uniqueId val="{0000000E-2D02-4ED2-AF91-F130B22914A0}"/>
            </c:ext>
          </c:extLst>
        </c:ser>
        <c:ser>
          <c:idx val="15"/>
          <c:order val="15"/>
          <c:tx>
            <c:strRef>
              <c:f>'4.1'!$O$23</c:f>
              <c:strCache>
                <c:ptCount val="1"/>
              </c:strCache>
            </c:strRef>
          </c:tx>
          <c:spPr>
            <a:solidFill>
              <a:srgbClr val="EBE600"/>
            </a:solidFill>
          </c:spPr>
          <c:invertIfNegative val="0"/>
          <c:cat>
            <c:numRef>
              <c:f>'4.1'!$P$7</c:f>
              <c:numCache>
                <c:formatCode>General</c:formatCode>
                <c:ptCount val="1"/>
              </c:numCache>
            </c:numRef>
          </c:cat>
          <c:val>
            <c:numRef>
              <c:f>'4.1'!$P$23</c:f>
              <c:numCache>
                <c:formatCode>0.0%</c:formatCode>
                <c:ptCount val="1"/>
              </c:numCache>
            </c:numRef>
          </c:val>
          <c:extLst xmlns:c16r2="http://schemas.microsoft.com/office/drawing/2015/06/chart">
            <c:ext xmlns:c16="http://schemas.microsoft.com/office/drawing/2014/chart" uri="{C3380CC4-5D6E-409C-BE32-E72D297353CC}">
              <c16:uniqueId val="{0000000F-2D02-4ED2-AF91-F130B22914A0}"/>
            </c:ext>
          </c:extLst>
        </c:ser>
        <c:dLbls>
          <c:showLegendKey val="0"/>
          <c:showVal val="0"/>
          <c:showCatName val="0"/>
          <c:showSerName val="0"/>
          <c:showPercent val="0"/>
          <c:showBubbleSize val="0"/>
        </c:dLbls>
        <c:gapWidth val="150"/>
        <c:axId val="153819008"/>
        <c:axId val="153820544"/>
      </c:barChart>
      <c:catAx>
        <c:axId val="153819008"/>
        <c:scaling>
          <c:orientation val="minMax"/>
        </c:scaling>
        <c:delete val="1"/>
        <c:axPos val="b"/>
        <c:numFmt formatCode="General" sourceLinked="1"/>
        <c:majorTickMark val="out"/>
        <c:minorTickMark val="none"/>
        <c:tickLblPos val="nextTo"/>
        <c:crossAx val="153820544"/>
        <c:crosses val="autoZero"/>
        <c:auto val="1"/>
        <c:lblAlgn val="ctr"/>
        <c:lblOffset val="100"/>
        <c:noMultiLvlLbl val="0"/>
      </c:catAx>
      <c:valAx>
        <c:axId val="153820544"/>
        <c:scaling>
          <c:orientation val="minMax"/>
        </c:scaling>
        <c:delete val="1"/>
        <c:axPos val="l"/>
        <c:numFmt formatCode="0.0%" sourceLinked="1"/>
        <c:majorTickMark val="out"/>
        <c:minorTickMark val="none"/>
        <c:tickLblPos val="nextTo"/>
        <c:crossAx val="153819008"/>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a:t>Podíl kategori</a:t>
            </a:r>
            <a:r>
              <a:rPr lang="cs-CZ" sz="1000"/>
              <a:t>í</a:t>
            </a:r>
            <a:r>
              <a:rPr lang="en-US" sz="1000"/>
              <a:t> </a:t>
            </a:r>
            <a:r>
              <a:rPr lang="cs-CZ" sz="1000" baseline="0"/>
              <a:t>uhlí</a:t>
            </a:r>
            <a:r>
              <a:rPr lang="en-US" sz="1000"/>
              <a:t> na </a:t>
            </a:r>
            <a:r>
              <a:rPr lang="cs-CZ" sz="1000"/>
              <a:t>dodávkách tepla</a:t>
            </a:r>
            <a:endParaRPr lang="en-US" sz="1000"/>
          </a:p>
        </c:rich>
      </c:tx>
      <c:layout>
        <c:manualLayout>
          <c:xMode val="edge"/>
          <c:yMode val="edge"/>
          <c:x val="0.17386428607252119"/>
          <c:y val="7.5125519287045136E-3"/>
        </c:manualLayout>
      </c:layout>
      <c:overlay val="1"/>
    </c:title>
    <c:autoTitleDeleted val="0"/>
    <c:plotArea>
      <c:layout>
        <c:manualLayout>
          <c:layoutTarget val="inner"/>
          <c:xMode val="edge"/>
          <c:yMode val="edge"/>
          <c:x val="0.32611464968152865"/>
          <c:y val="0.29716447675542856"/>
          <c:w val="0.42897069108711805"/>
          <c:h val="0.53671169543468455"/>
        </c:manualLayout>
      </c:layout>
      <c:doughnutChart>
        <c:varyColors val="1"/>
        <c:ser>
          <c:idx val="0"/>
          <c:order val="0"/>
          <c:dPt>
            <c:idx val="1"/>
            <c:bubble3D val="0"/>
            <c:spPr>
              <a:solidFill>
                <a:schemeClr val="tx1"/>
              </a:solidFill>
            </c:spPr>
            <c:extLst xmlns:c16r2="http://schemas.microsoft.com/office/drawing/2015/06/chart">
              <c:ext xmlns:c16="http://schemas.microsoft.com/office/drawing/2014/chart" uri="{C3380CC4-5D6E-409C-BE32-E72D297353CC}">
                <c16:uniqueId val="{00000001-41F8-4D21-B3EA-1AC6ADEA76A0}"/>
              </c:ext>
            </c:extLst>
          </c:dPt>
          <c:dPt>
            <c:idx val="4"/>
            <c:bubble3D val="0"/>
            <c:spPr>
              <a:solidFill>
                <a:srgbClr val="6E4932"/>
              </a:solidFill>
            </c:spPr>
            <c:extLst xmlns:c16r2="http://schemas.microsoft.com/office/drawing/2015/06/chart">
              <c:ext xmlns:c16="http://schemas.microsoft.com/office/drawing/2014/chart" uri="{C3380CC4-5D6E-409C-BE32-E72D297353CC}">
                <c16:uniqueId val="{00000003-41F8-4D21-B3EA-1AC6ADEA76A0}"/>
              </c:ext>
            </c:extLst>
          </c:dPt>
          <c:dLbls>
            <c:dLbl>
              <c:idx val="0"/>
              <c:layout>
                <c:manualLayout>
                  <c:x val="1.2594527254447699E-3"/>
                  <c:y val="-0.13564786149161376"/>
                </c:manualLayout>
              </c:layout>
              <c:numFmt formatCode="0.0%" sourceLinked="0"/>
              <c:spPr/>
              <c:txPr>
                <a:bodyPr/>
                <a:lstStyle/>
                <a:p>
                  <a:pPr>
                    <a:defRPr sz="900"/>
                  </a:pPr>
                  <a:endParaRPr lang="cs-CZ"/>
                </a:p>
              </c:txPr>
              <c:showLegendKey val="0"/>
              <c:showVal val="0"/>
              <c:showCatName val="0"/>
              <c:showSerName val="0"/>
              <c:showPercent val="1"/>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4-41F8-4D21-B3EA-1AC6ADEA76A0}"/>
                </c:ext>
              </c:extLst>
            </c:dLbl>
            <c:dLbl>
              <c:idx val="1"/>
              <c:spPr/>
              <c:txPr>
                <a:bodyPr/>
                <a:lstStyle/>
                <a:p>
                  <a:pPr>
                    <a:defRPr sz="900">
                      <a:solidFill>
                        <a:schemeClr val="bg1"/>
                      </a:solidFill>
                    </a:defRPr>
                  </a:pPr>
                  <a:endParaRPr lang="cs-CZ"/>
                </a:p>
              </c:txPr>
              <c:showLegendKey val="0"/>
              <c:showVal val="0"/>
              <c:showCatName val="0"/>
              <c:showSerName val="0"/>
              <c:showPercent val="1"/>
              <c:showBubbleSize val="0"/>
            </c:dLbl>
            <c:dLbl>
              <c:idx val="2"/>
              <c:layout>
                <c:manualLayout>
                  <c:x val="0.13382904851410346"/>
                  <c:y val="-2.4806189437251141E-2"/>
                </c:manualLayout>
              </c:layout>
              <c:numFmt formatCode="0.0%" sourceLinked="0"/>
              <c:spPr/>
              <c:txPr>
                <a:bodyPr/>
                <a:lstStyle/>
                <a:p>
                  <a:pPr>
                    <a:defRPr sz="900"/>
                  </a:pPr>
                  <a:endParaRPr lang="cs-CZ"/>
                </a:p>
              </c:txP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5-41F8-4D21-B3EA-1AC6ADEA76A0}"/>
                </c:ext>
              </c:extLst>
            </c:dLbl>
            <c:dLbl>
              <c:idx val="4"/>
              <c:spPr/>
              <c:txPr>
                <a:bodyPr/>
                <a:lstStyle/>
                <a:p>
                  <a:pPr>
                    <a:defRPr sz="900">
                      <a:solidFill>
                        <a:schemeClr val="bg1"/>
                      </a:solidFill>
                    </a:defRPr>
                  </a:pPr>
                  <a:endParaRPr lang="cs-CZ"/>
                </a:p>
              </c:txPr>
              <c:showLegendKey val="0"/>
              <c:showVal val="0"/>
              <c:showCatName val="0"/>
              <c:showSerName val="0"/>
              <c:showPercent val="1"/>
              <c:showBubbleSize val="0"/>
            </c:dLbl>
            <c:dLbl>
              <c:idx val="5"/>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6-41F8-4D21-B3EA-1AC6ADEA76A0}"/>
                </c:ext>
              </c:extLst>
            </c:dLbl>
            <c:dLbl>
              <c:idx val="6"/>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7-41F8-4D21-B3EA-1AC6ADEA76A0}"/>
                </c:ext>
              </c:extLst>
            </c:dLbl>
            <c:dLbl>
              <c:idx val="7"/>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8-41F8-4D21-B3EA-1AC6ADEA76A0}"/>
                </c:ext>
              </c:extLst>
            </c:dLbl>
            <c:spPr>
              <a:noFill/>
              <a:ln>
                <a:noFill/>
              </a:ln>
              <a:effectLst/>
            </c:spPr>
            <c:txPr>
              <a:bodyPr/>
              <a:lstStyle/>
              <a:p>
                <a:pPr>
                  <a:defRPr sz="900"/>
                </a:pPr>
                <a:endParaRPr lang="cs-CZ"/>
              </a:p>
            </c:txPr>
            <c:showLegendKey val="0"/>
            <c:showVal val="0"/>
            <c:showCatName val="0"/>
            <c:showSerName val="0"/>
            <c:showPercent val="1"/>
            <c:showBubbleSize val="0"/>
            <c:showLeaderLines val="1"/>
            <c:extLst xmlns:c16r2="http://schemas.microsoft.com/office/drawing/2015/06/chart">
              <c:ext xmlns:c15="http://schemas.microsoft.com/office/drawing/2012/chart" uri="{CE6537A1-D6FC-4f65-9D91-7224C49458BB}"/>
            </c:extLst>
          </c:dLbls>
          <c:cat>
            <c:strRef>
              <c:f>'5.4'!$A$7:$A$14</c:f>
              <c:strCache>
                <c:ptCount val="8"/>
                <c:pt idx="0">
                  <c:v>Černé uhlí tříděné</c:v>
                </c:pt>
                <c:pt idx="1">
                  <c:v>Černé uhlí průmyslové</c:v>
                </c:pt>
                <c:pt idx="2">
                  <c:v>Černouhelné kaly a granulát</c:v>
                </c:pt>
                <c:pt idx="3">
                  <c:v>Hnědé uhlí tříděné</c:v>
                </c:pt>
                <c:pt idx="4">
                  <c:v>Hnědé uhlí průmyslové</c:v>
                </c:pt>
                <c:pt idx="5">
                  <c:v>Hnědé uhlí - Brikety</c:v>
                </c:pt>
                <c:pt idx="6">
                  <c:v>Hnědé uhlí - Lignit</c:v>
                </c:pt>
                <c:pt idx="7">
                  <c:v>Hnědé uhlí - Mourové kaly</c:v>
                </c:pt>
              </c:strCache>
            </c:strRef>
          </c:cat>
          <c:val>
            <c:numRef>
              <c:f>'5.4'!$E$7:$E$14</c:f>
              <c:numCache>
                <c:formatCode>0%</c:formatCode>
                <c:ptCount val="8"/>
                <c:pt idx="0">
                  <c:v>1.2022160063074973E-2</c:v>
                </c:pt>
                <c:pt idx="1">
                  <c:v>0.18775823440119443</c:v>
                </c:pt>
                <c:pt idx="2">
                  <c:v>6.5660012944790142E-3</c:v>
                </c:pt>
                <c:pt idx="3">
                  <c:v>7.0901145780147931E-2</c:v>
                </c:pt>
                <c:pt idx="4">
                  <c:v>0.72271316169186206</c:v>
                </c:pt>
                <c:pt idx="5">
                  <c:v>3.9296769241535431E-5</c:v>
                </c:pt>
                <c:pt idx="6">
                  <c:v>0</c:v>
                </c:pt>
                <c:pt idx="7">
                  <c:v>0</c:v>
                </c:pt>
              </c:numCache>
            </c:numRef>
          </c:val>
          <c:extLst xmlns:c16r2="http://schemas.microsoft.com/office/drawing/2015/06/chart">
            <c:ext xmlns:c16="http://schemas.microsoft.com/office/drawing/2014/chart" uri="{C3380CC4-5D6E-409C-BE32-E72D297353CC}">
              <c16:uniqueId val="{00000009-41F8-4D21-B3EA-1AC6ADEA76A0}"/>
            </c:ext>
          </c:extLst>
        </c:ser>
        <c:dLbls>
          <c:showLegendKey val="0"/>
          <c:showVal val="0"/>
          <c:showCatName val="0"/>
          <c:showSerName val="0"/>
          <c:showPercent val="0"/>
          <c:showBubbleSize val="0"/>
          <c:showLeaderLines val="1"/>
        </c:dLbls>
        <c:firstSliceAng val="0"/>
        <c:holeSize val="50"/>
      </c:doughnutChart>
    </c:plotArea>
    <c:plotVisOnly val="1"/>
    <c:dispBlanksAs val="gap"/>
    <c:showDLblsOverMax val="0"/>
  </c:chart>
  <c:spPr>
    <a:ln>
      <a:noFill/>
    </a:ln>
  </c:spPr>
  <c:printSettings>
    <c:headerFooter/>
    <c:pageMargins b="0.78740157499999996" l="0.7" r="0.7" t="0.78740157499999996" header="0.3" footer="0.3"/>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Bilance tepla (TJ)</a:t>
            </a:r>
          </a:p>
        </c:rich>
      </c:tx>
      <c:overlay val="0"/>
    </c:title>
    <c:autoTitleDeleted val="0"/>
    <c:plotArea>
      <c:layout/>
      <c:barChart>
        <c:barDir val="col"/>
        <c:grouping val="stacked"/>
        <c:varyColors val="0"/>
        <c:ser>
          <c:idx val="0"/>
          <c:order val="0"/>
          <c:tx>
            <c:strRef>
              <c:f>'3'!$A$18</c:f>
              <c:strCache>
                <c:ptCount val="1"/>
                <c:pt idx="0">
                  <c:v>Výroba tepla brutto</c:v>
                </c:pt>
              </c:strCache>
            </c:strRef>
          </c:tx>
          <c:invertIfNegative val="0"/>
          <c:val>
            <c:numRef>
              <c:f>'3'!$B$18:$M$18</c:f>
              <c:numCache>
                <c:formatCode>#,##0.0</c:formatCode>
                <c:ptCount val="12"/>
                <c:pt idx="0">
                  <c:v>20283.889647143136</c:v>
                </c:pt>
                <c:pt idx="1">
                  <c:v>16596.169151627488</c:v>
                </c:pt>
                <c:pt idx="2">
                  <c:v>16352.155620851419</c:v>
                </c:pt>
                <c:pt idx="3">
                  <c:v>0</c:v>
                </c:pt>
                <c:pt idx="4">
                  <c:v>0</c:v>
                </c:pt>
                <c:pt idx="5">
                  <c:v>0</c:v>
                </c:pt>
                <c:pt idx="6">
                  <c:v>0</c:v>
                </c:pt>
                <c:pt idx="7">
                  <c:v>0</c:v>
                </c:pt>
                <c:pt idx="8">
                  <c:v>0</c:v>
                </c:pt>
                <c:pt idx="9">
                  <c:v>0</c:v>
                </c:pt>
                <c:pt idx="10">
                  <c:v>0</c:v>
                </c:pt>
                <c:pt idx="11">
                  <c:v>0</c:v>
                </c:pt>
              </c:numCache>
            </c:numRef>
          </c:val>
          <c:extLst xmlns:c16r2="http://schemas.microsoft.com/office/drawing/2015/06/chart">
            <c:ext xmlns:c16="http://schemas.microsoft.com/office/drawing/2014/chart" uri="{C3380CC4-5D6E-409C-BE32-E72D297353CC}">
              <c16:uniqueId val="{00000000-B18E-46F9-95C2-DE9E8E7C3794}"/>
            </c:ext>
          </c:extLst>
        </c:ser>
        <c:ser>
          <c:idx val="1"/>
          <c:order val="1"/>
          <c:tx>
            <c:strRef>
              <c:f>'3'!$A$19</c:f>
              <c:strCache>
                <c:ptCount val="1"/>
                <c:pt idx="0">
                  <c:v>Technologická vlastní spotřeba tepla </c:v>
                </c:pt>
              </c:strCache>
            </c:strRef>
          </c:tx>
          <c:invertIfNegative val="0"/>
          <c:val>
            <c:numRef>
              <c:f>'3'!$B$19:$M$19</c:f>
              <c:numCache>
                <c:formatCode>#,##0.0</c:formatCode>
                <c:ptCount val="12"/>
                <c:pt idx="0">
                  <c:v>-860.60371700000019</c:v>
                </c:pt>
                <c:pt idx="1">
                  <c:v>-786.42954300000054</c:v>
                </c:pt>
                <c:pt idx="2">
                  <c:v>-809.13661900000045</c:v>
                </c:pt>
                <c:pt idx="3">
                  <c:v>0</c:v>
                </c:pt>
                <c:pt idx="4">
                  <c:v>0</c:v>
                </c:pt>
                <c:pt idx="5">
                  <c:v>0</c:v>
                </c:pt>
                <c:pt idx="6">
                  <c:v>0</c:v>
                </c:pt>
                <c:pt idx="7">
                  <c:v>0</c:v>
                </c:pt>
                <c:pt idx="8">
                  <c:v>0</c:v>
                </c:pt>
                <c:pt idx="9">
                  <c:v>0</c:v>
                </c:pt>
                <c:pt idx="10">
                  <c:v>0</c:v>
                </c:pt>
                <c:pt idx="11">
                  <c:v>0</c:v>
                </c:pt>
              </c:numCache>
            </c:numRef>
          </c:val>
          <c:extLst xmlns:c16r2="http://schemas.microsoft.com/office/drawing/2015/06/chart">
            <c:ext xmlns:c16="http://schemas.microsoft.com/office/drawing/2014/chart" uri="{C3380CC4-5D6E-409C-BE32-E72D297353CC}">
              <c16:uniqueId val="{00000001-B18E-46F9-95C2-DE9E8E7C3794}"/>
            </c:ext>
          </c:extLst>
        </c:ser>
        <c:ser>
          <c:idx val="2"/>
          <c:order val="2"/>
          <c:tx>
            <c:strRef>
              <c:f>'3'!$A$20</c:f>
              <c:strCache>
                <c:ptCount val="1"/>
                <c:pt idx="0">
                  <c:v>Ztráty</c:v>
                </c:pt>
              </c:strCache>
            </c:strRef>
          </c:tx>
          <c:invertIfNegative val="0"/>
          <c:val>
            <c:numRef>
              <c:f>'3'!$B$20:$M$20</c:f>
              <c:numCache>
                <c:formatCode>#,##0.0</c:formatCode>
                <c:ptCount val="12"/>
                <c:pt idx="0">
                  <c:v>-1334.4355525476958</c:v>
                </c:pt>
                <c:pt idx="1">
                  <c:v>-1266.155269305601</c:v>
                </c:pt>
                <c:pt idx="2">
                  <c:v>-1252.6435818065884</c:v>
                </c:pt>
                <c:pt idx="3">
                  <c:v>0</c:v>
                </c:pt>
                <c:pt idx="4">
                  <c:v>0</c:v>
                </c:pt>
                <c:pt idx="5">
                  <c:v>0</c:v>
                </c:pt>
                <c:pt idx="6">
                  <c:v>0</c:v>
                </c:pt>
                <c:pt idx="7">
                  <c:v>0</c:v>
                </c:pt>
                <c:pt idx="8">
                  <c:v>0</c:v>
                </c:pt>
                <c:pt idx="9">
                  <c:v>0</c:v>
                </c:pt>
                <c:pt idx="10">
                  <c:v>0</c:v>
                </c:pt>
                <c:pt idx="11">
                  <c:v>0</c:v>
                </c:pt>
              </c:numCache>
            </c:numRef>
          </c:val>
          <c:extLst xmlns:c16r2="http://schemas.microsoft.com/office/drawing/2015/06/chart">
            <c:ext xmlns:c16="http://schemas.microsoft.com/office/drawing/2014/chart" uri="{C3380CC4-5D6E-409C-BE32-E72D297353CC}">
              <c16:uniqueId val="{00000002-B18E-46F9-95C2-DE9E8E7C3794}"/>
            </c:ext>
          </c:extLst>
        </c:ser>
        <c:ser>
          <c:idx val="3"/>
          <c:order val="3"/>
          <c:tx>
            <c:strRef>
              <c:f>'3'!$A$21</c:f>
              <c:strCache>
                <c:ptCount val="1"/>
                <c:pt idx="0">
                  <c:v>Vlastní spotřeba tepla</c:v>
                </c:pt>
              </c:strCache>
            </c:strRef>
          </c:tx>
          <c:invertIfNegative val="0"/>
          <c:val>
            <c:numRef>
              <c:f>'3'!$B$21:$M$21</c:f>
              <c:numCache>
                <c:formatCode>#,##0.0</c:formatCode>
                <c:ptCount val="12"/>
                <c:pt idx="0">
                  <c:v>-5326.9435947771972</c:v>
                </c:pt>
                <c:pt idx="1">
                  <c:v>-4359.9975658592166</c:v>
                </c:pt>
                <c:pt idx="2">
                  <c:v>-4519.8502589218197</c:v>
                </c:pt>
                <c:pt idx="3">
                  <c:v>0</c:v>
                </c:pt>
                <c:pt idx="4">
                  <c:v>0</c:v>
                </c:pt>
                <c:pt idx="5">
                  <c:v>0</c:v>
                </c:pt>
                <c:pt idx="6">
                  <c:v>0</c:v>
                </c:pt>
                <c:pt idx="7">
                  <c:v>0</c:v>
                </c:pt>
                <c:pt idx="8">
                  <c:v>0</c:v>
                </c:pt>
                <c:pt idx="9">
                  <c:v>0</c:v>
                </c:pt>
                <c:pt idx="10">
                  <c:v>0</c:v>
                </c:pt>
                <c:pt idx="11">
                  <c:v>0</c:v>
                </c:pt>
              </c:numCache>
            </c:numRef>
          </c:val>
          <c:extLst xmlns:c16r2="http://schemas.microsoft.com/office/drawing/2015/06/chart">
            <c:ext xmlns:c16="http://schemas.microsoft.com/office/drawing/2014/chart" uri="{C3380CC4-5D6E-409C-BE32-E72D297353CC}">
              <c16:uniqueId val="{00000003-B18E-46F9-95C2-DE9E8E7C3794}"/>
            </c:ext>
          </c:extLst>
        </c:ser>
        <c:ser>
          <c:idx val="4"/>
          <c:order val="4"/>
          <c:tx>
            <c:strRef>
              <c:f>'3'!$A$22</c:f>
              <c:strCache>
                <c:ptCount val="1"/>
                <c:pt idx="0">
                  <c:v>Dodávky tepla</c:v>
                </c:pt>
              </c:strCache>
            </c:strRef>
          </c:tx>
          <c:invertIfNegative val="0"/>
          <c:val>
            <c:numRef>
              <c:f>'3'!$B$22:$M$22</c:f>
              <c:numCache>
                <c:formatCode>#,##0.0</c:formatCode>
                <c:ptCount val="12"/>
                <c:pt idx="0">
                  <c:v>-12726.238844818246</c:v>
                </c:pt>
                <c:pt idx="1">
                  <c:v>-10162.229506462669</c:v>
                </c:pt>
                <c:pt idx="2">
                  <c:v>-9746.8779341230165</c:v>
                </c:pt>
                <c:pt idx="3">
                  <c:v>0</c:v>
                </c:pt>
                <c:pt idx="4">
                  <c:v>0</c:v>
                </c:pt>
                <c:pt idx="5">
                  <c:v>0</c:v>
                </c:pt>
                <c:pt idx="6">
                  <c:v>0</c:v>
                </c:pt>
                <c:pt idx="7">
                  <c:v>0</c:v>
                </c:pt>
                <c:pt idx="8">
                  <c:v>0</c:v>
                </c:pt>
                <c:pt idx="9">
                  <c:v>0</c:v>
                </c:pt>
                <c:pt idx="10">
                  <c:v>0</c:v>
                </c:pt>
                <c:pt idx="11">
                  <c:v>0</c:v>
                </c:pt>
              </c:numCache>
            </c:numRef>
          </c:val>
          <c:extLst xmlns:c16r2="http://schemas.microsoft.com/office/drawing/2015/06/chart">
            <c:ext xmlns:c16="http://schemas.microsoft.com/office/drawing/2014/chart" uri="{C3380CC4-5D6E-409C-BE32-E72D297353CC}">
              <c16:uniqueId val="{00000004-B18E-46F9-95C2-DE9E8E7C3794}"/>
            </c:ext>
          </c:extLst>
        </c:ser>
        <c:ser>
          <c:idx val="5"/>
          <c:order val="5"/>
          <c:tx>
            <c:strRef>
              <c:f>'3'!$A$23</c:f>
              <c:strCache>
                <c:ptCount val="1"/>
                <c:pt idx="0">
                  <c:v>Bilanční rozdíl</c:v>
                </c:pt>
              </c:strCache>
            </c:strRef>
          </c:tx>
          <c:invertIfNegative val="0"/>
          <c:val>
            <c:numRef>
              <c:f>'3'!$B$23:$M$23</c:f>
              <c:numCache>
                <c:formatCode>#,##0.0</c:formatCode>
                <c:ptCount val="12"/>
                <c:pt idx="0">
                  <c:v>-35.667937999995047</c:v>
                </c:pt>
                <c:pt idx="1">
                  <c:v>-21.357267000001229</c:v>
                </c:pt>
                <c:pt idx="2">
                  <c:v>-23.647226999995837</c:v>
                </c:pt>
                <c:pt idx="3">
                  <c:v>0</c:v>
                </c:pt>
                <c:pt idx="4">
                  <c:v>0</c:v>
                </c:pt>
                <c:pt idx="5">
                  <c:v>0</c:v>
                </c:pt>
                <c:pt idx="6">
                  <c:v>0</c:v>
                </c:pt>
                <c:pt idx="7">
                  <c:v>0</c:v>
                </c:pt>
                <c:pt idx="8">
                  <c:v>0</c:v>
                </c:pt>
                <c:pt idx="9">
                  <c:v>0</c:v>
                </c:pt>
                <c:pt idx="10">
                  <c:v>0</c:v>
                </c:pt>
                <c:pt idx="11">
                  <c:v>0</c:v>
                </c:pt>
              </c:numCache>
            </c:numRef>
          </c:val>
          <c:extLst xmlns:c16r2="http://schemas.microsoft.com/office/drawing/2015/06/chart">
            <c:ext xmlns:c16="http://schemas.microsoft.com/office/drawing/2014/chart" uri="{C3380CC4-5D6E-409C-BE32-E72D297353CC}">
              <c16:uniqueId val="{00000005-B18E-46F9-95C2-DE9E8E7C3794}"/>
            </c:ext>
          </c:extLst>
        </c:ser>
        <c:dLbls>
          <c:showLegendKey val="0"/>
          <c:showVal val="0"/>
          <c:showCatName val="0"/>
          <c:showSerName val="0"/>
          <c:showPercent val="0"/>
          <c:showBubbleSize val="0"/>
        </c:dLbls>
        <c:gapWidth val="104"/>
        <c:overlap val="100"/>
        <c:axId val="152174592"/>
        <c:axId val="152176128"/>
      </c:barChart>
      <c:catAx>
        <c:axId val="152174592"/>
        <c:scaling>
          <c:orientation val="minMax"/>
        </c:scaling>
        <c:delete val="0"/>
        <c:axPos val="b"/>
        <c:majorTickMark val="none"/>
        <c:minorTickMark val="none"/>
        <c:tickLblPos val="low"/>
        <c:txPr>
          <a:bodyPr/>
          <a:lstStyle/>
          <a:p>
            <a:pPr>
              <a:defRPr sz="900"/>
            </a:pPr>
            <a:endParaRPr lang="cs-CZ"/>
          </a:p>
        </c:txPr>
        <c:crossAx val="152176128"/>
        <c:crosses val="autoZero"/>
        <c:auto val="1"/>
        <c:lblAlgn val="ctr"/>
        <c:lblOffset val="100"/>
        <c:noMultiLvlLbl val="0"/>
      </c:catAx>
      <c:valAx>
        <c:axId val="152176128"/>
        <c:scaling>
          <c:orientation val="minMax"/>
          <c:max val="25000"/>
          <c:min val="-25000"/>
        </c:scaling>
        <c:delete val="0"/>
        <c:axPos val="l"/>
        <c:majorGridlines/>
        <c:numFmt formatCode="#,##0" sourceLinked="0"/>
        <c:majorTickMark val="out"/>
        <c:minorTickMark val="none"/>
        <c:tickLblPos val="nextTo"/>
        <c:spPr>
          <a:ln>
            <a:noFill/>
          </a:ln>
        </c:spPr>
        <c:txPr>
          <a:bodyPr/>
          <a:lstStyle/>
          <a:p>
            <a:pPr>
              <a:defRPr sz="900"/>
            </a:pPr>
            <a:endParaRPr lang="cs-CZ"/>
          </a:p>
        </c:txPr>
        <c:crossAx val="152174592"/>
        <c:crosses val="autoZero"/>
        <c:crossBetween val="between"/>
        <c:majorUnit val="5000"/>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Dodávky tepla z uhlí GJ)</a:t>
            </a:r>
            <a:endParaRPr lang="en-US" sz="1000"/>
          </a:p>
        </c:rich>
      </c:tx>
      <c:layout>
        <c:manualLayout>
          <c:xMode val="edge"/>
          <c:yMode val="edge"/>
          <c:x val="0.32937465277777778"/>
          <c:y val="0"/>
        </c:manualLayout>
      </c:layout>
      <c:overlay val="1"/>
    </c:title>
    <c:autoTitleDeleted val="0"/>
    <c:plotArea>
      <c:layout>
        <c:manualLayout>
          <c:layoutTarget val="inner"/>
          <c:xMode val="edge"/>
          <c:yMode val="edge"/>
          <c:x val="0.14918381912787218"/>
          <c:y val="0.198089705453485"/>
          <c:w val="0.85081618087212785"/>
          <c:h val="0.60623015456401286"/>
        </c:manualLayout>
      </c:layout>
      <c:barChart>
        <c:barDir val="col"/>
        <c:grouping val="stacked"/>
        <c:varyColors val="0"/>
        <c:ser>
          <c:idx val="0"/>
          <c:order val="0"/>
          <c:tx>
            <c:strRef>
              <c:f>'5.4'!$A$7</c:f>
              <c:strCache>
                <c:ptCount val="1"/>
                <c:pt idx="0">
                  <c:v>Černé uhlí tříděné</c:v>
                </c:pt>
              </c:strCache>
            </c:strRef>
          </c:tx>
          <c:invertIfNegative val="0"/>
          <c:dPt>
            <c:idx val="1"/>
            <c:invertIfNegative val="0"/>
            <c:bubble3D val="0"/>
            <c:explosion val="51"/>
            <c:extLst xmlns:c16r2="http://schemas.microsoft.com/office/drawing/2015/06/chart">
              <c:ext xmlns:c16="http://schemas.microsoft.com/office/drawing/2014/chart" uri="{C3380CC4-5D6E-409C-BE32-E72D297353CC}">
                <c16:uniqueId val="{00000000-9DCF-445A-A51D-1FF49FC6AB67}"/>
              </c:ext>
            </c:extLst>
          </c:dPt>
          <c:dPt>
            <c:idx val="3"/>
            <c:invertIfNegative val="0"/>
            <c:bubble3D val="0"/>
            <c:explosion val="52"/>
            <c:extLst xmlns:c16r2="http://schemas.microsoft.com/office/drawing/2015/06/chart">
              <c:ext xmlns:c16="http://schemas.microsoft.com/office/drawing/2014/chart" uri="{C3380CC4-5D6E-409C-BE32-E72D297353CC}">
                <c16:uniqueId val="{00000001-9DCF-445A-A51D-1FF49FC6AB67}"/>
              </c:ext>
            </c:extLst>
          </c:dPt>
          <c:dPt>
            <c:idx val="4"/>
            <c:invertIfNegative val="0"/>
            <c:bubble3D val="0"/>
            <c:extLst xmlns:c16r2="http://schemas.microsoft.com/office/drawing/2015/06/chart">
              <c:ext xmlns:c16="http://schemas.microsoft.com/office/drawing/2014/chart" uri="{C3380CC4-5D6E-409C-BE32-E72D297353CC}">
                <c16:uniqueId val="{00000002-9DCF-445A-A51D-1FF49FC6AB67}"/>
              </c:ext>
            </c:extLst>
          </c:dPt>
          <c:dPt>
            <c:idx val="5"/>
            <c:invertIfNegative val="0"/>
            <c:bubble3D val="0"/>
            <c:extLst xmlns:c16r2="http://schemas.microsoft.com/office/drawing/2015/06/chart">
              <c:ext xmlns:c16="http://schemas.microsoft.com/office/drawing/2014/chart" uri="{C3380CC4-5D6E-409C-BE32-E72D297353CC}">
                <c16:uniqueId val="{00000003-9DCF-445A-A51D-1FF49FC6AB67}"/>
              </c:ext>
            </c:extLst>
          </c:dPt>
          <c:dPt>
            <c:idx val="6"/>
            <c:invertIfNegative val="0"/>
            <c:bubble3D val="0"/>
            <c:extLst xmlns:c16r2="http://schemas.microsoft.com/office/drawing/2015/06/chart">
              <c:ext xmlns:c16="http://schemas.microsoft.com/office/drawing/2014/chart" uri="{C3380CC4-5D6E-409C-BE32-E72D297353CC}">
                <c16:uniqueId val="{00000004-9DCF-445A-A51D-1FF49FC6AB67}"/>
              </c:ext>
            </c:extLst>
          </c:dPt>
          <c:dPt>
            <c:idx val="7"/>
            <c:invertIfNegative val="0"/>
            <c:bubble3D val="0"/>
            <c:spPr>
              <a:solidFill>
                <a:srgbClr val="FFC000"/>
              </a:solidFill>
            </c:spPr>
            <c:extLst xmlns:c16r2="http://schemas.microsoft.com/office/drawing/2015/06/chart">
              <c:ext xmlns:c16="http://schemas.microsoft.com/office/drawing/2014/chart" uri="{C3380CC4-5D6E-409C-BE32-E72D297353CC}">
                <c16:uniqueId val="{00000006-9DCF-445A-A51D-1FF49FC6AB67}"/>
              </c:ext>
            </c:extLst>
          </c:dPt>
          <c:cat>
            <c:strRef>
              <c:f>'5.4'!$B$4:$D$4</c:f>
              <c:strCache>
                <c:ptCount val="3"/>
                <c:pt idx="0">
                  <c:v>Leden</c:v>
                </c:pt>
                <c:pt idx="1">
                  <c:v>Únor</c:v>
                </c:pt>
                <c:pt idx="2">
                  <c:v>Březen</c:v>
                </c:pt>
              </c:strCache>
            </c:strRef>
          </c:cat>
          <c:val>
            <c:numRef>
              <c:f>'5.4'!$B$7:$D$7</c:f>
              <c:numCache>
                <c:formatCode>#,##0.0</c:formatCode>
                <c:ptCount val="3"/>
                <c:pt idx="0">
                  <c:v>86516.91</c:v>
                </c:pt>
                <c:pt idx="1">
                  <c:v>67489.86</c:v>
                </c:pt>
                <c:pt idx="2">
                  <c:v>78226.920000000013</c:v>
                </c:pt>
              </c:numCache>
            </c:numRef>
          </c:val>
          <c:extLst xmlns:c16r2="http://schemas.microsoft.com/office/drawing/2015/06/chart">
            <c:ext xmlns:c16="http://schemas.microsoft.com/office/drawing/2014/chart" uri="{C3380CC4-5D6E-409C-BE32-E72D297353CC}">
              <c16:uniqueId val="{00000007-9DCF-445A-A51D-1FF49FC6AB67}"/>
            </c:ext>
          </c:extLst>
        </c:ser>
        <c:ser>
          <c:idx val="1"/>
          <c:order val="1"/>
          <c:tx>
            <c:strRef>
              <c:f>'5.4'!$A$8</c:f>
              <c:strCache>
                <c:ptCount val="1"/>
                <c:pt idx="0">
                  <c:v>Černé uhlí průmyslové</c:v>
                </c:pt>
              </c:strCache>
            </c:strRef>
          </c:tx>
          <c:spPr>
            <a:solidFill>
              <a:schemeClr val="tx1"/>
            </a:solidFill>
          </c:spPr>
          <c:invertIfNegative val="0"/>
          <c:cat>
            <c:strRef>
              <c:f>'5.4'!$B$4:$D$4</c:f>
              <c:strCache>
                <c:ptCount val="3"/>
                <c:pt idx="0">
                  <c:v>Leden</c:v>
                </c:pt>
                <c:pt idx="1">
                  <c:v>Únor</c:v>
                </c:pt>
                <c:pt idx="2">
                  <c:v>Březen</c:v>
                </c:pt>
              </c:strCache>
            </c:strRef>
          </c:cat>
          <c:val>
            <c:numRef>
              <c:f>'5.4'!$B$8:$D$8</c:f>
              <c:numCache>
                <c:formatCode>#,##0.0</c:formatCode>
                <c:ptCount val="3"/>
                <c:pt idx="0">
                  <c:v>1499780.155</c:v>
                </c:pt>
                <c:pt idx="1">
                  <c:v>1163849.4029999999</c:v>
                </c:pt>
                <c:pt idx="2">
                  <c:v>963321.62</c:v>
                </c:pt>
              </c:numCache>
            </c:numRef>
          </c:val>
          <c:extLst xmlns:c16r2="http://schemas.microsoft.com/office/drawing/2015/06/chart">
            <c:ext xmlns:c16="http://schemas.microsoft.com/office/drawing/2014/chart" uri="{C3380CC4-5D6E-409C-BE32-E72D297353CC}">
              <c16:uniqueId val="{00000008-9DCF-445A-A51D-1FF49FC6AB67}"/>
            </c:ext>
          </c:extLst>
        </c:ser>
        <c:ser>
          <c:idx val="2"/>
          <c:order val="2"/>
          <c:tx>
            <c:strRef>
              <c:f>'5.4'!$A$9</c:f>
              <c:strCache>
                <c:ptCount val="1"/>
                <c:pt idx="0">
                  <c:v>Černouhelné kaly a granulát</c:v>
                </c:pt>
              </c:strCache>
            </c:strRef>
          </c:tx>
          <c:invertIfNegative val="0"/>
          <c:cat>
            <c:strRef>
              <c:f>'5.4'!$B$4:$D$4</c:f>
              <c:strCache>
                <c:ptCount val="3"/>
                <c:pt idx="0">
                  <c:v>Leden</c:v>
                </c:pt>
                <c:pt idx="1">
                  <c:v>Únor</c:v>
                </c:pt>
                <c:pt idx="2">
                  <c:v>Březen</c:v>
                </c:pt>
              </c:strCache>
            </c:strRef>
          </c:cat>
          <c:val>
            <c:numRef>
              <c:f>'5.4'!$B$9:$D$9</c:f>
              <c:numCache>
                <c:formatCode>#,##0.0</c:formatCode>
                <c:ptCount val="3"/>
                <c:pt idx="0">
                  <c:v>60942.343000000008</c:v>
                </c:pt>
                <c:pt idx="1">
                  <c:v>36534.31</c:v>
                </c:pt>
                <c:pt idx="2">
                  <c:v>29359.680999999997</c:v>
                </c:pt>
              </c:numCache>
            </c:numRef>
          </c:val>
          <c:extLst xmlns:c16r2="http://schemas.microsoft.com/office/drawing/2015/06/chart">
            <c:ext xmlns:c16="http://schemas.microsoft.com/office/drawing/2014/chart" uri="{C3380CC4-5D6E-409C-BE32-E72D297353CC}">
              <c16:uniqueId val="{00000009-9DCF-445A-A51D-1FF49FC6AB67}"/>
            </c:ext>
          </c:extLst>
        </c:ser>
        <c:ser>
          <c:idx val="3"/>
          <c:order val="3"/>
          <c:tx>
            <c:strRef>
              <c:f>'5.4'!$A$10</c:f>
              <c:strCache>
                <c:ptCount val="1"/>
                <c:pt idx="0">
                  <c:v>Hnědé uhlí tříděné</c:v>
                </c:pt>
              </c:strCache>
            </c:strRef>
          </c:tx>
          <c:invertIfNegative val="0"/>
          <c:cat>
            <c:strRef>
              <c:f>'5.4'!$B$4:$D$4</c:f>
              <c:strCache>
                <c:ptCount val="3"/>
                <c:pt idx="0">
                  <c:v>Leden</c:v>
                </c:pt>
                <c:pt idx="1">
                  <c:v>Únor</c:v>
                </c:pt>
                <c:pt idx="2">
                  <c:v>Březen</c:v>
                </c:pt>
              </c:strCache>
            </c:strRef>
          </c:cat>
          <c:val>
            <c:numRef>
              <c:f>'5.4'!$B$10:$D$10</c:f>
              <c:numCache>
                <c:formatCode>#,##0.0</c:formatCode>
                <c:ptCount val="3"/>
                <c:pt idx="0">
                  <c:v>554741.28800000006</c:v>
                </c:pt>
                <c:pt idx="1">
                  <c:v>432541.63199999998</c:v>
                </c:pt>
                <c:pt idx="2">
                  <c:v>382324.0909999999</c:v>
                </c:pt>
              </c:numCache>
            </c:numRef>
          </c:val>
          <c:extLst xmlns:c16r2="http://schemas.microsoft.com/office/drawing/2015/06/chart">
            <c:ext xmlns:c16="http://schemas.microsoft.com/office/drawing/2014/chart" uri="{C3380CC4-5D6E-409C-BE32-E72D297353CC}">
              <c16:uniqueId val="{0000000A-9DCF-445A-A51D-1FF49FC6AB67}"/>
            </c:ext>
          </c:extLst>
        </c:ser>
        <c:ser>
          <c:idx val="4"/>
          <c:order val="4"/>
          <c:tx>
            <c:strRef>
              <c:f>'5.4'!$A$11</c:f>
              <c:strCache>
                <c:ptCount val="1"/>
                <c:pt idx="0">
                  <c:v>Hnědé uhlí průmyslové</c:v>
                </c:pt>
              </c:strCache>
            </c:strRef>
          </c:tx>
          <c:spPr>
            <a:solidFill>
              <a:srgbClr val="6E4932"/>
            </a:solidFill>
          </c:spPr>
          <c:invertIfNegative val="0"/>
          <c:cat>
            <c:strRef>
              <c:f>'5.4'!$B$4:$D$4</c:f>
              <c:strCache>
                <c:ptCount val="3"/>
                <c:pt idx="0">
                  <c:v>Leden</c:v>
                </c:pt>
                <c:pt idx="1">
                  <c:v>Únor</c:v>
                </c:pt>
                <c:pt idx="2">
                  <c:v>Březen</c:v>
                </c:pt>
              </c:strCache>
            </c:strRef>
          </c:cat>
          <c:val>
            <c:numRef>
              <c:f>'5.4'!$B$11:$D$11</c:f>
              <c:numCache>
                <c:formatCode>#,##0.0</c:formatCode>
                <c:ptCount val="3"/>
                <c:pt idx="0">
                  <c:v>5412707.9639999997</c:v>
                </c:pt>
                <c:pt idx="1">
                  <c:v>4353062.5379999997</c:v>
                </c:pt>
                <c:pt idx="2">
                  <c:v>4194977.273</c:v>
                </c:pt>
              </c:numCache>
            </c:numRef>
          </c:val>
          <c:extLst xmlns:c16r2="http://schemas.microsoft.com/office/drawing/2015/06/chart">
            <c:ext xmlns:c16="http://schemas.microsoft.com/office/drawing/2014/chart" uri="{C3380CC4-5D6E-409C-BE32-E72D297353CC}">
              <c16:uniqueId val="{0000000B-9DCF-445A-A51D-1FF49FC6AB67}"/>
            </c:ext>
          </c:extLst>
        </c:ser>
        <c:ser>
          <c:idx val="5"/>
          <c:order val="5"/>
          <c:tx>
            <c:strRef>
              <c:f>'5.4'!$A$12</c:f>
              <c:strCache>
                <c:ptCount val="1"/>
                <c:pt idx="0">
                  <c:v>Hnědé uhlí - Brikety</c:v>
                </c:pt>
              </c:strCache>
            </c:strRef>
          </c:tx>
          <c:invertIfNegative val="0"/>
          <c:cat>
            <c:strRef>
              <c:f>'5.4'!$B$4:$D$4</c:f>
              <c:strCache>
                <c:ptCount val="3"/>
                <c:pt idx="0">
                  <c:v>Leden</c:v>
                </c:pt>
                <c:pt idx="1">
                  <c:v>Únor</c:v>
                </c:pt>
                <c:pt idx="2">
                  <c:v>Březen</c:v>
                </c:pt>
              </c:strCache>
            </c:strRef>
          </c:cat>
          <c:val>
            <c:numRef>
              <c:f>'5.4'!$B$12:$D$12</c:f>
              <c:numCache>
                <c:formatCode>#,##0.0</c:formatCode>
                <c:ptCount val="3"/>
                <c:pt idx="0">
                  <c:v>337.101</c:v>
                </c:pt>
                <c:pt idx="1">
                  <c:v>223</c:v>
                </c:pt>
                <c:pt idx="2">
                  <c:v>199</c:v>
                </c:pt>
              </c:numCache>
            </c:numRef>
          </c:val>
          <c:extLst xmlns:c16r2="http://schemas.microsoft.com/office/drawing/2015/06/chart">
            <c:ext xmlns:c16="http://schemas.microsoft.com/office/drawing/2014/chart" uri="{C3380CC4-5D6E-409C-BE32-E72D297353CC}">
              <c16:uniqueId val="{0000000C-9DCF-445A-A51D-1FF49FC6AB67}"/>
            </c:ext>
          </c:extLst>
        </c:ser>
        <c:ser>
          <c:idx val="6"/>
          <c:order val="6"/>
          <c:tx>
            <c:strRef>
              <c:f>'5.4'!$A$13</c:f>
              <c:strCache>
                <c:ptCount val="1"/>
                <c:pt idx="0">
                  <c:v>Hnědé uhlí - Lignit</c:v>
                </c:pt>
              </c:strCache>
            </c:strRef>
          </c:tx>
          <c:invertIfNegative val="0"/>
          <c:cat>
            <c:strRef>
              <c:f>'5.4'!$B$4:$D$4</c:f>
              <c:strCache>
                <c:ptCount val="3"/>
                <c:pt idx="0">
                  <c:v>Leden</c:v>
                </c:pt>
                <c:pt idx="1">
                  <c:v>Únor</c:v>
                </c:pt>
                <c:pt idx="2">
                  <c:v>Březen</c:v>
                </c:pt>
              </c:strCache>
            </c:strRef>
          </c:cat>
          <c:val>
            <c:numRef>
              <c:f>'5.4'!$B$13:$D$13</c:f>
              <c:numCache>
                <c:formatCode>#,##0.0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D-9DCF-445A-A51D-1FF49FC6AB67}"/>
            </c:ext>
          </c:extLst>
        </c:ser>
        <c:ser>
          <c:idx val="7"/>
          <c:order val="7"/>
          <c:tx>
            <c:strRef>
              <c:f>'5.4'!$A$14</c:f>
              <c:strCache>
                <c:ptCount val="1"/>
                <c:pt idx="0">
                  <c:v>Hnědé uhlí - Mourové kaly</c:v>
                </c:pt>
              </c:strCache>
            </c:strRef>
          </c:tx>
          <c:invertIfNegative val="0"/>
          <c:cat>
            <c:strRef>
              <c:f>'5.4'!$B$4:$D$4</c:f>
              <c:strCache>
                <c:ptCount val="3"/>
                <c:pt idx="0">
                  <c:v>Leden</c:v>
                </c:pt>
                <c:pt idx="1">
                  <c:v>Únor</c:v>
                </c:pt>
                <c:pt idx="2">
                  <c:v>Březen</c:v>
                </c:pt>
              </c:strCache>
            </c:strRef>
          </c:cat>
          <c:val>
            <c:numRef>
              <c:f>'5.4'!$B$14:$D$14</c:f>
              <c:numCache>
                <c:formatCode>#,##0.0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E-9DCF-445A-A51D-1FF49FC6AB67}"/>
            </c:ext>
          </c:extLst>
        </c:ser>
        <c:dLbls>
          <c:showLegendKey val="0"/>
          <c:showVal val="0"/>
          <c:showCatName val="0"/>
          <c:showSerName val="0"/>
          <c:showPercent val="0"/>
          <c:showBubbleSize val="0"/>
        </c:dLbls>
        <c:gapWidth val="104"/>
        <c:overlap val="100"/>
        <c:axId val="161901184"/>
        <c:axId val="161915264"/>
      </c:barChart>
      <c:catAx>
        <c:axId val="161901184"/>
        <c:scaling>
          <c:orientation val="minMax"/>
        </c:scaling>
        <c:delete val="0"/>
        <c:axPos val="b"/>
        <c:numFmt formatCode="General" sourceLinked="1"/>
        <c:majorTickMark val="none"/>
        <c:minorTickMark val="none"/>
        <c:tickLblPos val="nextTo"/>
        <c:txPr>
          <a:bodyPr/>
          <a:lstStyle/>
          <a:p>
            <a:pPr>
              <a:defRPr sz="900"/>
            </a:pPr>
            <a:endParaRPr lang="cs-CZ"/>
          </a:p>
        </c:txPr>
        <c:crossAx val="161915264"/>
        <c:crosses val="autoZero"/>
        <c:auto val="1"/>
        <c:lblAlgn val="ctr"/>
        <c:lblOffset val="100"/>
        <c:noMultiLvlLbl val="0"/>
      </c:catAx>
      <c:valAx>
        <c:axId val="161915264"/>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161901184"/>
        <c:crosses val="autoZero"/>
        <c:crossBetween val="between"/>
      </c:valAx>
    </c:plotArea>
    <c:plotVisOnly val="1"/>
    <c:dispBlanksAs val="gap"/>
    <c:showDLblsOverMax val="0"/>
  </c:chart>
  <c:spPr>
    <a:ln>
      <a:noFill/>
    </a:ln>
  </c:spPr>
  <c:printSettings>
    <c:headerFooter/>
    <c:pageMargins b="0.3543307086614173" l="0.31496062992125984" r="0.31496062992125984" t="0.3543307086614173" header="0.31496062992125984" footer="0.31496062992125984"/>
    <c:pageSetup orientation="portrait"/>
  </c:printSettings>
</c:chartSpace>
</file>

<file path=xl/charts/chart21.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a:t>Podíl kategori</a:t>
            </a:r>
            <a:r>
              <a:rPr lang="cs-CZ" sz="1000"/>
              <a:t>í</a:t>
            </a:r>
            <a:r>
              <a:rPr lang="en-US" sz="1000"/>
              <a:t> biomasy na </a:t>
            </a:r>
            <a:r>
              <a:rPr lang="cs-CZ" sz="1000"/>
              <a:t>dodávkách tepla</a:t>
            </a:r>
          </a:p>
        </c:rich>
      </c:tx>
      <c:layout>
        <c:manualLayout>
          <c:xMode val="edge"/>
          <c:yMode val="edge"/>
          <c:x val="0.18856132659553795"/>
          <c:y val="0"/>
        </c:manualLayout>
      </c:layout>
      <c:overlay val="0"/>
    </c:title>
    <c:autoTitleDeleted val="0"/>
    <c:plotArea>
      <c:layout>
        <c:manualLayout>
          <c:layoutTarget val="inner"/>
          <c:xMode val="edge"/>
          <c:yMode val="edge"/>
          <c:x val="0.21755065616797897"/>
          <c:y val="0.24831236352411473"/>
          <c:w val="0.61555065616797899"/>
          <c:h val="0.66907718194521393"/>
        </c:manualLayout>
      </c:layout>
      <c:doughnutChart>
        <c:varyColors val="1"/>
        <c:ser>
          <c:idx val="0"/>
          <c:order val="0"/>
          <c:dLbls>
            <c:dLbl>
              <c:idx val="0"/>
              <c:layout>
                <c:manualLayout>
                  <c:x val="0.02"/>
                  <c:y val="-7.2463809462404117E-3"/>
                </c:manualLayout>
              </c:layout>
              <c:showLegendKey val="0"/>
              <c:showVal val="0"/>
              <c:showCatName val="0"/>
              <c:showSerName val="0"/>
              <c:showPercent val="1"/>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0-20BB-4B0B-A51C-2C3A857069D9}"/>
                </c:ext>
              </c:extLst>
            </c:dLbl>
            <c:dLbl>
              <c:idx val="1"/>
              <c:layout>
                <c:manualLayout>
                  <c:x val="1.3333333333333334E-2"/>
                  <c:y val="0"/>
                </c:manualLayout>
              </c:layout>
              <c:showLegendKey val="0"/>
              <c:showVal val="0"/>
              <c:showCatName val="0"/>
              <c:showSerName val="0"/>
              <c:showPercent val="1"/>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1-20BB-4B0B-A51C-2C3A857069D9}"/>
                </c:ext>
              </c:extLst>
            </c:dLbl>
            <c:dLbl>
              <c:idx val="2"/>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2-20BB-4B0B-A51C-2C3A857069D9}"/>
                </c:ext>
              </c:extLst>
            </c:dLbl>
            <c:dLbl>
              <c:idx val="3"/>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3-20BB-4B0B-A51C-2C3A857069D9}"/>
                </c:ext>
              </c:extLst>
            </c:dLbl>
            <c:dLbl>
              <c:idx val="4"/>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4-20BB-4B0B-A51C-2C3A857069D9}"/>
                </c:ext>
              </c:extLst>
            </c:dLbl>
            <c:dLbl>
              <c:idx val="6"/>
              <c:layout>
                <c:manualLayout>
                  <c:x val="6.111040515849597E-17"/>
                  <c:y val="-1.4492761892480823E-2"/>
                </c:manualLayout>
              </c:layout>
              <c:showLegendKey val="0"/>
              <c:showVal val="0"/>
              <c:showCatName val="0"/>
              <c:showSerName val="0"/>
              <c:showPercent val="1"/>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5-20BB-4B0B-A51C-2C3A857069D9}"/>
                </c:ext>
              </c:extLst>
            </c:dLbl>
            <c:spPr>
              <a:noFill/>
              <a:ln>
                <a:noFill/>
              </a:ln>
              <a:effectLst/>
            </c:spPr>
            <c:txPr>
              <a:bodyPr/>
              <a:lstStyle/>
              <a:p>
                <a:pPr>
                  <a:defRPr sz="900"/>
                </a:pPr>
                <a:endParaRPr lang="cs-CZ"/>
              </a:p>
            </c:txPr>
            <c:showLegendKey val="0"/>
            <c:showVal val="0"/>
            <c:showCatName val="0"/>
            <c:showSerName val="0"/>
            <c:showPercent val="1"/>
            <c:showBubbleSize val="0"/>
            <c:showLeaderLines val="1"/>
            <c:extLst xmlns:c16r2="http://schemas.microsoft.com/office/drawing/2015/06/chart">
              <c:ext xmlns:c15="http://schemas.microsoft.com/office/drawing/2012/chart" uri="{CE6537A1-D6FC-4f65-9D91-7224C49458BB}"/>
            </c:extLst>
          </c:dLbls>
          <c:cat>
            <c:strRef>
              <c:f>'5.4'!$A$24:$A$30</c:f>
              <c:strCache>
                <c:ptCount val="7"/>
                <c:pt idx="0">
                  <c:v>Brikety a pelety</c:v>
                </c:pt>
                <c:pt idx="1">
                  <c:v>Celulózové výluhy</c:v>
                </c:pt>
                <c:pt idx="2">
                  <c:v>Kapalná biopaliva</c:v>
                </c:pt>
                <c:pt idx="3">
                  <c:v>Ostatní biomasa</c:v>
                </c:pt>
                <c:pt idx="4">
                  <c:v>Palivové dříví</c:v>
                </c:pt>
                <c:pt idx="5">
                  <c:v>Piliny, kůra, štěpky, dřevní odpad</c:v>
                </c:pt>
                <c:pt idx="6">
                  <c:v>Rostlinné materiály neaglomerované</c:v>
                </c:pt>
              </c:strCache>
            </c:strRef>
          </c:cat>
          <c:val>
            <c:numRef>
              <c:f>'5.4'!$E$24:$E$30</c:f>
              <c:numCache>
                <c:formatCode>0%</c:formatCode>
                <c:ptCount val="7"/>
                <c:pt idx="0">
                  <c:v>0.10961512538522651</c:v>
                </c:pt>
                <c:pt idx="1">
                  <c:v>9.9063357231768998E-2</c:v>
                </c:pt>
                <c:pt idx="2">
                  <c:v>0</c:v>
                </c:pt>
                <c:pt idx="3">
                  <c:v>0</c:v>
                </c:pt>
                <c:pt idx="4">
                  <c:v>0</c:v>
                </c:pt>
                <c:pt idx="5">
                  <c:v>0.71930279553647458</c:v>
                </c:pt>
                <c:pt idx="6">
                  <c:v>7.2018721846530021E-2</c:v>
                </c:pt>
              </c:numCache>
            </c:numRef>
          </c:val>
          <c:extLst xmlns:c16r2="http://schemas.microsoft.com/office/drawing/2015/06/chart">
            <c:ext xmlns:c16="http://schemas.microsoft.com/office/drawing/2014/chart" uri="{C3380CC4-5D6E-409C-BE32-E72D297353CC}">
              <c16:uniqueId val="{00000006-20BB-4B0B-A51C-2C3A857069D9}"/>
            </c:ext>
          </c:extLst>
        </c:ser>
        <c:dLbls>
          <c:showLegendKey val="0"/>
          <c:showVal val="0"/>
          <c:showCatName val="0"/>
          <c:showSerName val="0"/>
          <c:showPercent val="0"/>
          <c:showBubbleSize val="0"/>
          <c:showLeaderLines val="1"/>
        </c:dLbls>
        <c:firstSliceAng val="0"/>
        <c:holeSize val="50"/>
      </c:doughnutChart>
    </c:plotArea>
    <c:plotVisOnly val="1"/>
    <c:dispBlanksAs val="gap"/>
    <c:showDLblsOverMax val="0"/>
  </c:chart>
  <c:spPr>
    <a:ln>
      <a:noFill/>
    </a:ln>
  </c:spPr>
  <c:printSettings>
    <c:headerFooter/>
    <c:pageMargins b="0.78740157499999996" l="0.7" r="0.7" t="0.78740157499999996" header="0.3" footer="0.3"/>
    <c:pageSetup orientation="portrait"/>
  </c:printSettings>
</c:chartSpace>
</file>

<file path=xl/charts/chart22.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Dodávky tepla z </a:t>
            </a:r>
            <a:r>
              <a:rPr lang="cs-CZ" sz="1000" b="1" i="0" u="none" strike="noStrike" baseline="0">
                <a:effectLst/>
              </a:rPr>
              <a:t>biomasy</a:t>
            </a:r>
            <a:r>
              <a:rPr lang="cs-CZ" sz="1000"/>
              <a:t> (GJ)</a:t>
            </a:r>
            <a:endParaRPr lang="en-US" sz="1000"/>
          </a:p>
        </c:rich>
      </c:tx>
      <c:layout>
        <c:manualLayout>
          <c:xMode val="edge"/>
          <c:yMode val="edge"/>
          <c:x val="0.26046840277777777"/>
          <c:y val="0"/>
        </c:manualLayout>
      </c:layout>
      <c:overlay val="1"/>
    </c:title>
    <c:autoTitleDeleted val="0"/>
    <c:plotArea>
      <c:layout>
        <c:manualLayout>
          <c:layoutTarget val="inner"/>
          <c:xMode val="edge"/>
          <c:yMode val="edge"/>
          <c:x val="0.14918381912787218"/>
          <c:y val="0.20077493480694161"/>
          <c:w val="0.85081618087212785"/>
          <c:h val="0.60354473072218429"/>
        </c:manualLayout>
      </c:layout>
      <c:barChart>
        <c:barDir val="col"/>
        <c:grouping val="stacked"/>
        <c:varyColors val="0"/>
        <c:ser>
          <c:idx val="0"/>
          <c:order val="0"/>
          <c:tx>
            <c:strRef>
              <c:f>'5.4'!$A$24</c:f>
              <c:strCache>
                <c:ptCount val="1"/>
                <c:pt idx="0">
                  <c:v>Brikety a pelety</c:v>
                </c:pt>
              </c:strCache>
            </c:strRef>
          </c:tx>
          <c:invertIfNegative val="0"/>
          <c:dPt>
            <c:idx val="1"/>
            <c:invertIfNegative val="0"/>
            <c:bubble3D val="0"/>
            <c:explosion val="51"/>
            <c:extLst xmlns:c16r2="http://schemas.microsoft.com/office/drawing/2015/06/chart">
              <c:ext xmlns:c16="http://schemas.microsoft.com/office/drawing/2014/chart" uri="{C3380CC4-5D6E-409C-BE32-E72D297353CC}">
                <c16:uniqueId val="{00000000-F856-42C7-9E4C-47AA822DB6C6}"/>
              </c:ext>
            </c:extLst>
          </c:dPt>
          <c:dPt>
            <c:idx val="3"/>
            <c:invertIfNegative val="0"/>
            <c:bubble3D val="0"/>
            <c:explosion val="52"/>
            <c:extLst xmlns:c16r2="http://schemas.microsoft.com/office/drawing/2015/06/chart">
              <c:ext xmlns:c16="http://schemas.microsoft.com/office/drawing/2014/chart" uri="{C3380CC4-5D6E-409C-BE32-E72D297353CC}">
                <c16:uniqueId val="{00000001-F856-42C7-9E4C-47AA822DB6C6}"/>
              </c:ext>
            </c:extLst>
          </c:dPt>
          <c:dPt>
            <c:idx val="4"/>
            <c:invertIfNegative val="0"/>
            <c:bubble3D val="0"/>
            <c:extLst xmlns:c16r2="http://schemas.microsoft.com/office/drawing/2015/06/chart">
              <c:ext xmlns:c16="http://schemas.microsoft.com/office/drawing/2014/chart" uri="{C3380CC4-5D6E-409C-BE32-E72D297353CC}">
                <c16:uniqueId val="{00000002-F856-42C7-9E4C-47AA822DB6C6}"/>
              </c:ext>
            </c:extLst>
          </c:dPt>
          <c:dPt>
            <c:idx val="5"/>
            <c:invertIfNegative val="0"/>
            <c:bubble3D val="0"/>
            <c:extLst xmlns:c16r2="http://schemas.microsoft.com/office/drawing/2015/06/chart">
              <c:ext xmlns:c16="http://schemas.microsoft.com/office/drawing/2014/chart" uri="{C3380CC4-5D6E-409C-BE32-E72D297353CC}">
                <c16:uniqueId val="{00000003-F856-42C7-9E4C-47AA822DB6C6}"/>
              </c:ext>
            </c:extLst>
          </c:dPt>
          <c:dPt>
            <c:idx val="6"/>
            <c:invertIfNegative val="0"/>
            <c:bubble3D val="0"/>
            <c:extLst xmlns:c16r2="http://schemas.microsoft.com/office/drawing/2015/06/chart">
              <c:ext xmlns:c16="http://schemas.microsoft.com/office/drawing/2014/chart" uri="{C3380CC4-5D6E-409C-BE32-E72D297353CC}">
                <c16:uniqueId val="{00000004-F856-42C7-9E4C-47AA822DB6C6}"/>
              </c:ext>
            </c:extLst>
          </c:dPt>
          <c:dPt>
            <c:idx val="7"/>
            <c:invertIfNegative val="0"/>
            <c:bubble3D val="0"/>
            <c:extLst xmlns:c16r2="http://schemas.microsoft.com/office/drawing/2015/06/chart">
              <c:ext xmlns:c16="http://schemas.microsoft.com/office/drawing/2014/chart" uri="{C3380CC4-5D6E-409C-BE32-E72D297353CC}">
                <c16:uniqueId val="{00000005-F856-42C7-9E4C-47AA822DB6C6}"/>
              </c:ext>
            </c:extLst>
          </c:dPt>
          <c:cat>
            <c:strRef>
              <c:f>'5.4'!$B$21:$D$21</c:f>
              <c:strCache>
                <c:ptCount val="3"/>
                <c:pt idx="0">
                  <c:v>Leden</c:v>
                </c:pt>
                <c:pt idx="1">
                  <c:v>Únor</c:v>
                </c:pt>
                <c:pt idx="2">
                  <c:v>Březen</c:v>
                </c:pt>
              </c:strCache>
            </c:strRef>
          </c:cat>
          <c:val>
            <c:numRef>
              <c:f>'5.4'!$B$24:$D$24</c:f>
              <c:numCache>
                <c:formatCode>#,##0.0</c:formatCode>
                <c:ptCount val="3"/>
                <c:pt idx="0">
                  <c:v>102008.31675348869</c:v>
                </c:pt>
                <c:pt idx="1">
                  <c:v>84939.503877616226</c:v>
                </c:pt>
                <c:pt idx="2">
                  <c:v>81353.89130695381</c:v>
                </c:pt>
              </c:numCache>
            </c:numRef>
          </c:val>
          <c:extLst xmlns:c16r2="http://schemas.microsoft.com/office/drawing/2015/06/chart">
            <c:ext xmlns:c16="http://schemas.microsoft.com/office/drawing/2014/chart" uri="{C3380CC4-5D6E-409C-BE32-E72D297353CC}">
              <c16:uniqueId val="{00000006-F856-42C7-9E4C-47AA822DB6C6}"/>
            </c:ext>
          </c:extLst>
        </c:ser>
        <c:ser>
          <c:idx val="1"/>
          <c:order val="1"/>
          <c:tx>
            <c:strRef>
              <c:f>'5.4'!$A$25</c:f>
              <c:strCache>
                <c:ptCount val="1"/>
                <c:pt idx="0">
                  <c:v>Celulózové výluhy</c:v>
                </c:pt>
              </c:strCache>
            </c:strRef>
          </c:tx>
          <c:invertIfNegative val="0"/>
          <c:cat>
            <c:strRef>
              <c:f>'5.4'!$B$21:$D$21</c:f>
              <c:strCache>
                <c:ptCount val="3"/>
                <c:pt idx="0">
                  <c:v>Leden</c:v>
                </c:pt>
                <c:pt idx="1">
                  <c:v>Únor</c:v>
                </c:pt>
                <c:pt idx="2">
                  <c:v>Březen</c:v>
                </c:pt>
              </c:strCache>
            </c:strRef>
          </c:cat>
          <c:val>
            <c:numRef>
              <c:f>'5.4'!$B$25:$D$25</c:f>
              <c:numCache>
                <c:formatCode>#,##0.0</c:formatCode>
                <c:ptCount val="3"/>
                <c:pt idx="0">
                  <c:v>85470.25</c:v>
                </c:pt>
                <c:pt idx="1">
                  <c:v>76392.41</c:v>
                </c:pt>
                <c:pt idx="2">
                  <c:v>80611.8</c:v>
                </c:pt>
              </c:numCache>
            </c:numRef>
          </c:val>
          <c:extLst xmlns:c16r2="http://schemas.microsoft.com/office/drawing/2015/06/chart">
            <c:ext xmlns:c16="http://schemas.microsoft.com/office/drawing/2014/chart" uri="{C3380CC4-5D6E-409C-BE32-E72D297353CC}">
              <c16:uniqueId val="{00000007-F856-42C7-9E4C-47AA822DB6C6}"/>
            </c:ext>
          </c:extLst>
        </c:ser>
        <c:ser>
          <c:idx val="2"/>
          <c:order val="2"/>
          <c:tx>
            <c:strRef>
              <c:f>'5.4'!$A$26</c:f>
              <c:strCache>
                <c:ptCount val="1"/>
                <c:pt idx="0">
                  <c:v>Kapalná biopaliva</c:v>
                </c:pt>
              </c:strCache>
            </c:strRef>
          </c:tx>
          <c:invertIfNegative val="0"/>
          <c:cat>
            <c:strRef>
              <c:f>'5.4'!$B$21:$D$21</c:f>
              <c:strCache>
                <c:ptCount val="3"/>
                <c:pt idx="0">
                  <c:v>Leden</c:v>
                </c:pt>
                <c:pt idx="1">
                  <c:v>Únor</c:v>
                </c:pt>
                <c:pt idx="2">
                  <c:v>Březen</c:v>
                </c:pt>
              </c:strCache>
            </c:strRef>
          </c:cat>
          <c:val>
            <c:numRef>
              <c:f>'5.4'!$B$26:$D$26</c:f>
              <c:numCache>
                <c:formatCode>#,##0.0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8-F856-42C7-9E4C-47AA822DB6C6}"/>
            </c:ext>
          </c:extLst>
        </c:ser>
        <c:ser>
          <c:idx val="3"/>
          <c:order val="3"/>
          <c:tx>
            <c:strRef>
              <c:f>'5.4'!$A$27</c:f>
              <c:strCache>
                <c:ptCount val="1"/>
                <c:pt idx="0">
                  <c:v>Ostatní biomasa</c:v>
                </c:pt>
              </c:strCache>
            </c:strRef>
          </c:tx>
          <c:invertIfNegative val="0"/>
          <c:cat>
            <c:strRef>
              <c:f>'5.4'!$B$21:$D$21</c:f>
              <c:strCache>
                <c:ptCount val="3"/>
                <c:pt idx="0">
                  <c:v>Leden</c:v>
                </c:pt>
                <c:pt idx="1">
                  <c:v>Únor</c:v>
                </c:pt>
                <c:pt idx="2">
                  <c:v>Březen</c:v>
                </c:pt>
              </c:strCache>
            </c:strRef>
          </c:cat>
          <c:val>
            <c:numRef>
              <c:f>'5.4'!$B$27:$D$27</c:f>
              <c:numCache>
                <c:formatCode>#,##0.0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9-F856-42C7-9E4C-47AA822DB6C6}"/>
            </c:ext>
          </c:extLst>
        </c:ser>
        <c:ser>
          <c:idx val="4"/>
          <c:order val="4"/>
          <c:tx>
            <c:strRef>
              <c:f>'5.4'!$A$28</c:f>
              <c:strCache>
                <c:ptCount val="1"/>
                <c:pt idx="0">
                  <c:v>Palivové dříví</c:v>
                </c:pt>
              </c:strCache>
            </c:strRef>
          </c:tx>
          <c:invertIfNegative val="0"/>
          <c:cat>
            <c:strRef>
              <c:f>'5.4'!$B$21:$D$21</c:f>
              <c:strCache>
                <c:ptCount val="3"/>
                <c:pt idx="0">
                  <c:v>Leden</c:v>
                </c:pt>
                <c:pt idx="1">
                  <c:v>Únor</c:v>
                </c:pt>
                <c:pt idx="2">
                  <c:v>Březen</c:v>
                </c:pt>
              </c:strCache>
            </c:strRef>
          </c:cat>
          <c:val>
            <c:numRef>
              <c:f>'5.4'!$B$28:$D$28</c:f>
              <c:numCache>
                <c:formatCode>#,##0.0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A-F856-42C7-9E4C-47AA822DB6C6}"/>
            </c:ext>
          </c:extLst>
        </c:ser>
        <c:ser>
          <c:idx val="5"/>
          <c:order val="5"/>
          <c:tx>
            <c:strRef>
              <c:f>'5.4'!$A$29</c:f>
              <c:strCache>
                <c:ptCount val="1"/>
                <c:pt idx="0">
                  <c:v>Piliny, kůra, štěpky, dřevní odpad</c:v>
                </c:pt>
              </c:strCache>
            </c:strRef>
          </c:tx>
          <c:invertIfNegative val="0"/>
          <c:cat>
            <c:strRef>
              <c:f>'5.4'!$B$21:$D$21</c:f>
              <c:strCache>
                <c:ptCount val="3"/>
                <c:pt idx="0">
                  <c:v>Leden</c:v>
                </c:pt>
                <c:pt idx="1">
                  <c:v>Únor</c:v>
                </c:pt>
                <c:pt idx="2">
                  <c:v>Březen</c:v>
                </c:pt>
              </c:strCache>
            </c:strRef>
          </c:cat>
          <c:val>
            <c:numRef>
              <c:f>'5.4'!$B$29:$D$29</c:f>
              <c:numCache>
                <c:formatCode>#,##0.0</c:formatCode>
                <c:ptCount val="3"/>
                <c:pt idx="0">
                  <c:v>646209.5512465114</c:v>
                </c:pt>
                <c:pt idx="1">
                  <c:v>517947.78312238381</c:v>
                </c:pt>
                <c:pt idx="2">
                  <c:v>596458.91969304613</c:v>
                </c:pt>
              </c:numCache>
            </c:numRef>
          </c:val>
          <c:extLst xmlns:c16r2="http://schemas.microsoft.com/office/drawing/2015/06/chart">
            <c:ext xmlns:c16="http://schemas.microsoft.com/office/drawing/2014/chart" uri="{C3380CC4-5D6E-409C-BE32-E72D297353CC}">
              <c16:uniqueId val="{0000000B-F856-42C7-9E4C-47AA822DB6C6}"/>
            </c:ext>
          </c:extLst>
        </c:ser>
        <c:ser>
          <c:idx val="6"/>
          <c:order val="6"/>
          <c:tx>
            <c:strRef>
              <c:f>'5.4'!$A$30</c:f>
              <c:strCache>
                <c:ptCount val="1"/>
                <c:pt idx="0">
                  <c:v>Rostlinné materiály neaglomerované</c:v>
                </c:pt>
              </c:strCache>
            </c:strRef>
          </c:tx>
          <c:invertIfNegative val="0"/>
          <c:cat>
            <c:strRef>
              <c:f>'5.4'!$B$21:$D$21</c:f>
              <c:strCache>
                <c:ptCount val="3"/>
                <c:pt idx="0">
                  <c:v>Leden</c:v>
                </c:pt>
                <c:pt idx="1">
                  <c:v>Únor</c:v>
                </c:pt>
                <c:pt idx="2">
                  <c:v>Březen</c:v>
                </c:pt>
              </c:strCache>
            </c:strRef>
          </c:cat>
          <c:val>
            <c:numRef>
              <c:f>'5.4'!$B$30:$D$30</c:f>
              <c:numCache>
                <c:formatCode>#,##0.0</c:formatCode>
                <c:ptCount val="3"/>
                <c:pt idx="0">
                  <c:v>68736.508000000002</c:v>
                </c:pt>
                <c:pt idx="1">
                  <c:v>56152.178999999996</c:v>
                </c:pt>
                <c:pt idx="2">
                  <c:v>51389.415999999997</c:v>
                </c:pt>
              </c:numCache>
            </c:numRef>
          </c:val>
          <c:extLst xmlns:c16r2="http://schemas.microsoft.com/office/drawing/2015/06/chart">
            <c:ext xmlns:c16="http://schemas.microsoft.com/office/drawing/2014/chart" uri="{C3380CC4-5D6E-409C-BE32-E72D297353CC}">
              <c16:uniqueId val="{0000000C-F856-42C7-9E4C-47AA822DB6C6}"/>
            </c:ext>
          </c:extLst>
        </c:ser>
        <c:dLbls>
          <c:showLegendKey val="0"/>
          <c:showVal val="0"/>
          <c:showCatName val="0"/>
          <c:showSerName val="0"/>
          <c:showPercent val="0"/>
          <c:showBubbleSize val="0"/>
        </c:dLbls>
        <c:gapWidth val="104"/>
        <c:overlap val="100"/>
        <c:axId val="161995776"/>
        <c:axId val="162009856"/>
      </c:barChart>
      <c:catAx>
        <c:axId val="161995776"/>
        <c:scaling>
          <c:orientation val="minMax"/>
        </c:scaling>
        <c:delete val="0"/>
        <c:axPos val="b"/>
        <c:numFmt formatCode="General" sourceLinked="1"/>
        <c:majorTickMark val="none"/>
        <c:minorTickMark val="none"/>
        <c:tickLblPos val="nextTo"/>
        <c:txPr>
          <a:bodyPr/>
          <a:lstStyle/>
          <a:p>
            <a:pPr>
              <a:defRPr sz="900"/>
            </a:pPr>
            <a:endParaRPr lang="cs-CZ"/>
          </a:p>
        </c:txPr>
        <c:crossAx val="162009856"/>
        <c:crosses val="autoZero"/>
        <c:auto val="1"/>
        <c:lblAlgn val="ctr"/>
        <c:lblOffset val="100"/>
        <c:noMultiLvlLbl val="0"/>
      </c:catAx>
      <c:valAx>
        <c:axId val="162009856"/>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161995776"/>
        <c:crosses val="autoZero"/>
        <c:crossBetween val="between"/>
      </c:valAx>
    </c:plotArea>
    <c:plotVisOnly val="1"/>
    <c:dispBlanksAs val="gap"/>
    <c:showDLblsOverMax val="0"/>
  </c:chart>
  <c:spPr>
    <a:ln>
      <a:noFill/>
    </a:ln>
  </c:spPr>
  <c:printSettings>
    <c:headerFooter/>
    <c:pageMargins b="0.3543307086614173" l="0.31496062992125984" r="0.31496062992125984" t="0.3543307086614173" header="0.31496062992125984" footer="0.31496062992125984"/>
    <c:pageSetup orientation="portrait"/>
  </c:printSettings>
</c:chartSpace>
</file>

<file path=xl/charts/chart23.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a:t>Podíl kategori</a:t>
            </a:r>
            <a:r>
              <a:rPr lang="cs-CZ" sz="1000"/>
              <a:t>í</a:t>
            </a:r>
            <a:r>
              <a:rPr lang="en-US" sz="1000"/>
              <a:t> </a:t>
            </a:r>
            <a:r>
              <a:rPr lang="cs-CZ" sz="1000"/>
              <a:t>bioplynu</a:t>
            </a:r>
            <a:r>
              <a:rPr lang="en-US" sz="1000"/>
              <a:t> na </a:t>
            </a:r>
            <a:r>
              <a:rPr lang="cs-CZ" sz="1000"/>
              <a:t>dodávkách tepla</a:t>
            </a:r>
          </a:p>
        </c:rich>
      </c:tx>
      <c:layout>
        <c:manualLayout>
          <c:xMode val="edge"/>
          <c:yMode val="edge"/>
          <c:x val="0.18327903344065799"/>
          <c:y val="0"/>
        </c:manualLayout>
      </c:layout>
      <c:overlay val="0"/>
    </c:title>
    <c:autoTitleDeleted val="0"/>
    <c:plotArea>
      <c:layout>
        <c:manualLayout>
          <c:layoutTarget val="inner"/>
          <c:xMode val="edge"/>
          <c:yMode val="edge"/>
          <c:x val="0.28018243681049743"/>
          <c:y val="0.22858539234319847"/>
          <c:w val="0.48155135403071631"/>
          <c:h val="0.65371193885738377"/>
        </c:manualLayout>
      </c:layout>
      <c:doughnutChart>
        <c:varyColors val="1"/>
        <c:ser>
          <c:idx val="0"/>
          <c:order val="0"/>
          <c:dLbls>
            <c:dLbl>
              <c:idx val="0"/>
              <c:numFmt formatCode="0%" sourceLinked="0"/>
              <c:spPr/>
              <c:txPr>
                <a:bodyPr/>
                <a:lstStyle/>
                <a:p>
                  <a:pPr>
                    <a:defRPr sz="900"/>
                  </a:pPr>
                  <a:endParaRPr lang="cs-CZ"/>
                </a:p>
              </c:txPr>
              <c:showLegendKey val="0"/>
              <c:showVal val="0"/>
              <c:showCatName val="0"/>
              <c:showSerName val="0"/>
              <c:showPercent val="1"/>
              <c:showBubbleSize val="0"/>
            </c:dLbl>
            <c:dLbl>
              <c:idx val="1"/>
              <c:layout>
                <c:manualLayout>
                  <c:x val="0.1790632423273236"/>
                  <c:y val="-1.4089640068877518E-3"/>
                </c:manualLayout>
              </c:layout>
              <c:numFmt formatCode="0.0%" sourceLinked="0"/>
              <c:spPr>
                <a:ln w="3175"/>
              </c:spPr>
              <c:txPr>
                <a:bodyPr/>
                <a:lstStyle/>
                <a:p>
                  <a:pPr>
                    <a:defRPr sz="900"/>
                  </a:pPr>
                  <a:endParaRPr lang="cs-CZ"/>
                </a:p>
              </c:txPr>
              <c:showLegendKey val="0"/>
              <c:showVal val="0"/>
              <c:showCatName val="0"/>
              <c:showSerName val="0"/>
              <c:showPercent val="1"/>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1-1ADE-45DF-AB2B-A66324921DB6}"/>
                </c:ext>
              </c:extLst>
            </c:dLbl>
            <c:spPr>
              <a:noFill/>
              <a:ln>
                <a:noFill/>
              </a:ln>
              <a:effectLst/>
            </c:spPr>
            <c:txPr>
              <a:bodyPr/>
              <a:lstStyle/>
              <a:p>
                <a:pPr>
                  <a:defRPr sz="900"/>
                </a:pPr>
                <a:endParaRPr lang="cs-CZ"/>
              </a:p>
            </c:txPr>
            <c:showLegendKey val="0"/>
            <c:showVal val="0"/>
            <c:showCatName val="0"/>
            <c:showSerName val="0"/>
            <c:showPercent val="1"/>
            <c:showBubbleSize val="0"/>
            <c:showLeaderLines val="1"/>
            <c:extLst xmlns:c16r2="http://schemas.microsoft.com/office/drawing/2015/06/chart">
              <c:ext xmlns:c15="http://schemas.microsoft.com/office/drawing/2012/chart" uri="{CE6537A1-D6FC-4f65-9D91-7224C49458BB}"/>
            </c:extLst>
          </c:dLbls>
          <c:cat>
            <c:strRef>
              <c:f>'5.4'!$A$39:$A$41</c:f>
              <c:strCache>
                <c:ptCount val="3"/>
                <c:pt idx="0">
                  <c:v>Skládkový plyn</c:v>
                </c:pt>
                <c:pt idx="1">
                  <c:v>Kalový plyn (ČOV)</c:v>
                </c:pt>
                <c:pt idx="2">
                  <c:v>Ostatní bioplyn</c:v>
                </c:pt>
              </c:strCache>
            </c:strRef>
          </c:cat>
          <c:val>
            <c:numRef>
              <c:f>'5.4'!$E$39:$E$41</c:f>
              <c:numCache>
                <c:formatCode>0%</c:formatCode>
                <c:ptCount val="3"/>
                <c:pt idx="0">
                  <c:v>6.3999836666417398E-2</c:v>
                </c:pt>
                <c:pt idx="1">
                  <c:v>6.6544192058713772E-3</c:v>
                </c:pt>
                <c:pt idx="2">
                  <c:v>0.92934574412771132</c:v>
                </c:pt>
              </c:numCache>
            </c:numRef>
          </c:val>
          <c:extLst xmlns:c16r2="http://schemas.microsoft.com/office/drawing/2015/06/chart">
            <c:ext xmlns:c16="http://schemas.microsoft.com/office/drawing/2014/chart" uri="{C3380CC4-5D6E-409C-BE32-E72D297353CC}">
              <c16:uniqueId val="{00000002-1ADE-45DF-AB2B-A66324921DB6}"/>
            </c:ext>
          </c:extLst>
        </c:ser>
        <c:dLbls>
          <c:showLegendKey val="0"/>
          <c:showVal val="0"/>
          <c:showCatName val="0"/>
          <c:showSerName val="0"/>
          <c:showPercent val="0"/>
          <c:showBubbleSize val="0"/>
          <c:showLeaderLines val="1"/>
        </c:dLbls>
        <c:firstSliceAng val="61"/>
        <c:holeSize val="50"/>
      </c:doughnutChart>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Dodávky tepla </a:t>
            </a:r>
            <a:r>
              <a:rPr lang="cs-CZ" sz="1000" baseline="0"/>
              <a:t>z bioplynu (GJ)</a:t>
            </a:r>
            <a:endParaRPr lang="cs-CZ" sz="1000"/>
          </a:p>
        </c:rich>
      </c:tx>
      <c:layout>
        <c:manualLayout>
          <c:xMode val="edge"/>
          <c:yMode val="edge"/>
          <c:x val="0.22604023205586388"/>
          <c:y val="0"/>
        </c:manualLayout>
      </c:layout>
      <c:overlay val="0"/>
    </c:title>
    <c:autoTitleDeleted val="0"/>
    <c:plotArea>
      <c:layout>
        <c:manualLayout>
          <c:layoutTarget val="inner"/>
          <c:xMode val="edge"/>
          <c:yMode val="edge"/>
          <c:x val="0.1236734401910453"/>
          <c:y val="0.20874583333333332"/>
          <c:w val="0.84557883094801833"/>
          <c:h val="0.61349374999999995"/>
        </c:manualLayout>
      </c:layout>
      <c:barChart>
        <c:barDir val="col"/>
        <c:grouping val="stacked"/>
        <c:varyColors val="0"/>
        <c:ser>
          <c:idx val="0"/>
          <c:order val="0"/>
          <c:tx>
            <c:strRef>
              <c:f>'5.4'!$A$39</c:f>
              <c:strCache>
                <c:ptCount val="1"/>
                <c:pt idx="0">
                  <c:v>Skládkový plyn</c:v>
                </c:pt>
              </c:strCache>
            </c:strRef>
          </c:tx>
          <c:invertIfNegative val="0"/>
          <c:cat>
            <c:strRef>
              <c:f>'5.4'!$B$36:$D$36</c:f>
              <c:strCache>
                <c:ptCount val="3"/>
                <c:pt idx="0">
                  <c:v>Leden</c:v>
                </c:pt>
                <c:pt idx="1">
                  <c:v>Únor</c:v>
                </c:pt>
                <c:pt idx="2">
                  <c:v>Březen</c:v>
                </c:pt>
              </c:strCache>
            </c:strRef>
          </c:cat>
          <c:val>
            <c:numRef>
              <c:f>'5.4'!$B$39:$D$39</c:f>
              <c:numCache>
                <c:formatCode>#,##0.0</c:formatCode>
                <c:ptCount val="3"/>
                <c:pt idx="0">
                  <c:v>4017</c:v>
                </c:pt>
                <c:pt idx="1">
                  <c:v>3401.2</c:v>
                </c:pt>
                <c:pt idx="2">
                  <c:v>3590.8</c:v>
                </c:pt>
              </c:numCache>
            </c:numRef>
          </c:val>
          <c:extLst xmlns:c16r2="http://schemas.microsoft.com/office/drawing/2015/06/chart">
            <c:ext xmlns:c16="http://schemas.microsoft.com/office/drawing/2014/chart" uri="{C3380CC4-5D6E-409C-BE32-E72D297353CC}">
              <c16:uniqueId val="{00000000-0AEC-4104-8E73-25DAC72E3AF7}"/>
            </c:ext>
          </c:extLst>
        </c:ser>
        <c:ser>
          <c:idx val="1"/>
          <c:order val="1"/>
          <c:tx>
            <c:strRef>
              <c:f>'5.4'!$A$40</c:f>
              <c:strCache>
                <c:ptCount val="1"/>
                <c:pt idx="0">
                  <c:v>Kalový plyn (ČOV)</c:v>
                </c:pt>
              </c:strCache>
            </c:strRef>
          </c:tx>
          <c:invertIfNegative val="0"/>
          <c:cat>
            <c:strRef>
              <c:f>'5.4'!$B$36:$D$36</c:f>
              <c:strCache>
                <c:ptCount val="3"/>
                <c:pt idx="0">
                  <c:v>Leden</c:v>
                </c:pt>
                <c:pt idx="1">
                  <c:v>Únor</c:v>
                </c:pt>
                <c:pt idx="2">
                  <c:v>Březen</c:v>
                </c:pt>
              </c:strCache>
            </c:strRef>
          </c:cat>
          <c:val>
            <c:numRef>
              <c:f>'5.4'!$B$40:$D$40</c:f>
              <c:numCache>
                <c:formatCode>#,##0.0</c:formatCode>
                <c:ptCount val="3"/>
                <c:pt idx="0">
                  <c:v>375.40800000000002</c:v>
                </c:pt>
                <c:pt idx="1">
                  <c:v>399.87099999999998</c:v>
                </c:pt>
                <c:pt idx="2">
                  <c:v>369.38799999999998</c:v>
                </c:pt>
              </c:numCache>
            </c:numRef>
          </c:val>
          <c:extLst xmlns:c16r2="http://schemas.microsoft.com/office/drawing/2015/06/chart">
            <c:ext xmlns:c16="http://schemas.microsoft.com/office/drawing/2014/chart" uri="{C3380CC4-5D6E-409C-BE32-E72D297353CC}">
              <c16:uniqueId val="{00000001-0AEC-4104-8E73-25DAC72E3AF7}"/>
            </c:ext>
          </c:extLst>
        </c:ser>
        <c:ser>
          <c:idx val="2"/>
          <c:order val="2"/>
          <c:tx>
            <c:strRef>
              <c:f>'5.4'!$A$41</c:f>
              <c:strCache>
                <c:ptCount val="1"/>
                <c:pt idx="0">
                  <c:v>Ostatní bioplyn</c:v>
                </c:pt>
              </c:strCache>
            </c:strRef>
          </c:tx>
          <c:invertIfNegative val="0"/>
          <c:cat>
            <c:strRef>
              <c:f>'5.4'!$B$36:$D$36</c:f>
              <c:strCache>
                <c:ptCount val="3"/>
                <c:pt idx="0">
                  <c:v>Leden</c:v>
                </c:pt>
                <c:pt idx="1">
                  <c:v>Únor</c:v>
                </c:pt>
                <c:pt idx="2">
                  <c:v>Březen</c:v>
                </c:pt>
              </c:strCache>
            </c:strRef>
          </c:cat>
          <c:val>
            <c:numRef>
              <c:f>'5.4'!$B$41:$D$41</c:f>
              <c:numCache>
                <c:formatCode>#,##0.0</c:formatCode>
                <c:ptCount val="3"/>
                <c:pt idx="0">
                  <c:v>57891.815999999984</c:v>
                </c:pt>
                <c:pt idx="1">
                  <c:v>48922.127000000008</c:v>
                </c:pt>
                <c:pt idx="2">
                  <c:v>53048.453999999998</c:v>
                </c:pt>
              </c:numCache>
            </c:numRef>
          </c:val>
          <c:extLst xmlns:c16r2="http://schemas.microsoft.com/office/drawing/2015/06/chart">
            <c:ext xmlns:c16="http://schemas.microsoft.com/office/drawing/2014/chart" uri="{C3380CC4-5D6E-409C-BE32-E72D297353CC}">
              <c16:uniqueId val="{00000002-0AEC-4104-8E73-25DAC72E3AF7}"/>
            </c:ext>
          </c:extLst>
        </c:ser>
        <c:dLbls>
          <c:showLegendKey val="0"/>
          <c:showVal val="0"/>
          <c:showCatName val="0"/>
          <c:showSerName val="0"/>
          <c:showPercent val="0"/>
          <c:showBubbleSize val="0"/>
        </c:dLbls>
        <c:gapWidth val="104"/>
        <c:overlap val="100"/>
        <c:axId val="162069504"/>
        <c:axId val="161678080"/>
      </c:barChart>
      <c:catAx>
        <c:axId val="162069504"/>
        <c:scaling>
          <c:orientation val="minMax"/>
        </c:scaling>
        <c:delete val="0"/>
        <c:axPos val="b"/>
        <c:numFmt formatCode="General" sourceLinked="1"/>
        <c:majorTickMark val="none"/>
        <c:minorTickMark val="none"/>
        <c:tickLblPos val="nextTo"/>
        <c:txPr>
          <a:bodyPr/>
          <a:lstStyle/>
          <a:p>
            <a:pPr>
              <a:defRPr sz="900"/>
            </a:pPr>
            <a:endParaRPr lang="cs-CZ"/>
          </a:p>
        </c:txPr>
        <c:crossAx val="161678080"/>
        <c:crosses val="autoZero"/>
        <c:auto val="1"/>
        <c:lblAlgn val="ctr"/>
        <c:lblOffset val="100"/>
        <c:noMultiLvlLbl val="0"/>
      </c:catAx>
      <c:valAx>
        <c:axId val="161678080"/>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162069504"/>
        <c:crosses val="autoZero"/>
        <c:crossBetween val="between"/>
        <c:majorUnit val="10000"/>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'5.4'!$F$24</c:f>
              <c:strCache>
                <c:ptCount val="1"/>
              </c:strCache>
            </c:strRef>
          </c:tx>
          <c:invertIfNegative val="0"/>
          <c:cat>
            <c:numRef>
              <c:f>'5.4'!$G$23</c:f>
              <c:numCache>
                <c:formatCode>General</c:formatCode>
                <c:ptCount val="1"/>
              </c:numCache>
            </c:numRef>
          </c:cat>
          <c:val>
            <c:numRef>
              <c:f>'5.4'!$G$24</c:f>
              <c:numCache>
                <c:formatCode>General</c:formatCode>
                <c:ptCount val="1"/>
              </c:numCache>
            </c:numRef>
          </c:val>
          <c:extLst xmlns:c16r2="http://schemas.microsoft.com/office/drawing/2015/06/chart">
            <c:ext xmlns:c16="http://schemas.microsoft.com/office/drawing/2014/chart" uri="{C3380CC4-5D6E-409C-BE32-E72D297353CC}">
              <c16:uniqueId val="{00000000-B022-4EA7-AB59-10A39C2ED7E4}"/>
            </c:ext>
          </c:extLst>
        </c:ser>
        <c:ser>
          <c:idx val="1"/>
          <c:order val="1"/>
          <c:tx>
            <c:strRef>
              <c:f>'5.4'!$F$25</c:f>
              <c:strCache>
                <c:ptCount val="1"/>
              </c:strCache>
            </c:strRef>
          </c:tx>
          <c:invertIfNegative val="0"/>
          <c:cat>
            <c:numRef>
              <c:f>'5.4'!$G$23</c:f>
              <c:numCache>
                <c:formatCode>General</c:formatCode>
                <c:ptCount val="1"/>
              </c:numCache>
            </c:numRef>
          </c:cat>
          <c:val>
            <c:numRef>
              <c:f>'5.4'!$G$25</c:f>
              <c:numCache>
                <c:formatCode>General</c:formatCode>
                <c:ptCount val="1"/>
              </c:numCache>
            </c:numRef>
          </c:val>
          <c:extLst xmlns:c16r2="http://schemas.microsoft.com/office/drawing/2015/06/chart">
            <c:ext xmlns:c16="http://schemas.microsoft.com/office/drawing/2014/chart" uri="{C3380CC4-5D6E-409C-BE32-E72D297353CC}">
              <c16:uniqueId val="{00000001-B022-4EA7-AB59-10A39C2ED7E4}"/>
            </c:ext>
          </c:extLst>
        </c:ser>
        <c:ser>
          <c:idx val="2"/>
          <c:order val="2"/>
          <c:tx>
            <c:strRef>
              <c:f>'5.4'!$F$26</c:f>
              <c:strCache>
                <c:ptCount val="1"/>
              </c:strCache>
            </c:strRef>
          </c:tx>
          <c:invertIfNegative val="0"/>
          <c:cat>
            <c:numRef>
              <c:f>'5.4'!$G$23</c:f>
              <c:numCache>
                <c:formatCode>General</c:formatCode>
                <c:ptCount val="1"/>
              </c:numCache>
            </c:numRef>
          </c:cat>
          <c:val>
            <c:numRef>
              <c:f>'5.4'!$G$26</c:f>
              <c:numCache>
                <c:formatCode>General</c:formatCode>
                <c:ptCount val="1"/>
              </c:numCache>
            </c:numRef>
          </c:val>
          <c:extLst xmlns:c16r2="http://schemas.microsoft.com/office/drawing/2015/06/chart">
            <c:ext xmlns:c16="http://schemas.microsoft.com/office/drawing/2014/chart" uri="{C3380CC4-5D6E-409C-BE32-E72D297353CC}">
              <c16:uniqueId val="{00000002-B022-4EA7-AB59-10A39C2ED7E4}"/>
            </c:ext>
          </c:extLst>
        </c:ser>
        <c:ser>
          <c:idx val="3"/>
          <c:order val="3"/>
          <c:tx>
            <c:strRef>
              <c:f>'5.4'!$F$27</c:f>
              <c:strCache>
                <c:ptCount val="1"/>
              </c:strCache>
            </c:strRef>
          </c:tx>
          <c:invertIfNegative val="0"/>
          <c:cat>
            <c:numRef>
              <c:f>'5.4'!$G$23</c:f>
              <c:numCache>
                <c:formatCode>General</c:formatCode>
                <c:ptCount val="1"/>
              </c:numCache>
            </c:numRef>
          </c:cat>
          <c:val>
            <c:numRef>
              <c:f>'5.4'!$G$27</c:f>
              <c:numCache>
                <c:formatCode>General</c:formatCode>
                <c:ptCount val="1"/>
              </c:numCache>
            </c:numRef>
          </c:val>
          <c:extLst xmlns:c16r2="http://schemas.microsoft.com/office/drawing/2015/06/chart">
            <c:ext xmlns:c16="http://schemas.microsoft.com/office/drawing/2014/chart" uri="{C3380CC4-5D6E-409C-BE32-E72D297353CC}">
              <c16:uniqueId val="{00000003-B022-4EA7-AB59-10A39C2ED7E4}"/>
            </c:ext>
          </c:extLst>
        </c:ser>
        <c:ser>
          <c:idx val="4"/>
          <c:order val="4"/>
          <c:tx>
            <c:strRef>
              <c:f>'5.4'!$F$28</c:f>
              <c:strCache>
                <c:ptCount val="1"/>
              </c:strCache>
            </c:strRef>
          </c:tx>
          <c:invertIfNegative val="0"/>
          <c:cat>
            <c:numRef>
              <c:f>'5.4'!$G$23</c:f>
              <c:numCache>
                <c:formatCode>General</c:formatCode>
                <c:ptCount val="1"/>
              </c:numCache>
            </c:numRef>
          </c:cat>
          <c:val>
            <c:numRef>
              <c:f>'5.4'!$G$28</c:f>
              <c:numCache>
                <c:formatCode>General</c:formatCode>
                <c:ptCount val="1"/>
              </c:numCache>
            </c:numRef>
          </c:val>
          <c:extLst xmlns:c16r2="http://schemas.microsoft.com/office/drawing/2015/06/chart">
            <c:ext xmlns:c16="http://schemas.microsoft.com/office/drawing/2014/chart" uri="{C3380CC4-5D6E-409C-BE32-E72D297353CC}">
              <c16:uniqueId val="{00000004-B022-4EA7-AB59-10A39C2ED7E4}"/>
            </c:ext>
          </c:extLst>
        </c:ser>
        <c:ser>
          <c:idx val="5"/>
          <c:order val="5"/>
          <c:tx>
            <c:strRef>
              <c:f>'5.4'!$F$29</c:f>
              <c:strCache>
                <c:ptCount val="1"/>
              </c:strCache>
            </c:strRef>
          </c:tx>
          <c:invertIfNegative val="0"/>
          <c:cat>
            <c:numRef>
              <c:f>'5.4'!$G$23</c:f>
              <c:numCache>
                <c:formatCode>General</c:formatCode>
                <c:ptCount val="1"/>
              </c:numCache>
            </c:numRef>
          </c:cat>
          <c:val>
            <c:numRef>
              <c:f>'5.4'!$G$29</c:f>
              <c:numCache>
                <c:formatCode>General</c:formatCode>
                <c:ptCount val="1"/>
              </c:numCache>
            </c:numRef>
          </c:val>
          <c:extLst xmlns:c16r2="http://schemas.microsoft.com/office/drawing/2015/06/chart">
            <c:ext xmlns:c16="http://schemas.microsoft.com/office/drawing/2014/chart" uri="{C3380CC4-5D6E-409C-BE32-E72D297353CC}">
              <c16:uniqueId val="{00000005-B022-4EA7-AB59-10A39C2ED7E4}"/>
            </c:ext>
          </c:extLst>
        </c:ser>
        <c:ser>
          <c:idx val="6"/>
          <c:order val="6"/>
          <c:tx>
            <c:strRef>
              <c:f>'5.4'!$F$30</c:f>
              <c:strCache>
                <c:ptCount val="1"/>
              </c:strCache>
            </c:strRef>
          </c:tx>
          <c:invertIfNegative val="0"/>
          <c:cat>
            <c:numRef>
              <c:f>'5.4'!$G$23</c:f>
              <c:numCache>
                <c:formatCode>General</c:formatCode>
                <c:ptCount val="1"/>
              </c:numCache>
            </c:numRef>
          </c:cat>
          <c:val>
            <c:numRef>
              <c:f>'5.4'!$G$30</c:f>
              <c:numCache>
                <c:formatCode>General</c:formatCode>
                <c:ptCount val="1"/>
              </c:numCache>
            </c:numRef>
          </c:val>
          <c:extLst xmlns:c16r2="http://schemas.microsoft.com/office/drawing/2015/06/chart">
            <c:ext xmlns:c16="http://schemas.microsoft.com/office/drawing/2014/chart" uri="{C3380CC4-5D6E-409C-BE32-E72D297353CC}">
              <c16:uniqueId val="{00000006-B022-4EA7-AB59-10A39C2ED7E4}"/>
            </c:ext>
          </c:extLst>
        </c:ser>
        <c:dLbls>
          <c:showLegendKey val="0"/>
          <c:showVal val="0"/>
          <c:showCatName val="0"/>
          <c:showSerName val="0"/>
          <c:showPercent val="0"/>
          <c:showBubbleSize val="0"/>
        </c:dLbls>
        <c:gapWidth val="150"/>
        <c:axId val="161714176"/>
        <c:axId val="161715712"/>
      </c:barChart>
      <c:catAx>
        <c:axId val="161714176"/>
        <c:scaling>
          <c:orientation val="minMax"/>
        </c:scaling>
        <c:delete val="1"/>
        <c:axPos val="b"/>
        <c:numFmt formatCode="General" sourceLinked="1"/>
        <c:majorTickMark val="out"/>
        <c:minorTickMark val="none"/>
        <c:tickLblPos val="nextTo"/>
        <c:crossAx val="161715712"/>
        <c:crosses val="autoZero"/>
        <c:auto val="1"/>
        <c:lblAlgn val="ctr"/>
        <c:lblOffset val="100"/>
        <c:noMultiLvlLbl val="0"/>
      </c:catAx>
      <c:valAx>
        <c:axId val="161715712"/>
        <c:scaling>
          <c:orientation val="minMax"/>
        </c:scaling>
        <c:delete val="1"/>
        <c:axPos val="l"/>
        <c:numFmt formatCode="General" sourceLinked="1"/>
        <c:majorTickMark val="out"/>
        <c:minorTickMark val="none"/>
        <c:tickLblPos val="nextTo"/>
        <c:crossAx val="161714176"/>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'5.4'!$F$39</c:f>
              <c:strCache>
                <c:ptCount val="1"/>
              </c:strCache>
            </c:strRef>
          </c:tx>
          <c:invertIfNegative val="0"/>
          <c:cat>
            <c:numRef>
              <c:f>'5.4'!$G$38</c:f>
              <c:numCache>
                <c:formatCode>General</c:formatCode>
                <c:ptCount val="1"/>
              </c:numCache>
            </c:numRef>
          </c:cat>
          <c:val>
            <c:numRef>
              <c:f>'5.4'!$G$39</c:f>
              <c:numCache>
                <c:formatCode>General</c:formatCode>
                <c:ptCount val="1"/>
              </c:numCache>
            </c:numRef>
          </c:val>
          <c:extLst xmlns:c16r2="http://schemas.microsoft.com/office/drawing/2015/06/chart">
            <c:ext xmlns:c16="http://schemas.microsoft.com/office/drawing/2014/chart" uri="{C3380CC4-5D6E-409C-BE32-E72D297353CC}">
              <c16:uniqueId val="{00000000-0DB5-4F68-B677-D72727CBDDB4}"/>
            </c:ext>
          </c:extLst>
        </c:ser>
        <c:ser>
          <c:idx val="1"/>
          <c:order val="1"/>
          <c:tx>
            <c:strRef>
              <c:f>'5.4'!$F$40</c:f>
              <c:strCache>
                <c:ptCount val="1"/>
              </c:strCache>
            </c:strRef>
          </c:tx>
          <c:invertIfNegative val="0"/>
          <c:cat>
            <c:numRef>
              <c:f>'5.4'!$G$38</c:f>
              <c:numCache>
                <c:formatCode>General</c:formatCode>
                <c:ptCount val="1"/>
              </c:numCache>
            </c:numRef>
          </c:cat>
          <c:val>
            <c:numRef>
              <c:f>'5.4'!$G$40</c:f>
              <c:numCache>
                <c:formatCode>General</c:formatCode>
                <c:ptCount val="1"/>
              </c:numCache>
            </c:numRef>
          </c:val>
          <c:extLst xmlns:c16r2="http://schemas.microsoft.com/office/drawing/2015/06/chart">
            <c:ext xmlns:c16="http://schemas.microsoft.com/office/drawing/2014/chart" uri="{C3380CC4-5D6E-409C-BE32-E72D297353CC}">
              <c16:uniqueId val="{00000001-0DB5-4F68-B677-D72727CBDDB4}"/>
            </c:ext>
          </c:extLst>
        </c:ser>
        <c:ser>
          <c:idx val="2"/>
          <c:order val="2"/>
          <c:tx>
            <c:strRef>
              <c:f>'5.4'!$F$41</c:f>
              <c:strCache>
                <c:ptCount val="1"/>
              </c:strCache>
            </c:strRef>
          </c:tx>
          <c:invertIfNegative val="0"/>
          <c:cat>
            <c:numRef>
              <c:f>'5.4'!$G$38</c:f>
              <c:numCache>
                <c:formatCode>General</c:formatCode>
                <c:ptCount val="1"/>
              </c:numCache>
            </c:numRef>
          </c:cat>
          <c:val>
            <c:numRef>
              <c:f>'5.4'!$G$41</c:f>
              <c:numCache>
                <c:formatCode>General</c:formatCode>
                <c:ptCount val="1"/>
              </c:numCache>
            </c:numRef>
          </c:val>
          <c:extLst xmlns:c16r2="http://schemas.microsoft.com/office/drawing/2015/06/chart">
            <c:ext xmlns:c16="http://schemas.microsoft.com/office/drawing/2014/chart" uri="{C3380CC4-5D6E-409C-BE32-E72D297353CC}">
              <c16:uniqueId val="{00000002-0DB5-4F68-B677-D72727CBDDB4}"/>
            </c:ext>
          </c:extLst>
        </c:ser>
        <c:dLbls>
          <c:showLegendKey val="0"/>
          <c:showVal val="0"/>
          <c:showCatName val="0"/>
          <c:showSerName val="0"/>
          <c:showPercent val="0"/>
          <c:showBubbleSize val="0"/>
        </c:dLbls>
        <c:gapWidth val="150"/>
        <c:axId val="161768192"/>
        <c:axId val="161769728"/>
      </c:barChart>
      <c:catAx>
        <c:axId val="161768192"/>
        <c:scaling>
          <c:orientation val="minMax"/>
        </c:scaling>
        <c:delete val="1"/>
        <c:axPos val="b"/>
        <c:numFmt formatCode="General" sourceLinked="1"/>
        <c:majorTickMark val="out"/>
        <c:minorTickMark val="none"/>
        <c:tickLblPos val="nextTo"/>
        <c:crossAx val="161769728"/>
        <c:crosses val="autoZero"/>
        <c:auto val="1"/>
        <c:lblAlgn val="ctr"/>
        <c:lblOffset val="100"/>
        <c:noMultiLvlLbl val="0"/>
      </c:catAx>
      <c:valAx>
        <c:axId val="161769728"/>
        <c:scaling>
          <c:orientation val="minMax"/>
        </c:scaling>
        <c:delete val="1"/>
        <c:axPos val="l"/>
        <c:numFmt formatCode="General" sourceLinked="1"/>
        <c:majorTickMark val="out"/>
        <c:minorTickMark val="none"/>
        <c:tickLblPos val="nextTo"/>
        <c:crossAx val="161768192"/>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'5.4'!$F$7</c:f>
              <c:strCache>
                <c:ptCount val="1"/>
              </c:strCache>
            </c:strRef>
          </c:tx>
          <c:invertIfNegative val="0"/>
          <c:cat>
            <c:numRef>
              <c:f>'5.4'!$G$6</c:f>
              <c:numCache>
                <c:formatCode>General</c:formatCode>
                <c:ptCount val="1"/>
              </c:numCache>
            </c:numRef>
          </c:cat>
          <c:val>
            <c:numRef>
              <c:f>'5.4'!$G$7</c:f>
              <c:numCache>
                <c:formatCode>General</c:formatCode>
                <c:ptCount val="1"/>
              </c:numCache>
            </c:numRef>
          </c:val>
          <c:extLst xmlns:c16r2="http://schemas.microsoft.com/office/drawing/2015/06/chart">
            <c:ext xmlns:c16="http://schemas.microsoft.com/office/drawing/2014/chart" uri="{C3380CC4-5D6E-409C-BE32-E72D297353CC}">
              <c16:uniqueId val="{00000000-5A1C-4861-86BF-29377A5B7BCE}"/>
            </c:ext>
          </c:extLst>
        </c:ser>
        <c:ser>
          <c:idx val="1"/>
          <c:order val="1"/>
          <c:tx>
            <c:strRef>
              <c:f>'5.4'!$F$8</c:f>
              <c:strCache>
                <c:ptCount val="1"/>
              </c:strCache>
            </c:strRef>
          </c:tx>
          <c:spPr>
            <a:solidFill>
              <a:schemeClr val="tx1"/>
            </a:solidFill>
          </c:spPr>
          <c:invertIfNegative val="0"/>
          <c:cat>
            <c:numRef>
              <c:f>'5.4'!$G$6</c:f>
              <c:numCache>
                <c:formatCode>General</c:formatCode>
                <c:ptCount val="1"/>
              </c:numCache>
            </c:numRef>
          </c:cat>
          <c:val>
            <c:numRef>
              <c:f>'5.4'!$G$8</c:f>
              <c:numCache>
                <c:formatCode>General</c:formatCode>
                <c:ptCount val="1"/>
              </c:numCache>
            </c:numRef>
          </c:val>
          <c:extLst xmlns:c16r2="http://schemas.microsoft.com/office/drawing/2015/06/chart">
            <c:ext xmlns:c16="http://schemas.microsoft.com/office/drawing/2014/chart" uri="{C3380CC4-5D6E-409C-BE32-E72D297353CC}">
              <c16:uniqueId val="{00000001-5A1C-4861-86BF-29377A5B7BCE}"/>
            </c:ext>
          </c:extLst>
        </c:ser>
        <c:ser>
          <c:idx val="2"/>
          <c:order val="2"/>
          <c:tx>
            <c:strRef>
              <c:f>'5.4'!$F$9</c:f>
              <c:strCache>
                <c:ptCount val="1"/>
              </c:strCache>
            </c:strRef>
          </c:tx>
          <c:invertIfNegative val="0"/>
          <c:cat>
            <c:numRef>
              <c:f>'5.4'!$G$6</c:f>
              <c:numCache>
                <c:formatCode>General</c:formatCode>
                <c:ptCount val="1"/>
              </c:numCache>
            </c:numRef>
          </c:cat>
          <c:val>
            <c:numRef>
              <c:f>'5.4'!$G$9</c:f>
              <c:numCache>
                <c:formatCode>General</c:formatCode>
                <c:ptCount val="1"/>
              </c:numCache>
            </c:numRef>
          </c:val>
          <c:extLst xmlns:c16r2="http://schemas.microsoft.com/office/drawing/2015/06/chart">
            <c:ext xmlns:c16="http://schemas.microsoft.com/office/drawing/2014/chart" uri="{C3380CC4-5D6E-409C-BE32-E72D297353CC}">
              <c16:uniqueId val="{00000002-5A1C-4861-86BF-29377A5B7BCE}"/>
            </c:ext>
          </c:extLst>
        </c:ser>
        <c:ser>
          <c:idx val="3"/>
          <c:order val="3"/>
          <c:tx>
            <c:strRef>
              <c:f>'5.4'!$F$10</c:f>
              <c:strCache>
                <c:ptCount val="1"/>
              </c:strCache>
            </c:strRef>
          </c:tx>
          <c:invertIfNegative val="0"/>
          <c:cat>
            <c:numRef>
              <c:f>'5.4'!$G$6</c:f>
              <c:numCache>
                <c:formatCode>General</c:formatCode>
                <c:ptCount val="1"/>
              </c:numCache>
            </c:numRef>
          </c:cat>
          <c:val>
            <c:numRef>
              <c:f>'5.4'!$G$10</c:f>
              <c:numCache>
                <c:formatCode>General</c:formatCode>
                <c:ptCount val="1"/>
              </c:numCache>
            </c:numRef>
          </c:val>
          <c:extLst xmlns:c16r2="http://schemas.microsoft.com/office/drawing/2015/06/chart">
            <c:ext xmlns:c16="http://schemas.microsoft.com/office/drawing/2014/chart" uri="{C3380CC4-5D6E-409C-BE32-E72D297353CC}">
              <c16:uniqueId val="{00000003-5A1C-4861-86BF-29377A5B7BCE}"/>
            </c:ext>
          </c:extLst>
        </c:ser>
        <c:ser>
          <c:idx val="4"/>
          <c:order val="4"/>
          <c:tx>
            <c:strRef>
              <c:f>'5.4'!$F$11</c:f>
              <c:strCache>
                <c:ptCount val="1"/>
              </c:strCache>
            </c:strRef>
          </c:tx>
          <c:spPr>
            <a:solidFill>
              <a:srgbClr val="6E4932"/>
            </a:solidFill>
          </c:spPr>
          <c:invertIfNegative val="0"/>
          <c:cat>
            <c:numRef>
              <c:f>'5.4'!$G$6</c:f>
              <c:numCache>
                <c:formatCode>General</c:formatCode>
                <c:ptCount val="1"/>
              </c:numCache>
            </c:numRef>
          </c:cat>
          <c:val>
            <c:numRef>
              <c:f>'5.4'!$G$11</c:f>
              <c:numCache>
                <c:formatCode>General</c:formatCode>
                <c:ptCount val="1"/>
              </c:numCache>
            </c:numRef>
          </c:val>
          <c:extLst xmlns:c16r2="http://schemas.microsoft.com/office/drawing/2015/06/chart">
            <c:ext xmlns:c16="http://schemas.microsoft.com/office/drawing/2014/chart" uri="{C3380CC4-5D6E-409C-BE32-E72D297353CC}">
              <c16:uniqueId val="{00000004-5A1C-4861-86BF-29377A5B7BCE}"/>
            </c:ext>
          </c:extLst>
        </c:ser>
        <c:ser>
          <c:idx val="5"/>
          <c:order val="5"/>
          <c:tx>
            <c:strRef>
              <c:f>'5.4'!$F$12</c:f>
              <c:strCache>
                <c:ptCount val="1"/>
              </c:strCache>
            </c:strRef>
          </c:tx>
          <c:invertIfNegative val="0"/>
          <c:cat>
            <c:numRef>
              <c:f>'5.4'!$G$6</c:f>
              <c:numCache>
                <c:formatCode>General</c:formatCode>
                <c:ptCount val="1"/>
              </c:numCache>
            </c:numRef>
          </c:cat>
          <c:val>
            <c:numRef>
              <c:f>'5.4'!$G$12</c:f>
              <c:numCache>
                <c:formatCode>General</c:formatCode>
                <c:ptCount val="1"/>
              </c:numCache>
            </c:numRef>
          </c:val>
          <c:extLst xmlns:c16r2="http://schemas.microsoft.com/office/drawing/2015/06/chart">
            <c:ext xmlns:c16="http://schemas.microsoft.com/office/drawing/2014/chart" uri="{C3380CC4-5D6E-409C-BE32-E72D297353CC}">
              <c16:uniqueId val="{00000005-5A1C-4861-86BF-29377A5B7BCE}"/>
            </c:ext>
          </c:extLst>
        </c:ser>
        <c:ser>
          <c:idx val="6"/>
          <c:order val="6"/>
          <c:tx>
            <c:strRef>
              <c:f>'5.4'!$F$13</c:f>
              <c:strCache>
                <c:ptCount val="1"/>
              </c:strCache>
            </c:strRef>
          </c:tx>
          <c:invertIfNegative val="0"/>
          <c:cat>
            <c:numRef>
              <c:f>'5.4'!$G$6</c:f>
              <c:numCache>
                <c:formatCode>General</c:formatCode>
                <c:ptCount val="1"/>
              </c:numCache>
            </c:numRef>
          </c:cat>
          <c:val>
            <c:numRef>
              <c:f>'5.4'!$G$13</c:f>
              <c:numCache>
                <c:formatCode>General</c:formatCode>
                <c:ptCount val="1"/>
              </c:numCache>
            </c:numRef>
          </c:val>
          <c:extLst xmlns:c16r2="http://schemas.microsoft.com/office/drawing/2015/06/chart">
            <c:ext xmlns:c16="http://schemas.microsoft.com/office/drawing/2014/chart" uri="{C3380CC4-5D6E-409C-BE32-E72D297353CC}">
              <c16:uniqueId val="{00000006-5A1C-4861-86BF-29377A5B7BCE}"/>
            </c:ext>
          </c:extLst>
        </c:ser>
        <c:ser>
          <c:idx val="7"/>
          <c:order val="7"/>
          <c:tx>
            <c:strRef>
              <c:f>'5.4'!$F$14</c:f>
              <c:strCache>
                <c:ptCount val="1"/>
              </c:strCache>
            </c:strRef>
          </c:tx>
          <c:invertIfNegative val="0"/>
          <c:cat>
            <c:numRef>
              <c:f>'5.4'!$G$6</c:f>
              <c:numCache>
                <c:formatCode>General</c:formatCode>
                <c:ptCount val="1"/>
              </c:numCache>
            </c:numRef>
          </c:cat>
          <c:val>
            <c:numRef>
              <c:f>'5.4'!$G$14</c:f>
              <c:numCache>
                <c:formatCode>General</c:formatCode>
                <c:ptCount val="1"/>
              </c:numCache>
            </c:numRef>
          </c:val>
          <c:extLst xmlns:c16r2="http://schemas.microsoft.com/office/drawing/2015/06/chart">
            <c:ext xmlns:c16="http://schemas.microsoft.com/office/drawing/2014/chart" uri="{C3380CC4-5D6E-409C-BE32-E72D297353CC}">
              <c16:uniqueId val="{00000007-5A1C-4861-86BF-29377A5B7BCE}"/>
            </c:ext>
          </c:extLst>
        </c:ser>
        <c:dLbls>
          <c:showLegendKey val="0"/>
          <c:showVal val="0"/>
          <c:showCatName val="0"/>
          <c:showSerName val="0"/>
          <c:showPercent val="0"/>
          <c:showBubbleSize val="0"/>
        </c:dLbls>
        <c:gapWidth val="150"/>
        <c:axId val="162351744"/>
        <c:axId val="162353536"/>
      </c:barChart>
      <c:catAx>
        <c:axId val="162351744"/>
        <c:scaling>
          <c:orientation val="minMax"/>
        </c:scaling>
        <c:delete val="1"/>
        <c:axPos val="b"/>
        <c:numFmt formatCode="General" sourceLinked="1"/>
        <c:majorTickMark val="out"/>
        <c:minorTickMark val="none"/>
        <c:tickLblPos val="nextTo"/>
        <c:crossAx val="162353536"/>
        <c:crosses val="autoZero"/>
        <c:auto val="1"/>
        <c:lblAlgn val="ctr"/>
        <c:lblOffset val="100"/>
        <c:noMultiLvlLbl val="0"/>
      </c:catAx>
      <c:valAx>
        <c:axId val="162353536"/>
        <c:scaling>
          <c:orientation val="minMax"/>
        </c:scaling>
        <c:delete val="1"/>
        <c:axPos val="l"/>
        <c:numFmt formatCode="General" sourceLinked="1"/>
        <c:majorTickMark val="out"/>
        <c:minorTickMark val="none"/>
        <c:tickLblPos val="nextTo"/>
        <c:crossAx val="162351744"/>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a:t>Podíl </a:t>
            </a:r>
            <a:r>
              <a:rPr lang="cs-CZ" sz="1000"/>
              <a:t>krajů ČR na </a:t>
            </a:r>
            <a:r>
              <a:rPr lang="en-US" sz="1000"/>
              <a:t>instalované</a:t>
            </a:r>
            <a:r>
              <a:rPr lang="cs-CZ" sz="1000"/>
              <a:t>m</a:t>
            </a:r>
            <a:r>
              <a:rPr lang="en-US" sz="1000"/>
              <a:t> výkonu v</a:t>
            </a:r>
            <a:r>
              <a:rPr lang="cs-CZ" sz="1000"/>
              <a:t>ýroben tepla</a:t>
            </a:r>
            <a:endParaRPr lang="en-US" sz="1000"/>
          </a:p>
        </c:rich>
      </c:tx>
      <c:layout>
        <c:manualLayout>
          <c:xMode val="edge"/>
          <c:yMode val="edge"/>
          <c:x val="0.18980038608765357"/>
          <c:y val="1.3055488457540993E-3"/>
        </c:manualLayout>
      </c:layout>
      <c:overlay val="0"/>
      <c:spPr>
        <a:solidFill>
          <a:sysClr val="window" lastClr="FFFFFF"/>
        </a:solidFill>
      </c:spPr>
    </c:title>
    <c:autoTitleDeleted val="0"/>
    <c:plotArea>
      <c:layout>
        <c:manualLayout>
          <c:layoutTarget val="inner"/>
          <c:xMode val="edge"/>
          <c:yMode val="edge"/>
          <c:x val="0.26536747007093553"/>
          <c:y val="0.19038626455472518"/>
          <c:w val="0.94094703852648942"/>
          <c:h val="0.61841029137688064"/>
        </c:manualLayout>
      </c:layout>
      <c:doughnutChart>
        <c:varyColors val="1"/>
        <c:ser>
          <c:idx val="0"/>
          <c:order val="0"/>
          <c:dPt>
            <c:idx val="5"/>
            <c:bubble3D val="0"/>
            <c:extLst xmlns:c16r2="http://schemas.microsoft.com/office/drawing/2015/06/chart">
              <c:ext xmlns:c16="http://schemas.microsoft.com/office/drawing/2014/chart" uri="{C3380CC4-5D6E-409C-BE32-E72D297353CC}">
                <c16:uniqueId val="{00000000-799B-4097-908D-B7AC1EF21D78}"/>
              </c:ext>
            </c:extLst>
          </c:dPt>
          <c:dPt>
            <c:idx val="7"/>
            <c:bubble3D val="0"/>
            <c:extLst xmlns:c16r2="http://schemas.microsoft.com/office/drawing/2015/06/chart">
              <c:ext xmlns:c16="http://schemas.microsoft.com/office/drawing/2014/chart" uri="{C3380CC4-5D6E-409C-BE32-E72D297353CC}">
                <c16:uniqueId val="{00000001-799B-4097-908D-B7AC1EF21D78}"/>
              </c:ext>
            </c:extLst>
          </c:dPt>
          <c:dLbls>
            <c:dLbl>
              <c:idx val="4"/>
              <c:layout>
                <c:manualLayout>
                  <c:x val="1.9566130053139247E-2"/>
                  <c:y val="0"/>
                </c:manualLayout>
              </c:layout>
              <c:showLegendKey val="0"/>
              <c:showVal val="0"/>
              <c:showCatName val="0"/>
              <c:showSerName val="0"/>
              <c:showPercent val="1"/>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2-799B-4097-908D-B7AC1EF21D78}"/>
                </c:ext>
              </c:extLst>
            </c:dLbl>
            <c:dLbl>
              <c:idx val="5"/>
              <c:layout>
                <c:manualLayout>
                  <c:x val="1.8738806286325408E-2"/>
                  <c:y val="3.5180289287241799E-3"/>
                </c:manualLayout>
              </c:layout>
              <c:showLegendKey val="0"/>
              <c:showVal val="0"/>
              <c:showCatName val="0"/>
              <c:showSerName val="0"/>
              <c:showPercent val="1"/>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0-799B-4097-908D-B7AC1EF21D78}"/>
                </c:ext>
              </c:extLst>
            </c:dLbl>
            <c:dLbl>
              <c:idx val="6"/>
              <c:layout>
                <c:manualLayout>
                  <c:x val="1.8975294551140907E-2"/>
                  <c:y val="3.5180289287242445E-3"/>
                </c:manualLayout>
              </c:layout>
              <c:showLegendKey val="0"/>
              <c:showVal val="0"/>
              <c:showCatName val="0"/>
              <c:showSerName val="0"/>
              <c:showPercent val="1"/>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3-799B-4097-908D-B7AC1EF21D78}"/>
                </c:ext>
              </c:extLst>
            </c:dLbl>
            <c:dLbl>
              <c:idx val="8"/>
              <c:layout>
                <c:manualLayout>
                  <c:x val="6.7973043932638075E-3"/>
                  <c:y val="3.5180289287241799E-3"/>
                </c:manualLayout>
              </c:layout>
              <c:numFmt formatCode="0%" sourceLinked="0"/>
              <c:spPr/>
              <c:txPr>
                <a:bodyPr/>
                <a:lstStyle/>
                <a:p>
                  <a:pPr>
                    <a:defRPr sz="900"/>
                  </a:pPr>
                  <a:endParaRPr lang="cs-CZ"/>
                </a:p>
              </c:txPr>
              <c:showLegendKey val="0"/>
              <c:showVal val="0"/>
              <c:showCatName val="0"/>
              <c:showSerName val="0"/>
              <c:showPercent val="1"/>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4-799B-4097-908D-B7AC1EF21D78}"/>
                </c:ext>
              </c:extLst>
            </c:dLbl>
            <c:dLbl>
              <c:idx val="10"/>
              <c:layout>
                <c:manualLayout>
                  <c:x val="8.2732376681384065E-4"/>
                  <c:y val="1.0554086786172539E-2"/>
                </c:manualLayout>
              </c:layout>
              <c:showLegendKey val="0"/>
              <c:showVal val="0"/>
              <c:showCatName val="0"/>
              <c:showSerName val="0"/>
              <c:showPercent val="1"/>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5-799B-4097-908D-B7AC1EF21D78}"/>
                </c:ext>
              </c:extLst>
            </c:dLbl>
            <c:spPr>
              <a:noFill/>
              <a:ln>
                <a:noFill/>
              </a:ln>
              <a:effectLst/>
            </c:spPr>
            <c:txPr>
              <a:bodyPr/>
              <a:lstStyle/>
              <a:p>
                <a:pPr>
                  <a:defRPr sz="900"/>
                </a:pPr>
                <a:endParaRPr lang="cs-CZ"/>
              </a:p>
            </c:txPr>
            <c:showLegendKey val="0"/>
            <c:showVal val="0"/>
            <c:showCatName val="0"/>
            <c:showSerName val="0"/>
            <c:showPercent val="1"/>
            <c:showBubbleSize val="0"/>
            <c:showLeaderLines val="1"/>
            <c:extLst xmlns:c16r2="http://schemas.microsoft.com/office/drawing/2015/06/chart">
              <c:ext xmlns:c15="http://schemas.microsoft.com/office/drawing/2012/chart" uri="{CE6537A1-D6FC-4f65-9D91-7224C49458BB}"/>
            </c:extLst>
          </c:dLbls>
          <c:cat>
            <c:strRef>
              <c:f>'6'!$A$23:$A$36</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'6'!$B$23:$B$36</c:f>
              <c:numCache>
                <c:formatCode>General</c:formatCode>
                <c:ptCount val="14"/>
                <c:pt idx="0">
                  <c:v>2107.7969999999987</c:v>
                </c:pt>
                <c:pt idx="1">
                  <c:v>2218.2890000000011</c:v>
                </c:pt>
                <c:pt idx="2">
                  <c:v>1932.5989999999993</c:v>
                </c:pt>
                <c:pt idx="3">
                  <c:v>2871.7370000000001</c:v>
                </c:pt>
                <c:pt idx="4">
                  <c:v>607.82100000000037</c:v>
                </c:pt>
                <c:pt idx="5">
                  <c:v>1028.2255</c:v>
                </c:pt>
                <c:pt idx="6">
                  <c:v>569.85400000000061</c:v>
                </c:pt>
                <c:pt idx="7">
                  <c:v>6623.1889999999976</c:v>
                </c:pt>
                <c:pt idx="8">
                  <c:v>1277.5680000000002</c:v>
                </c:pt>
                <c:pt idx="9">
                  <c:v>3647.0189999999989</c:v>
                </c:pt>
                <c:pt idx="10">
                  <c:v>1166.1309999999996</c:v>
                </c:pt>
                <c:pt idx="11">
                  <c:v>4365.7590000000018</c:v>
                </c:pt>
                <c:pt idx="12">
                  <c:v>10487.069999999994</c:v>
                </c:pt>
                <c:pt idx="13">
                  <c:v>1425.9279999999992</c:v>
                </c:pt>
              </c:numCache>
            </c:numRef>
          </c:val>
          <c:extLst xmlns:c16r2="http://schemas.microsoft.com/office/drawing/2015/06/chart">
            <c:ext xmlns:c16="http://schemas.microsoft.com/office/drawing/2014/chart" uri="{C3380CC4-5D6E-409C-BE32-E72D297353CC}">
              <c16:uniqueId val="{00000006-799B-4097-908D-B7AC1EF21D78}"/>
            </c:ext>
          </c:extLst>
        </c:ser>
        <c:dLbls>
          <c:showLegendKey val="0"/>
          <c:showVal val="1"/>
          <c:showCatName val="0"/>
          <c:showSerName val="0"/>
          <c:showPercent val="0"/>
          <c:showBubbleSize val="0"/>
          <c:showLeaderLines val="1"/>
        </c:dLbls>
        <c:firstSliceAng val="0"/>
        <c:holeSize val="50"/>
      </c:doughnutChart>
    </c:plotArea>
    <c:plotVisOnly val="1"/>
    <c:dispBlanksAs val="gap"/>
    <c:showDLblsOverMax val="0"/>
  </c:chart>
  <c:spPr>
    <a:ln>
      <a:noFill/>
    </a:ln>
  </c:spPr>
  <c:printSettings>
    <c:headerFooter/>
    <c:pageMargins b="0.78740157499999996" l="0.7" r="0.7" t="0.78740157499999996" header="0.3" footer="0.3"/>
    <c:pageSetup orientation="portrait"/>
  </c:printSettings>
</c:chartSpace>
</file>

<file path=xl/charts/chart29.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a:t>Instalovaný výkon v krajích ČR</a:t>
            </a:r>
            <a:r>
              <a:rPr lang="cs-CZ" sz="1000"/>
              <a:t> </a:t>
            </a:r>
            <a:r>
              <a:rPr lang="en-US" sz="1000"/>
              <a:t>(</a:t>
            </a:r>
            <a:r>
              <a:rPr lang="cs-CZ" sz="1000"/>
              <a:t>M</a:t>
            </a:r>
            <a:r>
              <a:rPr lang="en-US" sz="1000"/>
              <a:t>W</a:t>
            </a:r>
            <a:r>
              <a:rPr lang="cs-CZ" sz="1000" baseline="-25000"/>
              <a:t>t</a:t>
            </a:r>
            <a:r>
              <a:rPr lang="en-US" sz="1000"/>
              <a:t>)</a:t>
            </a:r>
          </a:p>
        </c:rich>
      </c:tx>
      <c:layout>
        <c:manualLayout>
          <c:xMode val="edge"/>
          <c:yMode val="edge"/>
          <c:x val="0.33404804953533973"/>
          <c:y val="1.8970400977105584E-3"/>
        </c:manualLayout>
      </c:layout>
      <c:overlay val="0"/>
    </c:title>
    <c:autoTitleDeleted val="0"/>
    <c:plotArea>
      <c:layout>
        <c:manualLayout>
          <c:layoutTarget val="inner"/>
          <c:xMode val="edge"/>
          <c:yMode val="edge"/>
          <c:x val="9.1786081118097995E-2"/>
          <c:y val="0.14708333333333337"/>
          <c:w val="0.90821391888190195"/>
          <c:h val="0.48846027909877604"/>
        </c:manualLayout>
      </c:layout>
      <c:barChart>
        <c:barDir val="col"/>
        <c:grouping val="clustered"/>
        <c:varyColors val="0"/>
        <c:ser>
          <c:idx val="0"/>
          <c:order val="0"/>
          <c:tx>
            <c:strRef>
              <c:f>'6'!$A$23</c:f>
              <c:strCache>
                <c:ptCount val="1"/>
                <c:pt idx="0">
                  <c:v>PHA</c:v>
                </c:pt>
              </c:strCache>
            </c:strRef>
          </c:tx>
          <c:invertIfNegative val="0"/>
          <c:cat>
            <c:strRef>
              <c:f>'6'!$A$23:$A$36</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'6'!$B$23</c:f>
              <c:numCache>
                <c:formatCode>General</c:formatCode>
                <c:ptCount val="1"/>
                <c:pt idx="0">
                  <c:v>2107.7969999999987</c:v>
                </c:pt>
              </c:numCache>
            </c:numRef>
          </c:val>
          <c:extLst xmlns:c16r2="http://schemas.microsoft.com/office/drawing/2015/06/chart">
            <c:ext xmlns:c16="http://schemas.microsoft.com/office/drawing/2014/chart" uri="{C3380CC4-5D6E-409C-BE32-E72D297353CC}">
              <c16:uniqueId val="{00000000-E313-4EE8-9467-E962D8D75201}"/>
            </c:ext>
          </c:extLst>
        </c:ser>
        <c:ser>
          <c:idx val="1"/>
          <c:order val="1"/>
          <c:tx>
            <c:strRef>
              <c:f>'6'!$A$24</c:f>
              <c:strCache>
                <c:ptCount val="1"/>
                <c:pt idx="0">
                  <c:v>JHČ</c:v>
                </c:pt>
              </c:strCache>
            </c:strRef>
          </c:tx>
          <c:invertIfNegative val="0"/>
          <c:val>
            <c:numRef>
              <c:f>('6'!$B$22,'6'!$B$24)</c:f>
              <c:numCache>
                <c:formatCode>General</c:formatCode>
                <c:ptCount val="2"/>
                <c:pt idx="1">
                  <c:v>2218.2890000000011</c:v>
                </c:pt>
              </c:numCache>
            </c:numRef>
          </c:val>
          <c:extLst xmlns:c16r2="http://schemas.microsoft.com/office/drawing/2015/06/chart">
            <c:ext xmlns:c16="http://schemas.microsoft.com/office/drawing/2014/chart" uri="{C3380CC4-5D6E-409C-BE32-E72D297353CC}">
              <c16:uniqueId val="{00000001-E313-4EE8-9467-E962D8D75201}"/>
            </c:ext>
          </c:extLst>
        </c:ser>
        <c:ser>
          <c:idx val="2"/>
          <c:order val="2"/>
          <c:tx>
            <c:strRef>
              <c:f>'6'!$A$25</c:f>
              <c:strCache>
                <c:ptCount val="1"/>
                <c:pt idx="0">
                  <c:v>JHM</c:v>
                </c:pt>
              </c:strCache>
            </c:strRef>
          </c:tx>
          <c:invertIfNegative val="0"/>
          <c:val>
            <c:numRef>
              <c:f>('6'!$B$22,'6'!$B$22,'6'!$B$25)</c:f>
              <c:numCache>
                <c:formatCode>General</c:formatCode>
                <c:ptCount val="3"/>
                <c:pt idx="2">
                  <c:v>1932.5989999999993</c:v>
                </c:pt>
              </c:numCache>
            </c:numRef>
          </c:val>
          <c:extLst xmlns:c16r2="http://schemas.microsoft.com/office/drawing/2015/06/chart">
            <c:ext xmlns:c16="http://schemas.microsoft.com/office/drawing/2014/chart" uri="{C3380CC4-5D6E-409C-BE32-E72D297353CC}">
              <c16:uniqueId val="{00000002-E313-4EE8-9467-E962D8D75201}"/>
            </c:ext>
          </c:extLst>
        </c:ser>
        <c:ser>
          <c:idx val="3"/>
          <c:order val="3"/>
          <c:tx>
            <c:strRef>
              <c:f>'6'!$A$26</c:f>
              <c:strCache>
                <c:ptCount val="1"/>
                <c:pt idx="0">
                  <c:v>KVK</c:v>
                </c:pt>
              </c:strCache>
            </c:strRef>
          </c:tx>
          <c:invertIfNegative val="0"/>
          <c:val>
            <c:numRef>
              <c:f>('6'!$B$22,'6'!$B$22,'6'!$B$22,'6'!$B$26)</c:f>
              <c:numCache>
                <c:formatCode>General</c:formatCode>
                <c:ptCount val="4"/>
                <c:pt idx="3">
                  <c:v>2871.7370000000001</c:v>
                </c:pt>
              </c:numCache>
            </c:numRef>
          </c:val>
          <c:extLst xmlns:c16r2="http://schemas.microsoft.com/office/drawing/2015/06/chart">
            <c:ext xmlns:c16="http://schemas.microsoft.com/office/drawing/2014/chart" uri="{C3380CC4-5D6E-409C-BE32-E72D297353CC}">
              <c16:uniqueId val="{00000003-E313-4EE8-9467-E962D8D75201}"/>
            </c:ext>
          </c:extLst>
        </c:ser>
        <c:ser>
          <c:idx val="4"/>
          <c:order val="4"/>
          <c:tx>
            <c:strRef>
              <c:f>'6'!$A$27</c:f>
              <c:strCache>
                <c:ptCount val="1"/>
                <c:pt idx="0">
                  <c:v>VYS</c:v>
                </c:pt>
              </c:strCache>
            </c:strRef>
          </c:tx>
          <c:invertIfNegative val="0"/>
          <c:val>
            <c:numRef>
              <c:f>('6'!$B$22,'6'!$B$22,'6'!$B$22,'6'!$B$22,'6'!$B$27)</c:f>
              <c:numCache>
                <c:formatCode>General</c:formatCode>
                <c:ptCount val="5"/>
                <c:pt idx="4">
                  <c:v>607.82100000000037</c:v>
                </c:pt>
              </c:numCache>
            </c:numRef>
          </c:val>
          <c:extLst xmlns:c16r2="http://schemas.microsoft.com/office/drawing/2015/06/chart">
            <c:ext xmlns:c16="http://schemas.microsoft.com/office/drawing/2014/chart" uri="{C3380CC4-5D6E-409C-BE32-E72D297353CC}">
              <c16:uniqueId val="{00000004-E313-4EE8-9467-E962D8D75201}"/>
            </c:ext>
          </c:extLst>
        </c:ser>
        <c:ser>
          <c:idx val="5"/>
          <c:order val="5"/>
          <c:tx>
            <c:strRef>
              <c:f>'6'!$A$28</c:f>
              <c:strCache>
                <c:ptCount val="1"/>
                <c:pt idx="0">
                  <c:v>HKK</c:v>
                </c:pt>
              </c:strCache>
            </c:strRef>
          </c:tx>
          <c:invertIfNegative val="0"/>
          <c:val>
            <c:numRef>
              <c:f>('6'!$B$22,'6'!$B$22,'6'!$B$22,'6'!$B$22,'6'!$B$22,'6'!$B$28)</c:f>
              <c:numCache>
                <c:formatCode>General</c:formatCode>
                <c:ptCount val="6"/>
                <c:pt idx="5">
                  <c:v>1028.2255</c:v>
                </c:pt>
              </c:numCache>
            </c:numRef>
          </c:val>
          <c:extLst xmlns:c16r2="http://schemas.microsoft.com/office/drawing/2015/06/chart">
            <c:ext xmlns:c16="http://schemas.microsoft.com/office/drawing/2014/chart" uri="{C3380CC4-5D6E-409C-BE32-E72D297353CC}">
              <c16:uniqueId val="{00000005-E313-4EE8-9467-E962D8D75201}"/>
            </c:ext>
          </c:extLst>
        </c:ser>
        <c:ser>
          <c:idx val="6"/>
          <c:order val="6"/>
          <c:tx>
            <c:strRef>
              <c:f>'6'!$A$29</c:f>
              <c:strCache>
                <c:ptCount val="1"/>
                <c:pt idx="0">
                  <c:v>LBK</c:v>
                </c:pt>
              </c:strCache>
            </c:strRef>
          </c:tx>
          <c:invertIfNegative val="0"/>
          <c:val>
            <c:numRef>
              <c:f>('6'!$B$22,'6'!$B$22,'6'!$B$22,'6'!$B$22,'6'!$B$22,'6'!$B$22,'6'!$B$29)</c:f>
              <c:numCache>
                <c:formatCode>General</c:formatCode>
                <c:ptCount val="7"/>
                <c:pt idx="6">
                  <c:v>569.85400000000061</c:v>
                </c:pt>
              </c:numCache>
            </c:numRef>
          </c:val>
          <c:extLst xmlns:c16r2="http://schemas.microsoft.com/office/drawing/2015/06/chart">
            <c:ext xmlns:c16="http://schemas.microsoft.com/office/drawing/2014/chart" uri="{C3380CC4-5D6E-409C-BE32-E72D297353CC}">
              <c16:uniqueId val="{00000006-E313-4EE8-9467-E962D8D75201}"/>
            </c:ext>
          </c:extLst>
        </c:ser>
        <c:ser>
          <c:idx val="7"/>
          <c:order val="7"/>
          <c:tx>
            <c:strRef>
              <c:f>'6'!$A$30</c:f>
              <c:strCache>
                <c:ptCount val="1"/>
                <c:pt idx="0">
                  <c:v>MSK</c:v>
                </c:pt>
              </c:strCache>
            </c:strRef>
          </c:tx>
          <c:invertIfNegative val="0"/>
          <c:val>
            <c:numRef>
              <c:f>('6'!$B$22,'6'!$B$22,'6'!$B$22,'6'!$B$22,'6'!$B$22,'6'!$B$22,'6'!$B$22,'6'!$B$30)</c:f>
              <c:numCache>
                <c:formatCode>General</c:formatCode>
                <c:ptCount val="8"/>
                <c:pt idx="7">
                  <c:v>6623.1889999999976</c:v>
                </c:pt>
              </c:numCache>
            </c:numRef>
          </c:val>
          <c:extLst xmlns:c16r2="http://schemas.microsoft.com/office/drawing/2015/06/chart">
            <c:ext xmlns:c16="http://schemas.microsoft.com/office/drawing/2014/chart" uri="{C3380CC4-5D6E-409C-BE32-E72D297353CC}">
              <c16:uniqueId val="{00000007-E313-4EE8-9467-E962D8D75201}"/>
            </c:ext>
          </c:extLst>
        </c:ser>
        <c:ser>
          <c:idx val="8"/>
          <c:order val="8"/>
          <c:tx>
            <c:strRef>
              <c:f>'6'!$A$31</c:f>
              <c:strCache>
                <c:ptCount val="1"/>
                <c:pt idx="0">
                  <c:v>OLK</c:v>
                </c:pt>
              </c:strCache>
            </c:strRef>
          </c:tx>
          <c:invertIfNegative val="0"/>
          <c:val>
            <c:numRef>
              <c:f>('6'!$B$22,'6'!$B$22,'6'!$B$22,'6'!$B$22,'6'!$B$22,'6'!$B$22,'6'!$B$22,'6'!$B$22,'6'!$B$31)</c:f>
              <c:numCache>
                <c:formatCode>General</c:formatCode>
                <c:ptCount val="9"/>
                <c:pt idx="8">
                  <c:v>1277.5680000000002</c:v>
                </c:pt>
              </c:numCache>
            </c:numRef>
          </c:val>
          <c:extLst xmlns:c16r2="http://schemas.microsoft.com/office/drawing/2015/06/chart">
            <c:ext xmlns:c16="http://schemas.microsoft.com/office/drawing/2014/chart" uri="{C3380CC4-5D6E-409C-BE32-E72D297353CC}">
              <c16:uniqueId val="{00000008-E313-4EE8-9467-E962D8D75201}"/>
            </c:ext>
          </c:extLst>
        </c:ser>
        <c:ser>
          <c:idx val="9"/>
          <c:order val="9"/>
          <c:tx>
            <c:strRef>
              <c:f>'6'!$A$32</c:f>
              <c:strCache>
                <c:ptCount val="1"/>
                <c:pt idx="0">
                  <c:v>PAK</c:v>
                </c:pt>
              </c:strCache>
            </c:strRef>
          </c:tx>
          <c:invertIfNegative val="0"/>
          <c:val>
            <c:numRef>
              <c:f>('6'!$B$22,'6'!$B$22,'6'!$B$22,'6'!$B$22,'6'!$B$22,'6'!$B$22,'6'!$B$22,'6'!$B$22,'6'!$B$22,'6'!$B$32)</c:f>
              <c:numCache>
                <c:formatCode>General</c:formatCode>
                <c:ptCount val="10"/>
                <c:pt idx="9">
                  <c:v>3647.0189999999989</c:v>
                </c:pt>
              </c:numCache>
            </c:numRef>
          </c:val>
          <c:extLst xmlns:c16r2="http://schemas.microsoft.com/office/drawing/2015/06/chart">
            <c:ext xmlns:c16="http://schemas.microsoft.com/office/drawing/2014/chart" uri="{C3380CC4-5D6E-409C-BE32-E72D297353CC}">
              <c16:uniqueId val="{00000009-E313-4EE8-9467-E962D8D75201}"/>
            </c:ext>
          </c:extLst>
        </c:ser>
        <c:ser>
          <c:idx val="10"/>
          <c:order val="10"/>
          <c:tx>
            <c:strRef>
              <c:f>'6'!$A$33</c:f>
              <c:strCache>
                <c:ptCount val="1"/>
                <c:pt idx="0">
                  <c:v>PLK</c:v>
                </c:pt>
              </c:strCache>
            </c:strRef>
          </c:tx>
          <c:invertIfNegative val="0"/>
          <c:val>
            <c:numRef>
              <c:f>('6'!$B$22,'6'!$B$22,'6'!$B$22,'6'!$B$22,'6'!$B$22,'6'!$B$22,'6'!$B$22,'6'!$B$22,'6'!$B$22,'6'!$B$22,'6'!$B$33)</c:f>
              <c:numCache>
                <c:formatCode>General</c:formatCode>
                <c:ptCount val="11"/>
                <c:pt idx="10">
                  <c:v>1166.1309999999996</c:v>
                </c:pt>
              </c:numCache>
            </c:numRef>
          </c:val>
          <c:extLst xmlns:c16r2="http://schemas.microsoft.com/office/drawing/2015/06/chart">
            <c:ext xmlns:c16="http://schemas.microsoft.com/office/drawing/2014/chart" uri="{C3380CC4-5D6E-409C-BE32-E72D297353CC}">
              <c16:uniqueId val="{0000000A-E313-4EE8-9467-E962D8D75201}"/>
            </c:ext>
          </c:extLst>
        </c:ser>
        <c:ser>
          <c:idx val="11"/>
          <c:order val="11"/>
          <c:tx>
            <c:strRef>
              <c:f>'6'!$A$34</c:f>
              <c:strCache>
                <c:ptCount val="1"/>
                <c:pt idx="0">
                  <c:v>STČ</c:v>
                </c:pt>
              </c:strCache>
            </c:strRef>
          </c:tx>
          <c:invertIfNegative val="0"/>
          <c:val>
            <c:numRef>
              <c:f>('6'!$B$22,'6'!$B$22,'6'!$B$22,'6'!$B$22,'6'!$B$22,'6'!$B$22,'6'!$B$22,'6'!$B$22,'6'!$B$22,'6'!$B$22,'6'!$B$22,'6'!$B$34)</c:f>
              <c:numCache>
                <c:formatCode>General</c:formatCode>
                <c:ptCount val="12"/>
                <c:pt idx="11">
                  <c:v>4365.7590000000018</c:v>
                </c:pt>
              </c:numCache>
            </c:numRef>
          </c:val>
          <c:extLst xmlns:c16r2="http://schemas.microsoft.com/office/drawing/2015/06/chart">
            <c:ext xmlns:c16="http://schemas.microsoft.com/office/drawing/2014/chart" uri="{C3380CC4-5D6E-409C-BE32-E72D297353CC}">
              <c16:uniqueId val="{0000000B-E313-4EE8-9467-E962D8D75201}"/>
            </c:ext>
          </c:extLst>
        </c:ser>
        <c:ser>
          <c:idx val="12"/>
          <c:order val="12"/>
          <c:tx>
            <c:strRef>
              <c:f>'6'!$A$35</c:f>
              <c:strCache>
                <c:ptCount val="1"/>
                <c:pt idx="0">
                  <c:v>ULK</c:v>
                </c:pt>
              </c:strCache>
            </c:strRef>
          </c:tx>
          <c:invertIfNegative val="0"/>
          <c:val>
            <c:numRef>
              <c:f>('6'!$B$22,'6'!$B$22,'6'!$B$22,'6'!$B$22,'6'!$B$22,'6'!$B$22,'6'!$B$22,'6'!$B$22,'6'!$B$22,'6'!$B$22,'6'!$B$22,'6'!$B$22,'6'!$B$35)</c:f>
              <c:numCache>
                <c:formatCode>General</c:formatCode>
                <c:ptCount val="13"/>
                <c:pt idx="12">
                  <c:v>10487.069999999994</c:v>
                </c:pt>
              </c:numCache>
            </c:numRef>
          </c:val>
          <c:extLst xmlns:c16r2="http://schemas.microsoft.com/office/drawing/2015/06/chart">
            <c:ext xmlns:c16="http://schemas.microsoft.com/office/drawing/2014/chart" uri="{C3380CC4-5D6E-409C-BE32-E72D297353CC}">
              <c16:uniqueId val="{0000000C-E313-4EE8-9467-E962D8D75201}"/>
            </c:ext>
          </c:extLst>
        </c:ser>
        <c:ser>
          <c:idx val="13"/>
          <c:order val="13"/>
          <c:tx>
            <c:strRef>
              <c:f>'6'!$A$36</c:f>
              <c:strCache>
                <c:ptCount val="1"/>
                <c:pt idx="0">
                  <c:v>ZLK</c:v>
                </c:pt>
              </c:strCache>
            </c:strRef>
          </c:tx>
          <c:invertIfNegative val="0"/>
          <c:val>
            <c:numRef>
              <c:f>('6'!$B$22,'6'!$B$22,'6'!$B$22,'6'!$B$22,'6'!$B$22,'6'!$B$22,'6'!$B$22,'6'!$B$22,'6'!$B$22,'6'!$B$22,'6'!$B$22,'6'!$B$22,'6'!$B$22,'6'!$B$36)</c:f>
              <c:numCache>
                <c:formatCode>General</c:formatCode>
                <c:ptCount val="14"/>
                <c:pt idx="13">
                  <c:v>1425.9279999999992</c:v>
                </c:pt>
              </c:numCache>
            </c:numRef>
          </c:val>
          <c:extLst xmlns:c16r2="http://schemas.microsoft.com/office/drawing/2015/06/chart">
            <c:ext xmlns:c16="http://schemas.microsoft.com/office/drawing/2014/chart" uri="{C3380CC4-5D6E-409C-BE32-E72D297353CC}">
              <c16:uniqueId val="{0000000D-E313-4EE8-9467-E962D8D75201}"/>
            </c:ext>
          </c:extLst>
        </c:ser>
        <c:dLbls>
          <c:showLegendKey val="0"/>
          <c:showVal val="0"/>
          <c:showCatName val="0"/>
          <c:showSerName val="0"/>
          <c:showPercent val="0"/>
          <c:showBubbleSize val="0"/>
        </c:dLbls>
        <c:gapWidth val="104"/>
        <c:overlap val="100"/>
        <c:axId val="162117504"/>
        <c:axId val="162119040"/>
      </c:barChart>
      <c:catAx>
        <c:axId val="162117504"/>
        <c:scaling>
          <c:orientation val="minMax"/>
        </c:scaling>
        <c:delete val="0"/>
        <c:axPos val="b"/>
        <c:numFmt formatCode="General" sourceLinked="1"/>
        <c:majorTickMark val="none"/>
        <c:minorTickMark val="none"/>
        <c:tickLblPos val="nextTo"/>
        <c:txPr>
          <a:bodyPr/>
          <a:lstStyle/>
          <a:p>
            <a:pPr>
              <a:defRPr sz="900"/>
            </a:pPr>
            <a:endParaRPr lang="cs-CZ"/>
          </a:p>
        </c:txPr>
        <c:crossAx val="162119040"/>
        <c:crosses val="autoZero"/>
        <c:auto val="1"/>
        <c:lblAlgn val="ctr"/>
        <c:lblOffset val="100"/>
        <c:noMultiLvlLbl val="0"/>
      </c:catAx>
      <c:valAx>
        <c:axId val="162119040"/>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162117504"/>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tepla brutto (TJ)</a:t>
            </a:r>
          </a:p>
        </c:rich>
      </c:tx>
      <c:overlay val="0"/>
    </c:title>
    <c:autoTitleDeleted val="0"/>
    <c:plotArea>
      <c:layout/>
      <c:barChart>
        <c:barDir val="col"/>
        <c:grouping val="stacked"/>
        <c:varyColors val="0"/>
        <c:ser>
          <c:idx val="0"/>
          <c:order val="0"/>
          <c:tx>
            <c:strRef>
              <c:f>'4.1'!$A$8</c:f>
              <c:strCache>
                <c:ptCount val="1"/>
                <c:pt idx="0">
                  <c:v>Biomasa</c:v>
                </c:pt>
              </c:strCache>
            </c:strRef>
          </c:tx>
          <c:spPr>
            <a:solidFill>
              <a:schemeClr val="accent3">
                <a:lumMod val="75000"/>
              </a:schemeClr>
            </a:solidFill>
          </c:spPr>
          <c:invertIfNegative val="0"/>
          <c:val>
            <c:numRef>
              <c:f>'4.1'!$B$8:$M$8</c:f>
              <c:numCache>
                <c:formatCode>#,##0.0</c:formatCode>
                <c:ptCount val="12"/>
                <c:pt idx="0">
                  <c:v>2205.5374499999998</c:v>
                </c:pt>
                <c:pt idx="1">
                  <c:v>1909.6695630000004</c:v>
                </c:pt>
                <c:pt idx="2">
                  <c:v>2107.6840380000003</c:v>
                </c:pt>
                <c:pt idx="3">
                  <c:v>0</c:v>
                </c:pt>
                <c:pt idx="4">
                  <c:v>0</c:v>
                </c:pt>
                <c:pt idx="5">
                  <c:v>0</c:v>
                </c:pt>
                <c:pt idx="6">
                  <c:v>0</c:v>
                </c:pt>
                <c:pt idx="7">
                  <c:v>0</c:v>
                </c:pt>
                <c:pt idx="8">
                  <c:v>0</c:v>
                </c:pt>
                <c:pt idx="9">
                  <c:v>0</c:v>
                </c:pt>
                <c:pt idx="10">
                  <c:v>0</c:v>
                </c:pt>
                <c:pt idx="11">
                  <c:v>0</c:v>
                </c:pt>
              </c:numCache>
            </c:numRef>
          </c:val>
          <c:extLst xmlns:c16r2="http://schemas.microsoft.com/office/drawing/2015/06/chart">
            <c:ext xmlns:c16="http://schemas.microsoft.com/office/drawing/2014/chart" uri="{C3380CC4-5D6E-409C-BE32-E72D297353CC}">
              <c16:uniqueId val="{00000000-47B2-470A-85CA-BED159C697C6}"/>
            </c:ext>
          </c:extLst>
        </c:ser>
        <c:ser>
          <c:idx val="1"/>
          <c:order val="1"/>
          <c:tx>
            <c:strRef>
              <c:f>'4.1'!$A$9</c:f>
              <c:strCache>
                <c:ptCount val="1"/>
                <c:pt idx="0">
                  <c:v>Bioplyn</c:v>
                </c:pt>
              </c:strCache>
            </c:strRef>
          </c:tx>
          <c:spPr>
            <a:solidFill>
              <a:schemeClr val="bg2">
                <a:lumMod val="50000"/>
              </a:schemeClr>
            </a:solidFill>
          </c:spPr>
          <c:invertIfNegative val="0"/>
          <c:val>
            <c:numRef>
              <c:f>'4.1'!$B$9:$M$9</c:f>
              <c:numCache>
                <c:formatCode>#,##0.0</c:formatCode>
                <c:ptCount val="12"/>
                <c:pt idx="0">
                  <c:v>412.96064400000012</c:v>
                </c:pt>
                <c:pt idx="1">
                  <c:v>368.24066299999993</c:v>
                </c:pt>
                <c:pt idx="2">
                  <c:v>386.07784799999996</c:v>
                </c:pt>
                <c:pt idx="3">
                  <c:v>0</c:v>
                </c:pt>
                <c:pt idx="4">
                  <c:v>0</c:v>
                </c:pt>
                <c:pt idx="5">
                  <c:v>0</c:v>
                </c:pt>
                <c:pt idx="6">
                  <c:v>0</c:v>
                </c:pt>
                <c:pt idx="7">
                  <c:v>0</c:v>
                </c:pt>
                <c:pt idx="8">
                  <c:v>0</c:v>
                </c:pt>
                <c:pt idx="9">
                  <c:v>0</c:v>
                </c:pt>
                <c:pt idx="10">
                  <c:v>0</c:v>
                </c:pt>
                <c:pt idx="11">
                  <c:v>0</c:v>
                </c:pt>
              </c:numCache>
            </c:numRef>
          </c:val>
          <c:extLst xmlns:c16r2="http://schemas.microsoft.com/office/drawing/2015/06/chart">
            <c:ext xmlns:c16="http://schemas.microsoft.com/office/drawing/2014/chart" uri="{C3380CC4-5D6E-409C-BE32-E72D297353CC}">
              <c16:uniqueId val="{00000001-47B2-470A-85CA-BED159C697C6}"/>
            </c:ext>
          </c:extLst>
        </c:ser>
        <c:ser>
          <c:idx val="2"/>
          <c:order val="2"/>
          <c:tx>
            <c:strRef>
              <c:f>'4.1'!$A$10</c:f>
              <c:strCache>
                <c:ptCount val="1"/>
                <c:pt idx="0">
                  <c:v>Černé uhlí</c:v>
                </c:pt>
              </c:strCache>
            </c:strRef>
          </c:tx>
          <c:spPr>
            <a:solidFill>
              <a:schemeClr val="tx1"/>
            </a:solidFill>
          </c:spPr>
          <c:invertIfNegative val="0"/>
          <c:val>
            <c:numRef>
              <c:f>'4.1'!$B$10:$M$10</c:f>
              <c:numCache>
                <c:formatCode>#,##0.0</c:formatCode>
                <c:ptCount val="12"/>
                <c:pt idx="0">
                  <c:v>2238.287221</c:v>
                </c:pt>
                <c:pt idx="1">
                  <c:v>1670.274997</c:v>
                </c:pt>
                <c:pt idx="2">
                  <c:v>1458.313224</c:v>
                </c:pt>
                <c:pt idx="3">
                  <c:v>0</c:v>
                </c:pt>
                <c:pt idx="4">
                  <c:v>0</c:v>
                </c:pt>
                <c:pt idx="5">
                  <c:v>0</c:v>
                </c:pt>
                <c:pt idx="6">
                  <c:v>0</c:v>
                </c:pt>
                <c:pt idx="7">
                  <c:v>0</c:v>
                </c:pt>
                <c:pt idx="8">
                  <c:v>0</c:v>
                </c:pt>
                <c:pt idx="9">
                  <c:v>0</c:v>
                </c:pt>
                <c:pt idx="10">
                  <c:v>0</c:v>
                </c:pt>
                <c:pt idx="11">
                  <c:v>0</c:v>
                </c:pt>
              </c:numCache>
            </c:numRef>
          </c:val>
          <c:extLst xmlns:c16r2="http://schemas.microsoft.com/office/drawing/2015/06/chart">
            <c:ext xmlns:c16="http://schemas.microsoft.com/office/drawing/2014/chart" uri="{C3380CC4-5D6E-409C-BE32-E72D297353CC}">
              <c16:uniqueId val="{00000002-47B2-470A-85CA-BED159C697C6}"/>
            </c:ext>
          </c:extLst>
        </c:ser>
        <c:ser>
          <c:idx val="3"/>
          <c:order val="3"/>
          <c:tx>
            <c:strRef>
              <c:f>'4.1'!$A$11</c:f>
              <c:strCache>
                <c:ptCount val="1"/>
                <c:pt idx="0">
                  <c:v>Elektrická energie</c:v>
                </c:pt>
              </c:strCache>
            </c:strRef>
          </c:tx>
          <c:invertIfNegative val="0"/>
          <c:val>
            <c:numRef>
              <c:f>'4.1'!$B$11:$M$11</c:f>
              <c:numCache>
                <c:formatCode>#,##0.0</c:formatCode>
                <c:ptCount val="12"/>
                <c:pt idx="0">
                  <c:v>1.1196120000000001</c:v>
                </c:pt>
                <c:pt idx="1">
                  <c:v>1.1296199999999998</c:v>
                </c:pt>
                <c:pt idx="2">
                  <c:v>1.680188</c:v>
                </c:pt>
                <c:pt idx="3">
                  <c:v>0</c:v>
                </c:pt>
                <c:pt idx="4">
                  <c:v>0</c:v>
                </c:pt>
                <c:pt idx="5">
                  <c:v>0</c:v>
                </c:pt>
                <c:pt idx="6">
                  <c:v>0</c:v>
                </c:pt>
                <c:pt idx="7">
                  <c:v>0</c:v>
                </c:pt>
                <c:pt idx="8">
                  <c:v>0</c:v>
                </c:pt>
                <c:pt idx="9">
                  <c:v>0</c:v>
                </c:pt>
                <c:pt idx="10">
                  <c:v>0</c:v>
                </c:pt>
                <c:pt idx="11">
                  <c:v>0</c:v>
                </c:pt>
              </c:numCache>
            </c:numRef>
          </c:val>
          <c:extLst xmlns:c16r2="http://schemas.microsoft.com/office/drawing/2015/06/chart">
            <c:ext xmlns:c16="http://schemas.microsoft.com/office/drawing/2014/chart" uri="{C3380CC4-5D6E-409C-BE32-E72D297353CC}">
              <c16:uniqueId val="{00000003-47B2-470A-85CA-BED159C697C6}"/>
            </c:ext>
          </c:extLst>
        </c:ser>
        <c:ser>
          <c:idx val="4"/>
          <c:order val="4"/>
          <c:tx>
            <c:strRef>
              <c:f>'4.1'!$A$12</c:f>
              <c:strCache>
                <c:ptCount val="1"/>
                <c:pt idx="0">
                  <c:v>Energie prostředí (tepelné čerpadlo)</c:v>
                </c:pt>
              </c:strCache>
            </c:strRef>
          </c:tx>
          <c:invertIfNegative val="0"/>
          <c:val>
            <c:numRef>
              <c:f>'4.1'!$B$12:$M$12</c:f>
              <c:numCache>
                <c:formatCode>#,##0.0</c:formatCode>
                <c:ptCount val="12"/>
                <c:pt idx="0">
                  <c:v>1.0416800000000002</c:v>
                </c:pt>
                <c:pt idx="1">
                  <c:v>1.05277</c:v>
                </c:pt>
                <c:pt idx="2">
                  <c:v>1.1376199999999999</c:v>
                </c:pt>
                <c:pt idx="3">
                  <c:v>0</c:v>
                </c:pt>
                <c:pt idx="4">
                  <c:v>0</c:v>
                </c:pt>
                <c:pt idx="5">
                  <c:v>0</c:v>
                </c:pt>
                <c:pt idx="6">
                  <c:v>0</c:v>
                </c:pt>
                <c:pt idx="7">
                  <c:v>0</c:v>
                </c:pt>
                <c:pt idx="8">
                  <c:v>0</c:v>
                </c:pt>
                <c:pt idx="9">
                  <c:v>0</c:v>
                </c:pt>
                <c:pt idx="10">
                  <c:v>0</c:v>
                </c:pt>
                <c:pt idx="11">
                  <c:v>0</c:v>
                </c:pt>
              </c:numCache>
            </c:numRef>
          </c:val>
          <c:extLst xmlns:c16r2="http://schemas.microsoft.com/office/drawing/2015/06/chart">
            <c:ext xmlns:c16="http://schemas.microsoft.com/office/drawing/2014/chart" uri="{C3380CC4-5D6E-409C-BE32-E72D297353CC}">
              <c16:uniqueId val="{00000004-47B2-470A-85CA-BED159C697C6}"/>
            </c:ext>
          </c:extLst>
        </c:ser>
        <c:ser>
          <c:idx val="5"/>
          <c:order val="5"/>
          <c:tx>
            <c:strRef>
              <c:f>'4.1'!$A$13</c:f>
              <c:strCache>
                <c:ptCount val="1"/>
                <c:pt idx="0">
                  <c:v>Energie Slunce (solární kolektor)</c:v>
                </c:pt>
              </c:strCache>
            </c:strRef>
          </c:tx>
          <c:invertIfNegative val="0"/>
          <c:val>
            <c:numRef>
              <c:f>'4.1'!$B$13:$M$13</c:f>
              <c:numCache>
                <c:formatCode>#,##0.0</c:formatCode>
                <c:ptCount val="12"/>
                <c:pt idx="0">
                  <c:v>1.0856999999999999E-2</c:v>
                </c:pt>
                <c:pt idx="1">
                  <c:v>2.0560000000000002E-2</c:v>
                </c:pt>
                <c:pt idx="2">
                  <c:v>3.7232000000000001E-2</c:v>
                </c:pt>
                <c:pt idx="3">
                  <c:v>0</c:v>
                </c:pt>
                <c:pt idx="4">
                  <c:v>0</c:v>
                </c:pt>
                <c:pt idx="5">
                  <c:v>0</c:v>
                </c:pt>
                <c:pt idx="6">
                  <c:v>0</c:v>
                </c:pt>
                <c:pt idx="7">
                  <c:v>0</c:v>
                </c:pt>
                <c:pt idx="8">
                  <c:v>0</c:v>
                </c:pt>
                <c:pt idx="9">
                  <c:v>0</c:v>
                </c:pt>
                <c:pt idx="10">
                  <c:v>0</c:v>
                </c:pt>
                <c:pt idx="11">
                  <c:v>0</c:v>
                </c:pt>
              </c:numCache>
            </c:numRef>
          </c:val>
          <c:extLst xmlns:c16r2="http://schemas.microsoft.com/office/drawing/2015/06/chart">
            <c:ext xmlns:c16="http://schemas.microsoft.com/office/drawing/2014/chart" uri="{C3380CC4-5D6E-409C-BE32-E72D297353CC}">
              <c16:uniqueId val="{00000005-47B2-470A-85CA-BED159C697C6}"/>
            </c:ext>
          </c:extLst>
        </c:ser>
        <c:ser>
          <c:idx val="6"/>
          <c:order val="6"/>
          <c:tx>
            <c:strRef>
              <c:f>'4.1'!$A$14</c:f>
              <c:strCache>
                <c:ptCount val="1"/>
                <c:pt idx="0">
                  <c:v>Hnědé uhlí</c:v>
                </c:pt>
              </c:strCache>
            </c:strRef>
          </c:tx>
          <c:spPr>
            <a:solidFill>
              <a:srgbClr val="6E4932"/>
            </a:solidFill>
          </c:spPr>
          <c:invertIfNegative val="0"/>
          <c:val>
            <c:numRef>
              <c:f>'4.1'!$B$14:$M$14</c:f>
              <c:numCache>
                <c:formatCode>#,##0.0</c:formatCode>
                <c:ptCount val="12"/>
                <c:pt idx="0">
                  <c:v>8814.3598079999956</c:v>
                </c:pt>
                <c:pt idx="1">
                  <c:v>7279.3613579999992</c:v>
                </c:pt>
                <c:pt idx="2">
                  <c:v>7222.5819649999976</c:v>
                </c:pt>
                <c:pt idx="3">
                  <c:v>0</c:v>
                </c:pt>
                <c:pt idx="4">
                  <c:v>0</c:v>
                </c:pt>
                <c:pt idx="5">
                  <c:v>0</c:v>
                </c:pt>
                <c:pt idx="6">
                  <c:v>0</c:v>
                </c:pt>
                <c:pt idx="7">
                  <c:v>0</c:v>
                </c:pt>
                <c:pt idx="8">
                  <c:v>0</c:v>
                </c:pt>
                <c:pt idx="9">
                  <c:v>0</c:v>
                </c:pt>
                <c:pt idx="10">
                  <c:v>0</c:v>
                </c:pt>
                <c:pt idx="11">
                  <c:v>0</c:v>
                </c:pt>
              </c:numCache>
            </c:numRef>
          </c:val>
          <c:extLst xmlns:c16r2="http://schemas.microsoft.com/office/drawing/2015/06/chart">
            <c:ext xmlns:c16="http://schemas.microsoft.com/office/drawing/2014/chart" uri="{C3380CC4-5D6E-409C-BE32-E72D297353CC}">
              <c16:uniqueId val="{00000006-47B2-470A-85CA-BED159C697C6}"/>
            </c:ext>
          </c:extLst>
        </c:ser>
        <c:ser>
          <c:idx val="7"/>
          <c:order val="7"/>
          <c:tx>
            <c:strRef>
              <c:f>'4.1'!$A$15</c:f>
              <c:strCache>
                <c:ptCount val="1"/>
                <c:pt idx="0">
                  <c:v>Jaderné palivo</c:v>
                </c:pt>
              </c:strCache>
            </c:strRef>
          </c:tx>
          <c:invertIfNegative val="0"/>
          <c:val>
            <c:numRef>
              <c:f>'4.1'!$B$15:$M$15</c:f>
              <c:numCache>
                <c:formatCode>#,##0.0</c:formatCode>
                <c:ptCount val="12"/>
                <c:pt idx="0">
                  <c:v>129.119</c:v>
                </c:pt>
                <c:pt idx="1">
                  <c:v>111.499</c:v>
                </c:pt>
                <c:pt idx="2">
                  <c:v>67.034000000000006</c:v>
                </c:pt>
                <c:pt idx="3">
                  <c:v>0</c:v>
                </c:pt>
                <c:pt idx="4">
                  <c:v>0</c:v>
                </c:pt>
                <c:pt idx="5">
                  <c:v>0</c:v>
                </c:pt>
                <c:pt idx="6">
                  <c:v>0</c:v>
                </c:pt>
                <c:pt idx="7">
                  <c:v>0</c:v>
                </c:pt>
                <c:pt idx="8">
                  <c:v>0</c:v>
                </c:pt>
                <c:pt idx="9">
                  <c:v>0</c:v>
                </c:pt>
                <c:pt idx="10">
                  <c:v>0</c:v>
                </c:pt>
                <c:pt idx="11">
                  <c:v>0</c:v>
                </c:pt>
              </c:numCache>
            </c:numRef>
          </c:val>
          <c:extLst xmlns:c16r2="http://schemas.microsoft.com/office/drawing/2015/06/chart">
            <c:ext xmlns:c16="http://schemas.microsoft.com/office/drawing/2014/chart" uri="{C3380CC4-5D6E-409C-BE32-E72D297353CC}">
              <c16:uniqueId val="{00000007-47B2-470A-85CA-BED159C697C6}"/>
            </c:ext>
          </c:extLst>
        </c:ser>
        <c:ser>
          <c:idx val="8"/>
          <c:order val="8"/>
          <c:tx>
            <c:strRef>
              <c:f>'4.1'!$A$16</c:f>
              <c:strCache>
                <c:ptCount val="1"/>
                <c:pt idx="0">
                  <c:v>Koks</c:v>
                </c:pt>
              </c:strCache>
            </c:strRef>
          </c:tx>
          <c:invertIfNegative val="0"/>
          <c:val>
            <c:numRef>
              <c:f>'4.1'!$B$16:$M$16</c:f>
              <c:numCache>
                <c:formatCode>#,##0.0</c:formatCode>
                <c:ptCount val="12"/>
                <c:pt idx="0">
                  <c:v>2.3730000000000001E-2</c:v>
                </c:pt>
                <c:pt idx="1">
                  <c:v>4.1739999999999999E-2</c:v>
                </c:pt>
                <c:pt idx="2">
                  <c:v>3.295E-2</c:v>
                </c:pt>
                <c:pt idx="3">
                  <c:v>0</c:v>
                </c:pt>
                <c:pt idx="4">
                  <c:v>0</c:v>
                </c:pt>
                <c:pt idx="5">
                  <c:v>0</c:v>
                </c:pt>
                <c:pt idx="6">
                  <c:v>0</c:v>
                </c:pt>
                <c:pt idx="7">
                  <c:v>0</c:v>
                </c:pt>
                <c:pt idx="8">
                  <c:v>0</c:v>
                </c:pt>
                <c:pt idx="9">
                  <c:v>0</c:v>
                </c:pt>
                <c:pt idx="10">
                  <c:v>0</c:v>
                </c:pt>
                <c:pt idx="11">
                  <c:v>0</c:v>
                </c:pt>
              </c:numCache>
            </c:numRef>
          </c:val>
          <c:extLst xmlns:c16r2="http://schemas.microsoft.com/office/drawing/2015/06/chart">
            <c:ext xmlns:c16="http://schemas.microsoft.com/office/drawing/2014/chart" uri="{C3380CC4-5D6E-409C-BE32-E72D297353CC}">
              <c16:uniqueId val="{00000008-47B2-470A-85CA-BED159C697C6}"/>
            </c:ext>
          </c:extLst>
        </c:ser>
        <c:ser>
          <c:idx val="9"/>
          <c:order val="9"/>
          <c:tx>
            <c:strRef>
              <c:f>'4.1'!$A$17</c:f>
              <c:strCache>
                <c:ptCount val="1"/>
                <c:pt idx="0">
                  <c:v>Odpadní teplo</c:v>
                </c:pt>
              </c:strCache>
            </c:strRef>
          </c:tx>
          <c:invertIfNegative val="0"/>
          <c:val>
            <c:numRef>
              <c:f>'4.1'!$B$17:$M$17</c:f>
              <c:numCache>
                <c:formatCode>#,##0.0</c:formatCode>
                <c:ptCount val="12"/>
                <c:pt idx="0">
                  <c:v>743.60263199999997</c:v>
                </c:pt>
                <c:pt idx="1">
                  <c:v>656.97107299999993</c:v>
                </c:pt>
                <c:pt idx="2">
                  <c:v>517.52970900000003</c:v>
                </c:pt>
                <c:pt idx="3">
                  <c:v>0</c:v>
                </c:pt>
                <c:pt idx="4">
                  <c:v>0</c:v>
                </c:pt>
                <c:pt idx="5">
                  <c:v>0</c:v>
                </c:pt>
                <c:pt idx="6">
                  <c:v>0</c:v>
                </c:pt>
                <c:pt idx="7">
                  <c:v>0</c:v>
                </c:pt>
                <c:pt idx="8">
                  <c:v>0</c:v>
                </c:pt>
                <c:pt idx="9">
                  <c:v>0</c:v>
                </c:pt>
                <c:pt idx="10">
                  <c:v>0</c:v>
                </c:pt>
                <c:pt idx="11">
                  <c:v>0</c:v>
                </c:pt>
              </c:numCache>
            </c:numRef>
          </c:val>
          <c:extLst xmlns:c16r2="http://schemas.microsoft.com/office/drawing/2015/06/chart">
            <c:ext xmlns:c16="http://schemas.microsoft.com/office/drawing/2014/chart" uri="{C3380CC4-5D6E-409C-BE32-E72D297353CC}">
              <c16:uniqueId val="{00000009-47B2-470A-85CA-BED159C697C6}"/>
            </c:ext>
          </c:extLst>
        </c:ser>
        <c:ser>
          <c:idx val="10"/>
          <c:order val="10"/>
          <c:tx>
            <c:strRef>
              <c:f>'4.1'!$A$18</c:f>
              <c:strCache>
                <c:ptCount val="1"/>
                <c:pt idx="0">
                  <c:v>Ostatní kapalná paliva</c:v>
                </c:pt>
              </c:strCache>
            </c:strRef>
          </c:tx>
          <c:invertIfNegative val="0"/>
          <c:val>
            <c:numRef>
              <c:f>'4.1'!$B$18:$M$18</c:f>
              <c:numCache>
                <c:formatCode>#,##0.0</c:formatCode>
                <c:ptCount val="12"/>
                <c:pt idx="0">
                  <c:v>90.667529999999999</c:v>
                </c:pt>
                <c:pt idx="1">
                  <c:v>87.281487000000013</c:v>
                </c:pt>
                <c:pt idx="2">
                  <c:v>81.832954999999998</c:v>
                </c:pt>
                <c:pt idx="3">
                  <c:v>0</c:v>
                </c:pt>
                <c:pt idx="4">
                  <c:v>0</c:v>
                </c:pt>
                <c:pt idx="5">
                  <c:v>0</c:v>
                </c:pt>
                <c:pt idx="6">
                  <c:v>0</c:v>
                </c:pt>
                <c:pt idx="7">
                  <c:v>0</c:v>
                </c:pt>
                <c:pt idx="8">
                  <c:v>0</c:v>
                </c:pt>
                <c:pt idx="9">
                  <c:v>0</c:v>
                </c:pt>
                <c:pt idx="10">
                  <c:v>0</c:v>
                </c:pt>
                <c:pt idx="11">
                  <c:v>0</c:v>
                </c:pt>
              </c:numCache>
            </c:numRef>
          </c:val>
          <c:extLst xmlns:c16r2="http://schemas.microsoft.com/office/drawing/2015/06/chart">
            <c:ext xmlns:c16="http://schemas.microsoft.com/office/drawing/2014/chart" uri="{C3380CC4-5D6E-409C-BE32-E72D297353CC}">
              <c16:uniqueId val="{0000000A-47B2-470A-85CA-BED159C697C6}"/>
            </c:ext>
          </c:extLst>
        </c:ser>
        <c:ser>
          <c:idx val="11"/>
          <c:order val="11"/>
          <c:tx>
            <c:strRef>
              <c:f>'4.1'!$A$19</c:f>
              <c:strCache>
                <c:ptCount val="1"/>
                <c:pt idx="0">
                  <c:v>Ostatní pevná paliva</c:v>
                </c:pt>
              </c:strCache>
            </c:strRef>
          </c:tx>
          <c:invertIfNegative val="0"/>
          <c:val>
            <c:numRef>
              <c:f>'4.1'!$B$19:$M$19</c:f>
              <c:numCache>
                <c:formatCode>#,##0.0</c:formatCode>
                <c:ptCount val="12"/>
                <c:pt idx="0">
                  <c:v>422.53417899999994</c:v>
                </c:pt>
                <c:pt idx="1">
                  <c:v>400.09166499999998</c:v>
                </c:pt>
                <c:pt idx="2">
                  <c:v>415.28912500000001</c:v>
                </c:pt>
                <c:pt idx="3">
                  <c:v>0</c:v>
                </c:pt>
                <c:pt idx="4">
                  <c:v>0</c:v>
                </c:pt>
                <c:pt idx="5">
                  <c:v>0</c:v>
                </c:pt>
                <c:pt idx="6">
                  <c:v>0</c:v>
                </c:pt>
                <c:pt idx="7">
                  <c:v>0</c:v>
                </c:pt>
                <c:pt idx="8">
                  <c:v>0</c:v>
                </c:pt>
                <c:pt idx="9">
                  <c:v>0</c:v>
                </c:pt>
                <c:pt idx="10">
                  <c:v>0</c:v>
                </c:pt>
                <c:pt idx="11">
                  <c:v>0</c:v>
                </c:pt>
              </c:numCache>
            </c:numRef>
          </c:val>
          <c:extLst xmlns:c16r2="http://schemas.microsoft.com/office/drawing/2015/06/chart">
            <c:ext xmlns:c16="http://schemas.microsoft.com/office/drawing/2014/chart" uri="{C3380CC4-5D6E-409C-BE32-E72D297353CC}">
              <c16:uniqueId val="{0000000B-47B2-470A-85CA-BED159C697C6}"/>
            </c:ext>
          </c:extLst>
        </c:ser>
        <c:ser>
          <c:idx val="12"/>
          <c:order val="12"/>
          <c:tx>
            <c:strRef>
              <c:f>'4.1'!$A$20</c:f>
              <c:strCache>
                <c:ptCount val="1"/>
                <c:pt idx="0">
                  <c:v>Ostatní plyny</c:v>
                </c:pt>
              </c:strCache>
            </c:strRef>
          </c:tx>
          <c:invertIfNegative val="0"/>
          <c:val>
            <c:numRef>
              <c:f>'4.1'!$B$20:$M$20</c:f>
              <c:numCache>
                <c:formatCode>#,##0.0</c:formatCode>
                <c:ptCount val="12"/>
                <c:pt idx="0">
                  <c:v>969.12332900000001</c:v>
                </c:pt>
                <c:pt idx="1">
                  <c:v>876.19513599999982</c:v>
                </c:pt>
                <c:pt idx="2">
                  <c:v>909.80037700000014</c:v>
                </c:pt>
                <c:pt idx="3">
                  <c:v>0</c:v>
                </c:pt>
                <c:pt idx="4">
                  <c:v>0</c:v>
                </c:pt>
                <c:pt idx="5">
                  <c:v>0</c:v>
                </c:pt>
                <c:pt idx="6">
                  <c:v>0</c:v>
                </c:pt>
                <c:pt idx="7">
                  <c:v>0</c:v>
                </c:pt>
                <c:pt idx="8">
                  <c:v>0</c:v>
                </c:pt>
                <c:pt idx="9">
                  <c:v>0</c:v>
                </c:pt>
                <c:pt idx="10">
                  <c:v>0</c:v>
                </c:pt>
                <c:pt idx="11">
                  <c:v>0</c:v>
                </c:pt>
              </c:numCache>
            </c:numRef>
          </c:val>
          <c:extLst xmlns:c16r2="http://schemas.microsoft.com/office/drawing/2015/06/chart">
            <c:ext xmlns:c16="http://schemas.microsoft.com/office/drawing/2014/chart" uri="{C3380CC4-5D6E-409C-BE32-E72D297353CC}">
              <c16:uniqueId val="{0000000C-47B2-470A-85CA-BED159C697C6}"/>
            </c:ext>
          </c:extLst>
        </c:ser>
        <c:ser>
          <c:idx val="13"/>
          <c:order val="13"/>
          <c:tx>
            <c:strRef>
              <c:f>'4.1'!$A$21</c:f>
              <c:strCache>
                <c:ptCount val="1"/>
                <c:pt idx="0">
                  <c:v>Ostatní</c:v>
                </c:pt>
              </c:strCache>
            </c:strRef>
          </c:tx>
          <c:invertIfNegative val="0"/>
          <c:val>
            <c:numRef>
              <c:f>'4.1'!$B$21:$M$21</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xmlns:c16r2="http://schemas.microsoft.com/office/drawing/2015/06/chart">
            <c:ext xmlns:c16="http://schemas.microsoft.com/office/drawing/2014/chart" uri="{C3380CC4-5D6E-409C-BE32-E72D297353CC}">
              <c16:uniqueId val="{0000000D-47B2-470A-85CA-BED159C697C6}"/>
            </c:ext>
          </c:extLst>
        </c:ser>
        <c:ser>
          <c:idx val="14"/>
          <c:order val="14"/>
          <c:tx>
            <c:strRef>
              <c:f>'4.1'!$A$22</c:f>
              <c:strCache>
                <c:ptCount val="1"/>
                <c:pt idx="0">
                  <c:v>Topné oleje</c:v>
                </c:pt>
              </c:strCache>
            </c:strRef>
          </c:tx>
          <c:invertIfNegative val="0"/>
          <c:val>
            <c:numRef>
              <c:f>'4.1'!$B$22:$M$22</c:f>
              <c:numCache>
                <c:formatCode>#,##0.0</c:formatCode>
                <c:ptCount val="12"/>
                <c:pt idx="0">
                  <c:v>14.507134000000004</c:v>
                </c:pt>
                <c:pt idx="1">
                  <c:v>8.3715479999999989</c:v>
                </c:pt>
                <c:pt idx="2">
                  <c:v>12.226267999999999</c:v>
                </c:pt>
                <c:pt idx="3">
                  <c:v>0</c:v>
                </c:pt>
                <c:pt idx="4">
                  <c:v>0</c:v>
                </c:pt>
                <c:pt idx="5">
                  <c:v>0</c:v>
                </c:pt>
                <c:pt idx="6">
                  <c:v>0</c:v>
                </c:pt>
                <c:pt idx="7">
                  <c:v>0</c:v>
                </c:pt>
                <c:pt idx="8">
                  <c:v>0</c:v>
                </c:pt>
                <c:pt idx="9">
                  <c:v>0</c:v>
                </c:pt>
                <c:pt idx="10">
                  <c:v>0</c:v>
                </c:pt>
                <c:pt idx="11">
                  <c:v>0</c:v>
                </c:pt>
              </c:numCache>
            </c:numRef>
          </c:val>
          <c:extLst xmlns:c16r2="http://schemas.microsoft.com/office/drawing/2015/06/chart">
            <c:ext xmlns:c16="http://schemas.microsoft.com/office/drawing/2014/chart" uri="{C3380CC4-5D6E-409C-BE32-E72D297353CC}">
              <c16:uniqueId val="{0000000E-47B2-470A-85CA-BED159C697C6}"/>
            </c:ext>
          </c:extLst>
        </c:ser>
        <c:ser>
          <c:idx val="15"/>
          <c:order val="15"/>
          <c:tx>
            <c:strRef>
              <c:f>'4.1'!$A$23</c:f>
              <c:strCache>
                <c:ptCount val="1"/>
                <c:pt idx="0">
                  <c:v>Zemní plyn</c:v>
                </c:pt>
              </c:strCache>
            </c:strRef>
          </c:tx>
          <c:spPr>
            <a:solidFill>
              <a:srgbClr val="EBE600"/>
            </a:solidFill>
          </c:spPr>
          <c:invertIfNegative val="0"/>
          <c:val>
            <c:numRef>
              <c:f>'4.1'!$B$23:$M$23</c:f>
              <c:numCache>
                <c:formatCode>#,##0.0</c:formatCode>
                <c:ptCount val="12"/>
                <c:pt idx="0">
                  <c:v>4240.9948411431387</c:v>
                </c:pt>
                <c:pt idx="1">
                  <c:v>3225.9679716274868</c:v>
                </c:pt>
                <c:pt idx="2">
                  <c:v>3170.8981218514218</c:v>
                </c:pt>
                <c:pt idx="3">
                  <c:v>0</c:v>
                </c:pt>
                <c:pt idx="4">
                  <c:v>0</c:v>
                </c:pt>
                <c:pt idx="5">
                  <c:v>0</c:v>
                </c:pt>
                <c:pt idx="6">
                  <c:v>0</c:v>
                </c:pt>
                <c:pt idx="7">
                  <c:v>0</c:v>
                </c:pt>
                <c:pt idx="8">
                  <c:v>0</c:v>
                </c:pt>
                <c:pt idx="9">
                  <c:v>0</c:v>
                </c:pt>
                <c:pt idx="10">
                  <c:v>0</c:v>
                </c:pt>
                <c:pt idx="11">
                  <c:v>0</c:v>
                </c:pt>
              </c:numCache>
            </c:numRef>
          </c:val>
          <c:extLst xmlns:c16r2="http://schemas.microsoft.com/office/drawing/2015/06/chart">
            <c:ext xmlns:c16="http://schemas.microsoft.com/office/drawing/2014/chart" uri="{C3380CC4-5D6E-409C-BE32-E72D297353CC}">
              <c16:uniqueId val="{0000000F-47B2-470A-85CA-BED159C697C6}"/>
            </c:ext>
          </c:extLst>
        </c:ser>
        <c:dLbls>
          <c:showLegendKey val="0"/>
          <c:showVal val="0"/>
          <c:showCatName val="0"/>
          <c:showSerName val="0"/>
          <c:showPercent val="0"/>
          <c:showBubbleSize val="0"/>
        </c:dLbls>
        <c:gapWidth val="104"/>
        <c:overlap val="100"/>
        <c:axId val="159256960"/>
        <c:axId val="159258496"/>
      </c:barChart>
      <c:catAx>
        <c:axId val="159256960"/>
        <c:scaling>
          <c:orientation val="minMax"/>
        </c:scaling>
        <c:delete val="0"/>
        <c:axPos val="b"/>
        <c:majorTickMark val="none"/>
        <c:minorTickMark val="none"/>
        <c:tickLblPos val="nextTo"/>
        <c:txPr>
          <a:bodyPr/>
          <a:lstStyle/>
          <a:p>
            <a:pPr>
              <a:defRPr sz="900"/>
            </a:pPr>
            <a:endParaRPr lang="cs-CZ"/>
          </a:p>
        </c:txPr>
        <c:crossAx val="159258496"/>
        <c:crosses val="autoZero"/>
        <c:auto val="1"/>
        <c:lblAlgn val="ctr"/>
        <c:lblOffset val="100"/>
        <c:noMultiLvlLbl val="0"/>
      </c:catAx>
      <c:valAx>
        <c:axId val="159258496"/>
        <c:scaling>
          <c:orientation val="minMax"/>
          <c:max val="25000"/>
        </c:scaling>
        <c:delete val="0"/>
        <c:axPos val="l"/>
        <c:majorGridlines/>
        <c:numFmt formatCode="#,##0" sourceLinked="0"/>
        <c:majorTickMark val="out"/>
        <c:minorTickMark val="none"/>
        <c:tickLblPos val="nextTo"/>
        <c:spPr>
          <a:ln>
            <a:noFill/>
          </a:ln>
        </c:spPr>
        <c:txPr>
          <a:bodyPr/>
          <a:lstStyle/>
          <a:p>
            <a:pPr>
              <a:defRPr sz="900"/>
            </a:pPr>
            <a:endParaRPr lang="cs-CZ"/>
          </a:p>
        </c:txPr>
        <c:crossAx val="159256960"/>
        <c:crosses val="autoZero"/>
        <c:crossBetween val="between"/>
        <c:majorUnit val="5000"/>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'4.2'!$O$7</c:f>
              <c:strCache>
                <c:ptCount val="1"/>
              </c:strCache>
            </c:strRef>
          </c:tx>
          <c:invertIfNegative val="0"/>
          <c:cat>
            <c:numRef>
              <c:f>'4.2'!$P$6</c:f>
              <c:numCache>
                <c:formatCode>General</c:formatCode>
                <c:ptCount val="1"/>
              </c:numCache>
            </c:numRef>
          </c:cat>
          <c:val>
            <c:numRef>
              <c:f>'4.2'!$P$7</c:f>
              <c:numCache>
                <c:formatCode>General</c:formatCode>
                <c:ptCount val="1"/>
              </c:numCache>
            </c:numRef>
          </c:val>
          <c:extLst xmlns:c16r2="http://schemas.microsoft.com/office/drawing/2015/06/chart">
            <c:ext xmlns:c16="http://schemas.microsoft.com/office/drawing/2014/chart" uri="{C3380CC4-5D6E-409C-BE32-E72D297353CC}">
              <c16:uniqueId val="{00000000-D95D-4BE8-B90F-1BC38005B34F}"/>
            </c:ext>
          </c:extLst>
        </c:ser>
        <c:ser>
          <c:idx val="1"/>
          <c:order val="1"/>
          <c:tx>
            <c:strRef>
              <c:f>'4.2'!$O$8</c:f>
              <c:strCache>
                <c:ptCount val="1"/>
              </c:strCache>
            </c:strRef>
          </c:tx>
          <c:invertIfNegative val="0"/>
          <c:cat>
            <c:numRef>
              <c:f>'4.2'!$P$6</c:f>
              <c:numCache>
                <c:formatCode>General</c:formatCode>
                <c:ptCount val="1"/>
              </c:numCache>
            </c:numRef>
          </c:cat>
          <c:val>
            <c:numRef>
              <c:f>'4.2'!$P$8</c:f>
              <c:numCache>
                <c:formatCode>General</c:formatCode>
                <c:ptCount val="1"/>
              </c:numCache>
            </c:numRef>
          </c:val>
          <c:extLst xmlns:c16r2="http://schemas.microsoft.com/office/drawing/2015/06/chart">
            <c:ext xmlns:c16="http://schemas.microsoft.com/office/drawing/2014/chart" uri="{C3380CC4-5D6E-409C-BE32-E72D297353CC}">
              <c16:uniqueId val="{00000001-D95D-4BE8-B90F-1BC38005B34F}"/>
            </c:ext>
          </c:extLst>
        </c:ser>
        <c:ser>
          <c:idx val="2"/>
          <c:order val="2"/>
          <c:tx>
            <c:strRef>
              <c:f>'4.2'!$O$9</c:f>
              <c:strCache>
                <c:ptCount val="1"/>
              </c:strCache>
            </c:strRef>
          </c:tx>
          <c:invertIfNegative val="0"/>
          <c:cat>
            <c:numRef>
              <c:f>'4.2'!$P$6</c:f>
              <c:numCache>
                <c:formatCode>General</c:formatCode>
                <c:ptCount val="1"/>
              </c:numCache>
            </c:numRef>
          </c:cat>
          <c:val>
            <c:numRef>
              <c:f>'4.2'!$P$9</c:f>
              <c:numCache>
                <c:formatCode>General</c:formatCode>
                <c:ptCount val="1"/>
              </c:numCache>
            </c:numRef>
          </c:val>
          <c:extLst xmlns:c16r2="http://schemas.microsoft.com/office/drawing/2015/06/chart">
            <c:ext xmlns:c16="http://schemas.microsoft.com/office/drawing/2014/chart" uri="{C3380CC4-5D6E-409C-BE32-E72D297353CC}">
              <c16:uniqueId val="{00000002-D95D-4BE8-B90F-1BC38005B34F}"/>
            </c:ext>
          </c:extLst>
        </c:ser>
        <c:ser>
          <c:idx val="3"/>
          <c:order val="3"/>
          <c:tx>
            <c:strRef>
              <c:f>'4.2'!$O$10</c:f>
              <c:strCache>
                <c:ptCount val="1"/>
              </c:strCache>
            </c:strRef>
          </c:tx>
          <c:invertIfNegative val="0"/>
          <c:cat>
            <c:numRef>
              <c:f>'4.2'!$P$6</c:f>
              <c:numCache>
                <c:formatCode>General</c:formatCode>
                <c:ptCount val="1"/>
              </c:numCache>
            </c:numRef>
          </c:cat>
          <c:val>
            <c:numRef>
              <c:f>'4.2'!$P$10</c:f>
              <c:numCache>
                <c:formatCode>General</c:formatCode>
                <c:ptCount val="1"/>
              </c:numCache>
            </c:numRef>
          </c:val>
          <c:extLst xmlns:c16r2="http://schemas.microsoft.com/office/drawing/2015/06/chart">
            <c:ext xmlns:c16="http://schemas.microsoft.com/office/drawing/2014/chart" uri="{C3380CC4-5D6E-409C-BE32-E72D297353CC}">
              <c16:uniqueId val="{00000003-D95D-4BE8-B90F-1BC38005B34F}"/>
            </c:ext>
          </c:extLst>
        </c:ser>
        <c:ser>
          <c:idx val="4"/>
          <c:order val="4"/>
          <c:tx>
            <c:strRef>
              <c:f>'4.2'!$O$11</c:f>
              <c:strCache>
                <c:ptCount val="1"/>
              </c:strCache>
            </c:strRef>
          </c:tx>
          <c:invertIfNegative val="0"/>
          <c:cat>
            <c:numRef>
              <c:f>'4.2'!$P$6</c:f>
              <c:numCache>
                <c:formatCode>General</c:formatCode>
                <c:ptCount val="1"/>
              </c:numCache>
            </c:numRef>
          </c:cat>
          <c:val>
            <c:numRef>
              <c:f>'4.2'!$P$11</c:f>
              <c:numCache>
                <c:formatCode>General</c:formatCode>
                <c:ptCount val="1"/>
              </c:numCache>
            </c:numRef>
          </c:val>
          <c:extLst xmlns:c16r2="http://schemas.microsoft.com/office/drawing/2015/06/chart">
            <c:ext xmlns:c16="http://schemas.microsoft.com/office/drawing/2014/chart" uri="{C3380CC4-5D6E-409C-BE32-E72D297353CC}">
              <c16:uniqueId val="{00000004-D95D-4BE8-B90F-1BC38005B34F}"/>
            </c:ext>
          </c:extLst>
        </c:ser>
        <c:ser>
          <c:idx val="5"/>
          <c:order val="5"/>
          <c:tx>
            <c:strRef>
              <c:f>'4.2'!$O$12</c:f>
              <c:strCache>
                <c:ptCount val="1"/>
              </c:strCache>
            </c:strRef>
          </c:tx>
          <c:invertIfNegative val="0"/>
          <c:cat>
            <c:numRef>
              <c:f>'4.2'!$P$6</c:f>
              <c:numCache>
                <c:formatCode>General</c:formatCode>
                <c:ptCount val="1"/>
              </c:numCache>
            </c:numRef>
          </c:cat>
          <c:val>
            <c:numRef>
              <c:f>'4.2'!$P$12</c:f>
              <c:numCache>
                <c:formatCode>General</c:formatCode>
                <c:ptCount val="1"/>
              </c:numCache>
            </c:numRef>
          </c:val>
          <c:extLst xmlns:c16r2="http://schemas.microsoft.com/office/drawing/2015/06/chart">
            <c:ext xmlns:c16="http://schemas.microsoft.com/office/drawing/2014/chart" uri="{C3380CC4-5D6E-409C-BE32-E72D297353CC}">
              <c16:uniqueId val="{00000005-D95D-4BE8-B90F-1BC38005B34F}"/>
            </c:ext>
          </c:extLst>
        </c:ser>
        <c:ser>
          <c:idx val="6"/>
          <c:order val="6"/>
          <c:tx>
            <c:strRef>
              <c:f>'4.2'!$O$13</c:f>
              <c:strCache>
                <c:ptCount val="1"/>
              </c:strCache>
            </c:strRef>
          </c:tx>
          <c:invertIfNegative val="0"/>
          <c:cat>
            <c:numRef>
              <c:f>'4.2'!$P$6</c:f>
              <c:numCache>
                <c:formatCode>General</c:formatCode>
                <c:ptCount val="1"/>
              </c:numCache>
            </c:numRef>
          </c:cat>
          <c:val>
            <c:numRef>
              <c:f>'4.2'!$P$13</c:f>
              <c:numCache>
                <c:formatCode>General</c:formatCode>
                <c:ptCount val="1"/>
              </c:numCache>
            </c:numRef>
          </c:val>
          <c:extLst xmlns:c16r2="http://schemas.microsoft.com/office/drawing/2015/06/chart">
            <c:ext xmlns:c16="http://schemas.microsoft.com/office/drawing/2014/chart" uri="{C3380CC4-5D6E-409C-BE32-E72D297353CC}">
              <c16:uniqueId val="{00000006-D95D-4BE8-B90F-1BC38005B34F}"/>
            </c:ext>
          </c:extLst>
        </c:ser>
        <c:ser>
          <c:idx val="7"/>
          <c:order val="7"/>
          <c:tx>
            <c:strRef>
              <c:f>'4.2'!$O$14</c:f>
              <c:strCache>
                <c:ptCount val="1"/>
              </c:strCache>
            </c:strRef>
          </c:tx>
          <c:invertIfNegative val="0"/>
          <c:cat>
            <c:numRef>
              <c:f>'4.2'!$P$6</c:f>
              <c:numCache>
                <c:formatCode>General</c:formatCode>
                <c:ptCount val="1"/>
              </c:numCache>
            </c:numRef>
          </c:cat>
          <c:val>
            <c:numRef>
              <c:f>'4.2'!$P$14</c:f>
              <c:numCache>
                <c:formatCode>General</c:formatCode>
                <c:ptCount val="1"/>
              </c:numCache>
            </c:numRef>
          </c:val>
          <c:extLst xmlns:c16r2="http://schemas.microsoft.com/office/drawing/2015/06/chart">
            <c:ext xmlns:c16="http://schemas.microsoft.com/office/drawing/2014/chart" uri="{C3380CC4-5D6E-409C-BE32-E72D297353CC}">
              <c16:uniqueId val="{00000007-D95D-4BE8-B90F-1BC38005B34F}"/>
            </c:ext>
          </c:extLst>
        </c:ser>
        <c:ser>
          <c:idx val="8"/>
          <c:order val="8"/>
          <c:tx>
            <c:strRef>
              <c:f>'4.2'!$O$15</c:f>
              <c:strCache>
                <c:ptCount val="1"/>
              </c:strCache>
            </c:strRef>
          </c:tx>
          <c:invertIfNegative val="0"/>
          <c:cat>
            <c:numRef>
              <c:f>'4.2'!$P$6</c:f>
              <c:numCache>
                <c:formatCode>General</c:formatCode>
                <c:ptCount val="1"/>
              </c:numCache>
            </c:numRef>
          </c:cat>
          <c:val>
            <c:numRef>
              <c:f>'4.2'!$P$15</c:f>
              <c:numCache>
                <c:formatCode>General</c:formatCode>
                <c:ptCount val="1"/>
              </c:numCache>
            </c:numRef>
          </c:val>
          <c:extLst xmlns:c16r2="http://schemas.microsoft.com/office/drawing/2015/06/chart">
            <c:ext xmlns:c16="http://schemas.microsoft.com/office/drawing/2014/chart" uri="{C3380CC4-5D6E-409C-BE32-E72D297353CC}">
              <c16:uniqueId val="{00000008-D95D-4BE8-B90F-1BC38005B34F}"/>
            </c:ext>
          </c:extLst>
        </c:ser>
        <c:ser>
          <c:idx val="9"/>
          <c:order val="9"/>
          <c:tx>
            <c:strRef>
              <c:f>'4.2'!$O$16</c:f>
              <c:strCache>
                <c:ptCount val="1"/>
              </c:strCache>
            </c:strRef>
          </c:tx>
          <c:invertIfNegative val="0"/>
          <c:cat>
            <c:numRef>
              <c:f>'4.2'!$P$6</c:f>
              <c:numCache>
                <c:formatCode>General</c:formatCode>
                <c:ptCount val="1"/>
              </c:numCache>
            </c:numRef>
          </c:cat>
          <c:val>
            <c:numRef>
              <c:f>'4.2'!$P$16</c:f>
              <c:numCache>
                <c:formatCode>General</c:formatCode>
                <c:ptCount val="1"/>
              </c:numCache>
            </c:numRef>
          </c:val>
          <c:extLst xmlns:c16r2="http://schemas.microsoft.com/office/drawing/2015/06/chart">
            <c:ext xmlns:c16="http://schemas.microsoft.com/office/drawing/2014/chart" uri="{C3380CC4-5D6E-409C-BE32-E72D297353CC}">
              <c16:uniqueId val="{00000009-D95D-4BE8-B90F-1BC38005B34F}"/>
            </c:ext>
          </c:extLst>
        </c:ser>
        <c:ser>
          <c:idx val="10"/>
          <c:order val="10"/>
          <c:tx>
            <c:strRef>
              <c:f>'4.2'!$O$17</c:f>
              <c:strCache>
                <c:ptCount val="1"/>
              </c:strCache>
            </c:strRef>
          </c:tx>
          <c:invertIfNegative val="0"/>
          <c:cat>
            <c:numRef>
              <c:f>'4.2'!$P$6</c:f>
              <c:numCache>
                <c:formatCode>General</c:formatCode>
                <c:ptCount val="1"/>
              </c:numCache>
            </c:numRef>
          </c:cat>
          <c:val>
            <c:numRef>
              <c:f>'4.2'!$P$17</c:f>
              <c:numCache>
                <c:formatCode>General</c:formatCode>
                <c:ptCount val="1"/>
              </c:numCache>
            </c:numRef>
          </c:val>
          <c:extLst xmlns:c16r2="http://schemas.microsoft.com/office/drawing/2015/06/chart">
            <c:ext xmlns:c16="http://schemas.microsoft.com/office/drawing/2014/chart" uri="{C3380CC4-5D6E-409C-BE32-E72D297353CC}">
              <c16:uniqueId val="{0000000A-D95D-4BE8-B90F-1BC38005B34F}"/>
            </c:ext>
          </c:extLst>
        </c:ser>
        <c:ser>
          <c:idx val="11"/>
          <c:order val="11"/>
          <c:tx>
            <c:strRef>
              <c:f>'4.2'!$O$18</c:f>
              <c:strCache>
                <c:ptCount val="1"/>
              </c:strCache>
            </c:strRef>
          </c:tx>
          <c:invertIfNegative val="0"/>
          <c:cat>
            <c:numRef>
              <c:f>'4.2'!$P$6</c:f>
              <c:numCache>
                <c:formatCode>General</c:formatCode>
                <c:ptCount val="1"/>
              </c:numCache>
            </c:numRef>
          </c:cat>
          <c:val>
            <c:numRef>
              <c:f>'4.2'!$P$18</c:f>
              <c:numCache>
                <c:formatCode>General</c:formatCode>
                <c:ptCount val="1"/>
              </c:numCache>
            </c:numRef>
          </c:val>
          <c:extLst xmlns:c16r2="http://schemas.microsoft.com/office/drawing/2015/06/chart">
            <c:ext xmlns:c16="http://schemas.microsoft.com/office/drawing/2014/chart" uri="{C3380CC4-5D6E-409C-BE32-E72D297353CC}">
              <c16:uniqueId val="{0000000B-D95D-4BE8-B90F-1BC38005B34F}"/>
            </c:ext>
          </c:extLst>
        </c:ser>
        <c:ser>
          <c:idx val="12"/>
          <c:order val="12"/>
          <c:tx>
            <c:strRef>
              <c:f>'4.2'!$O$19</c:f>
              <c:strCache>
                <c:ptCount val="1"/>
              </c:strCache>
            </c:strRef>
          </c:tx>
          <c:invertIfNegative val="0"/>
          <c:cat>
            <c:numRef>
              <c:f>'4.2'!$P$6</c:f>
              <c:numCache>
                <c:formatCode>General</c:formatCode>
                <c:ptCount val="1"/>
              </c:numCache>
            </c:numRef>
          </c:cat>
          <c:val>
            <c:numRef>
              <c:f>'4.2'!$P$19</c:f>
              <c:numCache>
                <c:formatCode>General</c:formatCode>
                <c:ptCount val="1"/>
              </c:numCache>
            </c:numRef>
          </c:val>
          <c:extLst xmlns:c16r2="http://schemas.microsoft.com/office/drawing/2015/06/chart">
            <c:ext xmlns:c16="http://schemas.microsoft.com/office/drawing/2014/chart" uri="{C3380CC4-5D6E-409C-BE32-E72D297353CC}">
              <c16:uniqueId val="{0000000C-D95D-4BE8-B90F-1BC38005B34F}"/>
            </c:ext>
          </c:extLst>
        </c:ser>
        <c:ser>
          <c:idx val="13"/>
          <c:order val="13"/>
          <c:tx>
            <c:strRef>
              <c:f>'4.2'!$O$20</c:f>
              <c:strCache>
                <c:ptCount val="1"/>
              </c:strCache>
            </c:strRef>
          </c:tx>
          <c:invertIfNegative val="0"/>
          <c:cat>
            <c:numRef>
              <c:f>'4.2'!$P$6</c:f>
              <c:numCache>
                <c:formatCode>General</c:formatCode>
                <c:ptCount val="1"/>
              </c:numCache>
            </c:numRef>
          </c:cat>
          <c:val>
            <c:numRef>
              <c:f>'4.2'!$P$20</c:f>
              <c:numCache>
                <c:formatCode>General</c:formatCode>
                <c:ptCount val="1"/>
              </c:numCache>
            </c:numRef>
          </c:val>
          <c:extLst xmlns:c16r2="http://schemas.microsoft.com/office/drawing/2015/06/chart">
            <c:ext xmlns:c16="http://schemas.microsoft.com/office/drawing/2014/chart" uri="{C3380CC4-5D6E-409C-BE32-E72D297353CC}">
              <c16:uniqueId val="{0000000D-D95D-4BE8-B90F-1BC38005B34F}"/>
            </c:ext>
          </c:extLst>
        </c:ser>
        <c:dLbls>
          <c:showLegendKey val="0"/>
          <c:showVal val="0"/>
          <c:showCatName val="0"/>
          <c:showSerName val="0"/>
          <c:showPercent val="0"/>
          <c:showBubbleSize val="0"/>
        </c:dLbls>
        <c:gapWidth val="150"/>
        <c:axId val="152092032"/>
        <c:axId val="152093824"/>
      </c:barChart>
      <c:catAx>
        <c:axId val="152092032"/>
        <c:scaling>
          <c:orientation val="minMax"/>
        </c:scaling>
        <c:delete val="1"/>
        <c:axPos val="b"/>
        <c:numFmt formatCode="General" sourceLinked="1"/>
        <c:majorTickMark val="out"/>
        <c:minorTickMark val="none"/>
        <c:tickLblPos val="nextTo"/>
        <c:crossAx val="152093824"/>
        <c:crosses val="autoZero"/>
        <c:auto val="1"/>
        <c:lblAlgn val="ctr"/>
        <c:lblOffset val="100"/>
        <c:noMultiLvlLbl val="0"/>
      </c:catAx>
      <c:valAx>
        <c:axId val="152093824"/>
        <c:scaling>
          <c:orientation val="minMax"/>
        </c:scaling>
        <c:delete val="1"/>
        <c:axPos val="l"/>
        <c:numFmt formatCode="General" sourceLinked="1"/>
        <c:majorTickMark val="out"/>
        <c:minorTickMark val="none"/>
        <c:tickLblPos val="nextTo"/>
        <c:crossAx val="152092032"/>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Instalovaný výkon v ČR (MW</a:t>
            </a:r>
            <a:r>
              <a:rPr lang="cs-CZ" sz="1000" baseline="-25000"/>
              <a:t>t</a:t>
            </a:r>
            <a:r>
              <a:rPr lang="cs-CZ" sz="1000"/>
              <a:t>)</a:t>
            </a:r>
          </a:p>
        </c:rich>
      </c:tx>
      <c:overlay val="0"/>
    </c:title>
    <c:autoTitleDeleted val="0"/>
    <c:plotArea>
      <c:layout/>
      <c:barChart>
        <c:barDir val="col"/>
        <c:grouping val="stacked"/>
        <c:varyColors val="0"/>
        <c:ser>
          <c:idx val="0"/>
          <c:order val="0"/>
          <c:tx>
            <c:strRef>
              <c:f>'6'!$A$7</c:f>
              <c:strCache>
                <c:ptCount val="1"/>
                <c:pt idx="0">
                  <c:v>Hlavní město Praha (PHA)</c:v>
                </c:pt>
              </c:strCache>
            </c:strRef>
          </c:tx>
          <c:invertIfNegative val="0"/>
          <c:val>
            <c:numRef>
              <c:f>'6'!$B$7:$M$7</c:f>
              <c:numCache>
                <c:formatCode>#,##0.0</c:formatCode>
                <c:ptCount val="12"/>
                <c:pt idx="0">
                  <c:v>2104.6369999999988</c:v>
                </c:pt>
                <c:pt idx="1">
                  <c:v>2107.7969999999987</c:v>
                </c:pt>
                <c:pt idx="2">
                  <c:v>2107.7969999999987</c:v>
                </c:pt>
                <c:pt idx="3">
                  <c:v>0</c:v>
                </c:pt>
                <c:pt idx="4">
                  <c:v>0</c:v>
                </c:pt>
                <c:pt idx="5">
                  <c:v>0</c:v>
                </c:pt>
                <c:pt idx="6">
                  <c:v>0</c:v>
                </c:pt>
                <c:pt idx="7">
                  <c:v>0</c:v>
                </c:pt>
                <c:pt idx="8">
                  <c:v>0</c:v>
                </c:pt>
                <c:pt idx="9">
                  <c:v>0</c:v>
                </c:pt>
                <c:pt idx="10">
                  <c:v>0</c:v>
                </c:pt>
                <c:pt idx="11">
                  <c:v>0</c:v>
                </c:pt>
              </c:numCache>
            </c:numRef>
          </c:val>
          <c:extLst xmlns:c16r2="http://schemas.microsoft.com/office/drawing/2015/06/chart">
            <c:ext xmlns:c16="http://schemas.microsoft.com/office/drawing/2014/chart" uri="{C3380CC4-5D6E-409C-BE32-E72D297353CC}">
              <c16:uniqueId val="{00000000-3EA5-4EF7-A850-C3965CBDC814}"/>
            </c:ext>
          </c:extLst>
        </c:ser>
        <c:ser>
          <c:idx val="1"/>
          <c:order val="1"/>
          <c:tx>
            <c:strRef>
              <c:f>'6'!$A$8</c:f>
              <c:strCache>
                <c:ptCount val="1"/>
                <c:pt idx="0">
                  <c:v>Jihočeský kraj (JHČ)</c:v>
                </c:pt>
              </c:strCache>
            </c:strRef>
          </c:tx>
          <c:invertIfNegative val="0"/>
          <c:val>
            <c:numRef>
              <c:f>'6'!$B$8:$M$8</c:f>
              <c:numCache>
                <c:formatCode>#,##0.0</c:formatCode>
                <c:ptCount val="12"/>
                <c:pt idx="0">
                  <c:v>2218.2910000000011</c:v>
                </c:pt>
                <c:pt idx="1">
                  <c:v>2218.2910000000011</c:v>
                </c:pt>
                <c:pt idx="2">
                  <c:v>2218.2890000000011</c:v>
                </c:pt>
                <c:pt idx="3">
                  <c:v>0</c:v>
                </c:pt>
                <c:pt idx="4">
                  <c:v>0</c:v>
                </c:pt>
                <c:pt idx="5">
                  <c:v>0</c:v>
                </c:pt>
                <c:pt idx="6">
                  <c:v>0</c:v>
                </c:pt>
                <c:pt idx="7">
                  <c:v>0</c:v>
                </c:pt>
                <c:pt idx="8">
                  <c:v>0</c:v>
                </c:pt>
                <c:pt idx="9">
                  <c:v>0</c:v>
                </c:pt>
                <c:pt idx="10">
                  <c:v>0</c:v>
                </c:pt>
                <c:pt idx="11">
                  <c:v>0</c:v>
                </c:pt>
              </c:numCache>
            </c:numRef>
          </c:val>
          <c:extLst xmlns:c16r2="http://schemas.microsoft.com/office/drawing/2015/06/chart">
            <c:ext xmlns:c16="http://schemas.microsoft.com/office/drawing/2014/chart" uri="{C3380CC4-5D6E-409C-BE32-E72D297353CC}">
              <c16:uniqueId val="{00000001-3EA5-4EF7-A850-C3965CBDC814}"/>
            </c:ext>
          </c:extLst>
        </c:ser>
        <c:ser>
          <c:idx val="2"/>
          <c:order val="2"/>
          <c:tx>
            <c:strRef>
              <c:f>'6'!$A$9</c:f>
              <c:strCache>
                <c:ptCount val="1"/>
                <c:pt idx="0">
                  <c:v>Jihomoravský kraj (JHM)</c:v>
                </c:pt>
              </c:strCache>
            </c:strRef>
          </c:tx>
          <c:invertIfNegative val="0"/>
          <c:val>
            <c:numRef>
              <c:f>'6'!$B$9:$M$9</c:f>
              <c:numCache>
                <c:formatCode>#,##0.0</c:formatCode>
                <c:ptCount val="12"/>
                <c:pt idx="0">
                  <c:v>1932.6029999999996</c:v>
                </c:pt>
                <c:pt idx="1">
                  <c:v>1932.5959999999993</c:v>
                </c:pt>
                <c:pt idx="2">
                  <c:v>1932.5989999999993</c:v>
                </c:pt>
                <c:pt idx="3">
                  <c:v>0</c:v>
                </c:pt>
                <c:pt idx="4">
                  <c:v>0</c:v>
                </c:pt>
                <c:pt idx="5">
                  <c:v>0</c:v>
                </c:pt>
                <c:pt idx="6">
                  <c:v>0</c:v>
                </c:pt>
                <c:pt idx="7">
                  <c:v>0</c:v>
                </c:pt>
                <c:pt idx="8">
                  <c:v>0</c:v>
                </c:pt>
                <c:pt idx="9">
                  <c:v>0</c:v>
                </c:pt>
                <c:pt idx="10">
                  <c:v>0</c:v>
                </c:pt>
                <c:pt idx="11">
                  <c:v>0</c:v>
                </c:pt>
              </c:numCache>
            </c:numRef>
          </c:val>
          <c:extLst xmlns:c16r2="http://schemas.microsoft.com/office/drawing/2015/06/chart">
            <c:ext xmlns:c16="http://schemas.microsoft.com/office/drawing/2014/chart" uri="{C3380CC4-5D6E-409C-BE32-E72D297353CC}">
              <c16:uniqueId val="{00000002-3EA5-4EF7-A850-C3965CBDC814}"/>
            </c:ext>
          </c:extLst>
        </c:ser>
        <c:ser>
          <c:idx val="3"/>
          <c:order val="3"/>
          <c:tx>
            <c:strRef>
              <c:f>'6'!$A$10</c:f>
              <c:strCache>
                <c:ptCount val="1"/>
                <c:pt idx="0">
                  <c:v>Karlovarský kraj (KVK)</c:v>
                </c:pt>
              </c:strCache>
            </c:strRef>
          </c:tx>
          <c:invertIfNegative val="0"/>
          <c:val>
            <c:numRef>
              <c:f>'6'!$B$10:$M$10</c:f>
              <c:numCache>
                <c:formatCode>#,##0.0</c:formatCode>
                <c:ptCount val="12"/>
                <c:pt idx="0">
                  <c:v>2871.8959999999997</c:v>
                </c:pt>
                <c:pt idx="1">
                  <c:v>2871.8969999999999</c:v>
                </c:pt>
                <c:pt idx="2">
                  <c:v>2871.7370000000001</c:v>
                </c:pt>
                <c:pt idx="3">
                  <c:v>0</c:v>
                </c:pt>
                <c:pt idx="4">
                  <c:v>0</c:v>
                </c:pt>
                <c:pt idx="5">
                  <c:v>0</c:v>
                </c:pt>
                <c:pt idx="6">
                  <c:v>0</c:v>
                </c:pt>
                <c:pt idx="7">
                  <c:v>0</c:v>
                </c:pt>
                <c:pt idx="8">
                  <c:v>0</c:v>
                </c:pt>
                <c:pt idx="9">
                  <c:v>0</c:v>
                </c:pt>
                <c:pt idx="10">
                  <c:v>0</c:v>
                </c:pt>
                <c:pt idx="11">
                  <c:v>0</c:v>
                </c:pt>
              </c:numCache>
            </c:numRef>
          </c:val>
          <c:extLst xmlns:c16r2="http://schemas.microsoft.com/office/drawing/2015/06/chart">
            <c:ext xmlns:c16="http://schemas.microsoft.com/office/drawing/2014/chart" uri="{C3380CC4-5D6E-409C-BE32-E72D297353CC}">
              <c16:uniqueId val="{00000003-3EA5-4EF7-A850-C3965CBDC814}"/>
            </c:ext>
          </c:extLst>
        </c:ser>
        <c:ser>
          <c:idx val="4"/>
          <c:order val="4"/>
          <c:tx>
            <c:strRef>
              <c:f>'6'!$A$11</c:f>
              <c:strCache>
                <c:ptCount val="1"/>
                <c:pt idx="0">
                  <c:v>Kraj Vysočina (VYS)</c:v>
                </c:pt>
              </c:strCache>
            </c:strRef>
          </c:tx>
          <c:invertIfNegative val="0"/>
          <c:val>
            <c:numRef>
              <c:f>'6'!$B$11:$M$11</c:f>
              <c:numCache>
                <c:formatCode>#,##0.0</c:formatCode>
                <c:ptCount val="12"/>
                <c:pt idx="0">
                  <c:v>602.40500000000031</c:v>
                </c:pt>
                <c:pt idx="1">
                  <c:v>607.82100000000037</c:v>
                </c:pt>
                <c:pt idx="2">
                  <c:v>607.82100000000037</c:v>
                </c:pt>
                <c:pt idx="3">
                  <c:v>0</c:v>
                </c:pt>
                <c:pt idx="4">
                  <c:v>0</c:v>
                </c:pt>
                <c:pt idx="5">
                  <c:v>0</c:v>
                </c:pt>
                <c:pt idx="6">
                  <c:v>0</c:v>
                </c:pt>
                <c:pt idx="7">
                  <c:v>0</c:v>
                </c:pt>
                <c:pt idx="8">
                  <c:v>0</c:v>
                </c:pt>
                <c:pt idx="9">
                  <c:v>0</c:v>
                </c:pt>
                <c:pt idx="10">
                  <c:v>0</c:v>
                </c:pt>
                <c:pt idx="11">
                  <c:v>0</c:v>
                </c:pt>
              </c:numCache>
            </c:numRef>
          </c:val>
          <c:extLst xmlns:c16r2="http://schemas.microsoft.com/office/drawing/2015/06/chart">
            <c:ext xmlns:c16="http://schemas.microsoft.com/office/drawing/2014/chart" uri="{C3380CC4-5D6E-409C-BE32-E72D297353CC}">
              <c16:uniqueId val="{00000004-3EA5-4EF7-A850-C3965CBDC814}"/>
            </c:ext>
          </c:extLst>
        </c:ser>
        <c:ser>
          <c:idx val="5"/>
          <c:order val="5"/>
          <c:tx>
            <c:strRef>
              <c:f>'6'!$A$12</c:f>
              <c:strCache>
                <c:ptCount val="1"/>
                <c:pt idx="0">
                  <c:v>Královéhradecký kraj (HKK)</c:v>
                </c:pt>
              </c:strCache>
            </c:strRef>
          </c:tx>
          <c:invertIfNegative val="0"/>
          <c:val>
            <c:numRef>
              <c:f>'6'!$B$12:$M$12</c:f>
              <c:numCache>
                <c:formatCode>#,##0.0</c:formatCode>
                <c:ptCount val="12"/>
                <c:pt idx="0">
                  <c:v>1028.2255</c:v>
                </c:pt>
                <c:pt idx="1">
                  <c:v>1028.2255</c:v>
                </c:pt>
                <c:pt idx="2">
                  <c:v>1028.2255</c:v>
                </c:pt>
                <c:pt idx="3">
                  <c:v>0</c:v>
                </c:pt>
                <c:pt idx="4">
                  <c:v>0</c:v>
                </c:pt>
                <c:pt idx="5">
                  <c:v>0</c:v>
                </c:pt>
                <c:pt idx="6">
                  <c:v>0</c:v>
                </c:pt>
                <c:pt idx="7">
                  <c:v>0</c:v>
                </c:pt>
                <c:pt idx="8">
                  <c:v>0</c:v>
                </c:pt>
                <c:pt idx="9">
                  <c:v>0</c:v>
                </c:pt>
                <c:pt idx="10">
                  <c:v>0</c:v>
                </c:pt>
                <c:pt idx="11">
                  <c:v>0</c:v>
                </c:pt>
              </c:numCache>
            </c:numRef>
          </c:val>
          <c:extLst xmlns:c16r2="http://schemas.microsoft.com/office/drawing/2015/06/chart">
            <c:ext xmlns:c16="http://schemas.microsoft.com/office/drawing/2014/chart" uri="{C3380CC4-5D6E-409C-BE32-E72D297353CC}">
              <c16:uniqueId val="{00000005-3EA5-4EF7-A850-C3965CBDC814}"/>
            </c:ext>
          </c:extLst>
        </c:ser>
        <c:ser>
          <c:idx val="6"/>
          <c:order val="6"/>
          <c:tx>
            <c:strRef>
              <c:f>'6'!$A$13</c:f>
              <c:strCache>
                <c:ptCount val="1"/>
                <c:pt idx="0">
                  <c:v>Liberecký kraj (LBK)</c:v>
                </c:pt>
              </c:strCache>
            </c:strRef>
          </c:tx>
          <c:invertIfNegative val="0"/>
          <c:val>
            <c:numRef>
              <c:f>'6'!$B$13:$M$13</c:f>
              <c:numCache>
                <c:formatCode>#,##0.0</c:formatCode>
                <c:ptCount val="12"/>
                <c:pt idx="0">
                  <c:v>569.85400000000061</c:v>
                </c:pt>
                <c:pt idx="1">
                  <c:v>569.85400000000061</c:v>
                </c:pt>
                <c:pt idx="2">
                  <c:v>569.85400000000061</c:v>
                </c:pt>
                <c:pt idx="3">
                  <c:v>0</c:v>
                </c:pt>
                <c:pt idx="4">
                  <c:v>0</c:v>
                </c:pt>
                <c:pt idx="5">
                  <c:v>0</c:v>
                </c:pt>
                <c:pt idx="6">
                  <c:v>0</c:v>
                </c:pt>
                <c:pt idx="7">
                  <c:v>0</c:v>
                </c:pt>
                <c:pt idx="8">
                  <c:v>0</c:v>
                </c:pt>
                <c:pt idx="9">
                  <c:v>0</c:v>
                </c:pt>
                <c:pt idx="10">
                  <c:v>0</c:v>
                </c:pt>
                <c:pt idx="11">
                  <c:v>0</c:v>
                </c:pt>
              </c:numCache>
            </c:numRef>
          </c:val>
          <c:extLst xmlns:c16r2="http://schemas.microsoft.com/office/drawing/2015/06/chart">
            <c:ext xmlns:c16="http://schemas.microsoft.com/office/drawing/2014/chart" uri="{C3380CC4-5D6E-409C-BE32-E72D297353CC}">
              <c16:uniqueId val="{00000006-3EA5-4EF7-A850-C3965CBDC814}"/>
            </c:ext>
          </c:extLst>
        </c:ser>
        <c:ser>
          <c:idx val="7"/>
          <c:order val="7"/>
          <c:tx>
            <c:strRef>
              <c:f>'6'!$A$14</c:f>
              <c:strCache>
                <c:ptCount val="1"/>
                <c:pt idx="0">
                  <c:v>Moravskoslezský kraj (MSK)</c:v>
                </c:pt>
              </c:strCache>
            </c:strRef>
          </c:tx>
          <c:invertIfNegative val="0"/>
          <c:val>
            <c:numRef>
              <c:f>'6'!$B$14:$M$14</c:f>
              <c:numCache>
                <c:formatCode>#,##0.0</c:formatCode>
                <c:ptCount val="12"/>
                <c:pt idx="0">
                  <c:v>6636.3539999999966</c:v>
                </c:pt>
                <c:pt idx="1">
                  <c:v>6636.3519999999971</c:v>
                </c:pt>
                <c:pt idx="2">
                  <c:v>6623.1889999999976</c:v>
                </c:pt>
                <c:pt idx="3">
                  <c:v>0</c:v>
                </c:pt>
                <c:pt idx="4">
                  <c:v>0</c:v>
                </c:pt>
                <c:pt idx="5">
                  <c:v>0</c:v>
                </c:pt>
                <c:pt idx="6">
                  <c:v>0</c:v>
                </c:pt>
                <c:pt idx="7">
                  <c:v>0</c:v>
                </c:pt>
                <c:pt idx="8">
                  <c:v>0</c:v>
                </c:pt>
                <c:pt idx="9">
                  <c:v>0</c:v>
                </c:pt>
                <c:pt idx="10">
                  <c:v>0</c:v>
                </c:pt>
                <c:pt idx="11">
                  <c:v>0</c:v>
                </c:pt>
              </c:numCache>
            </c:numRef>
          </c:val>
          <c:extLst xmlns:c16r2="http://schemas.microsoft.com/office/drawing/2015/06/chart">
            <c:ext xmlns:c16="http://schemas.microsoft.com/office/drawing/2014/chart" uri="{C3380CC4-5D6E-409C-BE32-E72D297353CC}">
              <c16:uniqueId val="{00000007-3EA5-4EF7-A850-C3965CBDC814}"/>
            </c:ext>
          </c:extLst>
        </c:ser>
        <c:ser>
          <c:idx val="8"/>
          <c:order val="8"/>
          <c:tx>
            <c:strRef>
              <c:f>'6'!$A$15</c:f>
              <c:strCache>
                <c:ptCount val="1"/>
                <c:pt idx="0">
                  <c:v>Olomoucký kraj (OLK)</c:v>
                </c:pt>
              </c:strCache>
            </c:strRef>
          </c:tx>
          <c:invertIfNegative val="0"/>
          <c:val>
            <c:numRef>
              <c:f>'6'!$B$15:$M$15</c:f>
              <c:numCache>
                <c:formatCode>#,##0.0</c:formatCode>
                <c:ptCount val="12"/>
                <c:pt idx="0">
                  <c:v>1284.9050000000002</c:v>
                </c:pt>
                <c:pt idx="1">
                  <c:v>1282.9680000000001</c:v>
                </c:pt>
                <c:pt idx="2">
                  <c:v>1277.5680000000002</c:v>
                </c:pt>
                <c:pt idx="3">
                  <c:v>0</c:v>
                </c:pt>
                <c:pt idx="4">
                  <c:v>0</c:v>
                </c:pt>
                <c:pt idx="5">
                  <c:v>0</c:v>
                </c:pt>
                <c:pt idx="6">
                  <c:v>0</c:v>
                </c:pt>
                <c:pt idx="7">
                  <c:v>0</c:v>
                </c:pt>
                <c:pt idx="8">
                  <c:v>0</c:v>
                </c:pt>
                <c:pt idx="9">
                  <c:v>0</c:v>
                </c:pt>
                <c:pt idx="10">
                  <c:v>0</c:v>
                </c:pt>
                <c:pt idx="11">
                  <c:v>0</c:v>
                </c:pt>
              </c:numCache>
            </c:numRef>
          </c:val>
          <c:extLst xmlns:c16r2="http://schemas.microsoft.com/office/drawing/2015/06/chart">
            <c:ext xmlns:c16="http://schemas.microsoft.com/office/drawing/2014/chart" uri="{C3380CC4-5D6E-409C-BE32-E72D297353CC}">
              <c16:uniqueId val="{00000008-3EA5-4EF7-A850-C3965CBDC814}"/>
            </c:ext>
          </c:extLst>
        </c:ser>
        <c:ser>
          <c:idx val="9"/>
          <c:order val="9"/>
          <c:tx>
            <c:strRef>
              <c:f>'6'!$A$16</c:f>
              <c:strCache>
                <c:ptCount val="1"/>
                <c:pt idx="0">
                  <c:v>Pardubický kraj (PAK)</c:v>
                </c:pt>
              </c:strCache>
            </c:strRef>
          </c:tx>
          <c:invertIfNegative val="0"/>
          <c:val>
            <c:numRef>
              <c:f>'6'!$B$16:$M$16</c:f>
              <c:numCache>
                <c:formatCode>#,##0.0</c:formatCode>
                <c:ptCount val="12"/>
                <c:pt idx="0">
                  <c:v>3647.0189999999989</c:v>
                </c:pt>
                <c:pt idx="1">
                  <c:v>3647.0189999999989</c:v>
                </c:pt>
                <c:pt idx="2">
                  <c:v>3647.0189999999989</c:v>
                </c:pt>
                <c:pt idx="3">
                  <c:v>0</c:v>
                </c:pt>
                <c:pt idx="4">
                  <c:v>0</c:v>
                </c:pt>
                <c:pt idx="5">
                  <c:v>0</c:v>
                </c:pt>
                <c:pt idx="6">
                  <c:v>0</c:v>
                </c:pt>
                <c:pt idx="7">
                  <c:v>0</c:v>
                </c:pt>
                <c:pt idx="8">
                  <c:v>0</c:v>
                </c:pt>
                <c:pt idx="9">
                  <c:v>0</c:v>
                </c:pt>
                <c:pt idx="10">
                  <c:v>0</c:v>
                </c:pt>
                <c:pt idx="11">
                  <c:v>0</c:v>
                </c:pt>
              </c:numCache>
            </c:numRef>
          </c:val>
          <c:extLst xmlns:c16r2="http://schemas.microsoft.com/office/drawing/2015/06/chart">
            <c:ext xmlns:c16="http://schemas.microsoft.com/office/drawing/2014/chart" uri="{C3380CC4-5D6E-409C-BE32-E72D297353CC}">
              <c16:uniqueId val="{00000009-3EA5-4EF7-A850-C3965CBDC814}"/>
            </c:ext>
          </c:extLst>
        </c:ser>
        <c:ser>
          <c:idx val="10"/>
          <c:order val="10"/>
          <c:tx>
            <c:strRef>
              <c:f>'6'!$A$17</c:f>
              <c:strCache>
                <c:ptCount val="1"/>
                <c:pt idx="0">
                  <c:v>Plzeňský kraj (PLK)</c:v>
                </c:pt>
              </c:strCache>
            </c:strRef>
          </c:tx>
          <c:invertIfNegative val="0"/>
          <c:val>
            <c:numRef>
              <c:f>'6'!$B$17:$M$17</c:f>
              <c:numCache>
                <c:formatCode>#,##0.0</c:formatCode>
                <c:ptCount val="12"/>
                <c:pt idx="0">
                  <c:v>1166.1759999999995</c:v>
                </c:pt>
                <c:pt idx="1">
                  <c:v>1166.1309999999996</c:v>
                </c:pt>
                <c:pt idx="2">
                  <c:v>1166.1309999999996</c:v>
                </c:pt>
                <c:pt idx="3">
                  <c:v>0</c:v>
                </c:pt>
                <c:pt idx="4">
                  <c:v>0</c:v>
                </c:pt>
                <c:pt idx="5">
                  <c:v>0</c:v>
                </c:pt>
                <c:pt idx="6">
                  <c:v>0</c:v>
                </c:pt>
                <c:pt idx="7">
                  <c:v>0</c:v>
                </c:pt>
                <c:pt idx="8">
                  <c:v>0</c:v>
                </c:pt>
                <c:pt idx="9">
                  <c:v>0</c:v>
                </c:pt>
                <c:pt idx="10">
                  <c:v>0</c:v>
                </c:pt>
                <c:pt idx="11">
                  <c:v>0</c:v>
                </c:pt>
              </c:numCache>
            </c:numRef>
          </c:val>
          <c:extLst xmlns:c16r2="http://schemas.microsoft.com/office/drawing/2015/06/chart">
            <c:ext xmlns:c16="http://schemas.microsoft.com/office/drawing/2014/chart" uri="{C3380CC4-5D6E-409C-BE32-E72D297353CC}">
              <c16:uniqueId val="{0000000A-3EA5-4EF7-A850-C3965CBDC814}"/>
            </c:ext>
          </c:extLst>
        </c:ser>
        <c:ser>
          <c:idx val="11"/>
          <c:order val="11"/>
          <c:tx>
            <c:strRef>
              <c:f>'6'!$A$18</c:f>
              <c:strCache>
                <c:ptCount val="1"/>
                <c:pt idx="0">
                  <c:v>Středočeský kraj (STČ)</c:v>
                </c:pt>
              </c:strCache>
            </c:strRef>
          </c:tx>
          <c:invertIfNegative val="0"/>
          <c:val>
            <c:numRef>
              <c:f>'6'!$B$18:$M$18</c:f>
              <c:numCache>
                <c:formatCode>#,##0.0</c:formatCode>
                <c:ptCount val="12"/>
                <c:pt idx="0">
                  <c:v>4395.8120000000008</c:v>
                </c:pt>
                <c:pt idx="1">
                  <c:v>4365.7590000000018</c:v>
                </c:pt>
                <c:pt idx="2">
                  <c:v>4365.7590000000018</c:v>
                </c:pt>
                <c:pt idx="3">
                  <c:v>0</c:v>
                </c:pt>
                <c:pt idx="4">
                  <c:v>0</c:v>
                </c:pt>
                <c:pt idx="5">
                  <c:v>0</c:v>
                </c:pt>
                <c:pt idx="6">
                  <c:v>0</c:v>
                </c:pt>
                <c:pt idx="7">
                  <c:v>0</c:v>
                </c:pt>
                <c:pt idx="8">
                  <c:v>0</c:v>
                </c:pt>
                <c:pt idx="9">
                  <c:v>0</c:v>
                </c:pt>
                <c:pt idx="10">
                  <c:v>0</c:v>
                </c:pt>
                <c:pt idx="11">
                  <c:v>0</c:v>
                </c:pt>
              </c:numCache>
            </c:numRef>
          </c:val>
          <c:extLst xmlns:c16r2="http://schemas.microsoft.com/office/drawing/2015/06/chart">
            <c:ext xmlns:c16="http://schemas.microsoft.com/office/drawing/2014/chart" uri="{C3380CC4-5D6E-409C-BE32-E72D297353CC}">
              <c16:uniqueId val="{0000000B-3EA5-4EF7-A850-C3965CBDC814}"/>
            </c:ext>
          </c:extLst>
        </c:ser>
        <c:ser>
          <c:idx val="12"/>
          <c:order val="12"/>
          <c:tx>
            <c:strRef>
              <c:f>'6'!$A$19</c:f>
              <c:strCache>
                <c:ptCount val="1"/>
                <c:pt idx="0">
                  <c:v>Ústecký kraj (ULK)</c:v>
                </c:pt>
              </c:strCache>
            </c:strRef>
          </c:tx>
          <c:invertIfNegative val="0"/>
          <c:val>
            <c:numRef>
              <c:f>'6'!$B$19:$M$19</c:f>
              <c:numCache>
                <c:formatCode>#,##0.0</c:formatCode>
                <c:ptCount val="12"/>
                <c:pt idx="0">
                  <c:v>10487.069999999994</c:v>
                </c:pt>
                <c:pt idx="1">
                  <c:v>10487.069999999994</c:v>
                </c:pt>
                <c:pt idx="2">
                  <c:v>10487.069999999994</c:v>
                </c:pt>
                <c:pt idx="3">
                  <c:v>0</c:v>
                </c:pt>
                <c:pt idx="4">
                  <c:v>0</c:v>
                </c:pt>
                <c:pt idx="5">
                  <c:v>0</c:v>
                </c:pt>
                <c:pt idx="6">
                  <c:v>0</c:v>
                </c:pt>
                <c:pt idx="7">
                  <c:v>0</c:v>
                </c:pt>
                <c:pt idx="8">
                  <c:v>0</c:v>
                </c:pt>
                <c:pt idx="9">
                  <c:v>0</c:v>
                </c:pt>
                <c:pt idx="10">
                  <c:v>0</c:v>
                </c:pt>
                <c:pt idx="11">
                  <c:v>0</c:v>
                </c:pt>
              </c:numCache>
            </c:numRef>
          </c:val>
          <c:extLst xmlns:c16r2="http://schemas.microsoft.com/office/drawing/2015/06/chart">
            <c:ext xmlns:c16="http://schemas.microsoft.com/office/drawing/2014/chart" uri="{C3380CC4-5D6E-409C-BE32-E72D297353CC}">
              <c16:uniqueId val="{0000000C-3EA5-4EF7-A850-C3965CBDC814}"/>
            </c:ext>
          </c:extLst>
        </c:ser>
        <c:ser>
          <c:idx val="13"/>
          <c:order val="13"/>
          <c:tx>
            <c:strRef>
              <c:f>'6'!$A$20</c:f>
              <c:strCache>
                <c:ptCount val="1"/>
                <c:pt idx="0">
                  <c:v>Zlínský kraj (ZLK)</c:v>
                </c:pt>
              </c:strCache>
            </c:strRef>
          </c:tx>
          <c:invertIfNegative val="0"/>
          <c:val>
            <c:numRef>
              <c:f>'6'!$B$20:$M$20</c:f>
              <c:numCache>
                <c:formatCode>#,##0.0</c:formatCode>
                <c:ptCount val="12"/>
                <c:pt idx="0">
                  <c:v>1429.8379999999995</c:v>
                </c:pt>
                <c:pt idx="1">
                  <c:v>1425.9279999999992</c:v>
                </c:pt>
                <c:pt idx="2">
                  <c:v>1425.9279999999992</c:v>
                </c:pt>
                <c:pt idx="3">
                  <c:v>0</c:v>
                </c:pt>
                <c:pt idx="4">
                  <c:v>0</c:v>
                </c:pt>
                <c:pt idx="5">
                  <c:v>0</c:v>
                </c:pt>
                <c:pt idx="6">
                  <c:v>0</c:v>
                </c:pt>
                <c:pt idx="7">
                  <c:v>0</c:v>
                </c:pt>
                <c:pt idx="8">
                  <c:v>0</c:v>
                </c:pt>
                <c:pt idx="9">
                  <c:v>0</c:v>
                </c:pt>
                <c:pt idx="10">
                  <c:v>0</c:v>
                </c:pt>
                <c:pt idx="11">
                  <c:v>0</c:v>
                </c:pt>
              </c:numCache>
            </c:numRef>
          </c:val>
          <c:extLst xmlns:c16r2="http://schemas.microsoft.com/office/drawing/2015/06/chart">
            <c:ext xmlns:c16="http://schemas.microsoft.com/office/drawing/2014/chart" uri="{C3380CC4-5D6E-409C-BE32-E72D297353CC}">
              <c16:uniqueId val="{0000000D-3EA5-4EF7-A850-C3965CBDC814}"/>
            </c:ext>
          </c:extLst>
        </c:ser>
        <c:dLbls>
          <c:showLegendKey val="0"/>
          <c:showVal val="0"/>
          <c:showCatName val="0"/>
          <c:showSerName val="0"/>
          <c:showPercent val="0"/>
          <c:showBubbleSize val="0"/>
        </c:dLbls>
        <c:gapWidth val="104"/>
        <c:overlap val="100"/>
        <c:axId val="162320768"/>
        <c:axId val="162322304"/>
      </c:barChart>
      <c:catAx>
        <c:axId val="162320768"/>
        <c:scaling>
          <c:orientation val="minMax"/>
        </c:scaling>
        <c:delete val="0"/>
        <c:axPos val="b"/>
        <c:majorTickMark val="none"/>
        <c:minorTickMark val="none"/>
        <c:tickLblPos val="nextTo"/>
        <c:txPr>
          <a:bodyPr/>
          <a:lstStyle/>
          <a:p>
            <a:pPr>
              <a:defRPr sz="900"/>
            </a:pPr>
            <a:endParaRPr lang="cs-CZ"/>
          </a:p>
        </c:txPr>
        <c:crossAx val="162322304"/>
        <c:crosses val="autoZero"/>
        <c:auto val="1"/>
        <c:lblAlgn val="ctr"/>
        <c:lblOffset val="100"/>
        <c:noMultiLvlLbl val="0"/>
      </c:catAx>
      <c:valAx>
        <c:axId val="162322304"/>
        <c:scaling>
          <c:orientation val="minMax"/>
          <c:max val="50000"/>
        </c:scaling>
        <c:delete val="0"/>
        <c:axPos val="l"/>
        <c:majorGridlines/>
        <c:numFmt formatCode="#,##0" sourceLinked="0"/>
        <c:majorTickMark val="out"/>
        <c:minorTickMark val="none"/>
        <c:tickLblPos val="nextTo"/>
        <c:spPr>
          <a:ln>
            <a:noFill/>
          </a:ln>
        </c:spPr>
        <c:txPr>
          <a:bodyPr/>
          <a:lstStyle/>
          <a:p>
            <a:pPr>
              <a:defRPr sz="900"/>
            </a:pPr>
            <a:endParaRPr lang="cs-CZ"/>
          </a:p>
        </c:txPr>
        <c:crossAx val="162320768"/>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Spotřeba tepla podle sektorů národního hospodářství </a:t>
            </a:r>
            <a:r>
              <a:rPr lang="en-US" sz="1000"/>
              <a:t>(</a:t>
            </a:r>
            <a:r>
              <a:rPr lang="cs-CZ" sz="1000"/>
              <a:t>TJ</a:t>
            </a:r>
            <a:r>
              <a:rPr lang="en-US" sz="1000"/>
              <a:t>)</a:t>
            </a:r>
          </a:p>
        </c:rich>
      </c:tx>
      <c:overlay val="0"/>
      <c:spPr>
        <a:solidFill>
          <a:sysClr val="window" lastClr="FFFFFF"/>
        </a:solidFill>
      </c:spPr>
    </c:title>
    <c:autoTitleDeleted val="0"/>
    <c:plotArea>
      <c:layout>
        <c:manualLayout>
          <c:layoutTarget val="inner"/>
          <c:xMode val="edge"/>
          <c:yMode val="edge"/>
          <c:x val="5.0309711286089236E-2"/>
          <c:y val="0.14708333333333337"/>
          <c:w val="0.93932871391076112"/>
          <c:h val="0.74426768561480505"/>
        </c:manualLayout>
      </c:layout>
      <c:barChart>
        <c:barDir val="col"/>
        <c:grouping val="stacked"/>
        <c:varyColors val="0"/>
        <c:ser>
          <c:idx val="0"/>
          <c:order val="0"/>
          <c:tx>
            <c:strRef>
              <c:f>'7.1'!$A$8</c:f>
              <c:strCache>
                <c:ptCount val="1"/>
                <c:pt idx="0">
                  <c:v>Průmysl</c:v>
                </c:pt>
              </c:strCache>
            </c:strRef>
          </c:tx>
          <c:invertIfNegative val="0"/>
          <c:val>
            <c:numRef>
              <c:f>'7.1'!$B$8:$M$8</c:f>
              <c:numCache>
                <c:formatCode>#,##0.0</c:formatCode>
                <c:ptCount val="12"/>
                <c:pt idx="0">
                  <c:v>2701.0124346045832</c:v>
                </c:pt>
                <c:pt idx="1">
                  <c:v>2238.7334015117858</c:v>
                </c:pt>
                <c:pt idx="2">
                  <c:v>2147.6189026502984</c:v>
                </c:pt>
                <c:pt idx="3">
                  <c:v>0</c:v>
                </c:pt>
                <c:pt idx="4">
                  <c:v>0</c:v>
                </c:pt>
                <c:pt idx="5">
                  <c:v>0</c:v>
                </c:pt>
                <c:pt idx="6">
                  <c:v>0</c:v>
                </c:pt>
                <c:pt idx="7">
                  <c:v>0</c:v>
                </c:pt>
                <c:pt idx="8">
                  <c:v>0</c:v>
                </c:pt>
                <c:pt idx="9">
                  <c:v>0</c:v>
                </c:pt>
                <c:pt idx="10">
                  <c:v>0</c:v>
                </c:pt>
                <c:pt idx="11">
                  <c:v>0</c:v>
                </c:pt>
              </c:numCache>
            </c:numRef>
          </c:val>
          <c:extLst xmlns:c16r2="http://schemas.microsoft.com/office/drawing/2015/06/chart">
            <c:ext xmlns:c16="http://schemas.microsoft.com/office/drawing/2014/chart" uri="{C3380CC4-5D6E-409C-BE32-E72D297353CC}">
              <c16:uniqueId val="{00000000-7C1F-4072-8F38-F3F936862C18}"/>
            </c:ext>
          </c:extLst>
        </c:ser>
        <c:ser>
          <c:idx val="1"/>
          <c:order val="1"/>
          <c:tx>
            <c:strRef>
              <c:f>'7.1'!$A$9</c:f>
              <c:strCache>
                <c:ptCount val="1"/>
                <c:pt idx="0">
                  <c:v>Energetika</c:v>
                </c:pt>
              </c:strCache>
            </c:strRef>
          </c:tx>
          <c:invertIfNegative val="0"/>
          <c:val>
            <c:numRef>
              <c:f>'7.1'!$B$9:$M$9</c:f>
              <c:numCache>
                <c:formatCode>#,##0.0</c:formatCode>
                <c:ptCount val="12"/>
                <c:pt idx="0">
                  <c:v>330.45049500000005</c:v>
                </c:pt>
                <c:pt idx="1">
                  <c:v>275.24205000000001</c:v>
                </c:pt>
                <c:pt idx="2">
                  <c:v>294.66894400000001</c:v>
                </c:pt>
                <c:pt idx="3">
                  <c:v>0</c:v>
                </c:pt>
                <c:pt idx="4">
                  <c:v>0</c:v>
                </c:pt>
                <c:pt idx="5">
                  <c:v>0</c:v>
                </c:pt>
                <c:pt idx="6">
                  <c:v>0</c:v>
                </c:pt>
                <c:pt idx="7">
                  <c:v>0</c:v>
                </c:pt>
                <c:pt idx="8">
                  <c:v>0</c:v>
                </c:pt>
                <c:pt idx="9">
                  <c:v>0</c:v>
                </c:pt>
                <c:pt idx="10">
                  <c:v>0</c:v>
                </c:pt>
                <c:pt idx="11">
                  <c:v>0</c:v>
                </c:pt>
              </c:numCache>
            </c:numRef>
          </c:val>
          <c:extLst xmlns:c16r2="http://schemas.microsoft.com/office/drawing/2015/06/chart">
            <c:ext xmlns:c16="http://schemas.microsoft.com/office/drawing/2014/chart" uri="{C3380CC4-5D6E-409C-BE32-E72D297353CC}">
              <c16:uniqueId val="{00000001-7C1F-4072-8F38-F3F936862C18}"/>
            </c:ext>
          </c:extLst>
        </c:ser>
        <c:ser>
          <c:idx val="2"/>
          <c:order val="2"/>
          <c:tx>
            <c:strRef>
              <c:f>'7.1'!$A$10</c:f>
              <c:strCache>
                <c:ptCount val="1"/>
                <c:pt idx="0">
                  <c:v>Doprava</c:v>
                </c:pt>
              </c:strCache>
            </c:strRef>
          </c:tx>
          <c:invertIfNegative val="0"/>
          <c:val>
            <c:numRef>
              <c:f>'7.1'!$B$10:$M$10</c:f>
              <c:numCache>
                <c:formatCode>#,##0.0</c:formatCode>
                <c:ptCount val="12"/>
                <c:pt idx="0">
                  <c:v>124.41404</c:v>
                </c:pt>
                <c:pt idx="1">
                  <c:v>96.128088000000005</c:v>
                </c:pt>
                <c:pt idx="2">
                  <c:v>91.643703000000002</c:v>
                </c:pt>
                <c:pt idx="3">
                  <c:v>0</c:v>
                </c:pt>
                <c:pt idx="4">
                  <c:v>0</c:v>
                </c:pt>
                <c:pt idx="5">
                  <c:v>0</c:v>
                </c:pt>
                <c:pt idx="6">
                  <c:v>0</c:v>
                </c:pt>
                <c:pt idx="7">
                  <c:v>0</c:v>
                </c:pt>
                <c:pt idx="8">
                  <c:v>0</c:v>
                </c:pt>
                <c:pt idx="9">
                  <c:v>0</c:v>
                </c:pt>
                <c:pt idx="10">
                  <c:v>0</c:v>
                </c:pt>
                <c:pt idx="11">
                  <c:v>0</c:v>
                </c:pt>
              </c:numCache>
            </c:numRef>
          </c:val>
          <c:extLst xmlns:c16r2="http://schemas.microsoft.com/office/drawing/2015/06/chart">
            <c:ext xmlns:c16="http://schemas.microsoft.com/office/drawing/2014/chart" uri="{C3380CC4-5D6E-409C-BE32-E72D297353CC}">
              <c16:uniqueId val="{00000002-7C1F-4072-8F38-F3F936862C18}"/>
            </c:ext>
          </c:extLst>
        </c:ser>
        <c:ser>
          <c:idx val="3"/>
          <c:order val="3"/>
          <c:tx>
            <c:strRef>
              <c:f>'7.1'!$A$11</c:f>
              <c:strCache>
                <c:ptCount val="1"/>
                <c:pt idx="0">
                  <c:v>Stavebnictví</c:v>
                </c:pt>
              </c:strCache>
            </c:strRef>
          </c:tx>
          <c:invertIfNegative val="0"/>
          <c:val>
            <c:numRef>
              <c:f>'7.1'!$B$11:$M$11</c:f>
              <c:numCache>
                <c:formatCode>#,##0.0</c:formatCode>
                <c:ptCount val="12"/>
                <c:pt idx="0">
                  <c:v>50.826094999999988</c:v>
                </c:pt>
                <c:pt idx="1">
                  <c:v>36.628519999999988</c:v>
                </c:pt>
                <c:pt idx="2">
                  <c:v>33.990953999999995</c:v>
                </c:pt>
                <c:pt idx="3">
                  <c:v>0</c:v>
                </c:pt>
                <c:pt idx="4">
                  <c:v>0</c:v>
                </c:pt>
                <c:pt idx="5">
                  <c:v>0</c:v>
                </c:pt>
                <c:pt idx="6">
                  <c:v>0</c:v>
                </c:pt>
                <c:pt idx="7">
                  <c:v>0</c:v>
                </c:pt>
                <c:pt idx="8">
                  <c:v>0</c:v>
                </c:pt>
                <c:pt idx="9">
                  <c:v>0</c:v>
                </c:pt>
                <c:pt idx="10">
                  <c:v>0</c:v>
                </c:pt>
                <c:pt idx="11">
                  <c:v>0</c:v>
                </c:pt>
              </c:numCache>
            </c:numRef>
          </c:val>
          <c:extLst xmlns:c16r2="http://schemas.microsoft.com/office/drawing/2015/06/chart">
            <c:ext xmlns:c16="http://schemas.microsoft.com/office/drawing/2014/chart" uri="{C3380CC4-5D6E-409C-BE32-E72D297353CC}">
              <c16:uniqueId val="{00000003-7C1F-4072-8F38-F3F936862C18}"/>
            </c:ext>
          </c:extLst>
        </c:ser>
        <c:ser>
          <c:idx val="4"/>
          <c:order val="4"/>
          <c:tx>
            <c:strRef>
              <c:f>'7.1'!$A$12</c:f>
              <c:strCache>
                <c:ptCount val="1"/>
                <c:pt idx="0">
                  <c:v>Zemědělství a lesnictví</c:v>
                </c:pt>
              </c:strCache>
            </c:strRef>
          </c:tx>
          <c:invertIfNegative val="0"/>
          <c:val>
            <c:numRef>
              <c:f>'7.1'!$B$12:$M$12</c:f>
              <c:numCache>
                <c:formatCode>#,##0.0</c:formatCode>
                <c:ptCount val="12"/>
                <c:pt idx="0">
                  <c:v>41.980723000000005</c:v>
                </c:pt>
                <c:pt idx="1">
                  <c:v>46.060396999999995</c:v>
                </c:pt>
                <c:pt idx="2">
                  <c:v>47.744917000000001</c:v>
                </c:pt>
                <c:pt idx="3">
                  <c:v>0</c:v>
                </c:pt>
                <c:pt idx="4">
                  <c:v>0</c:v>
                </c:pt>
                <c:pt idx="5">
                  <c:v>0</c:v>
                </c:pt>
                <c:pt idx="6">
                  <c:v>0</c:v>
                </c:pt>
                <c:pt idx="7">
                  <c:v>0</c:v>
                </c:pt>
                <c:pt idx="8">
                  <c:v>0</c:v>
                </c:pt>
                <c:pt idx="9">
                  <c:v>0</c:v>
                </c:pt>
                <c:pt idx="10">
                  <c:v>0</c:v>
                </c:pt>
                <c:pt idx="11">
                  <c:v>0</c:v>
                </c:pt>
              </c:numCache>
            </c:numRef>
          </c:val>
          <c:extLst xmlns:c16r2="http://schemas.microsoft.com/office/drawing/2015/06/chart">
            <c:ext xmlns:c16="http://schemas.microsoft.com/office/drawing/2014/chart" uri="{C3380CC4-5D6E-409C-BE32-E72D297353CC}">
              <c16:uniqueId val="{00000004-7C1F-4072-8F38-F3F936862C18}"/>
            </c:ext>
          </c:extLst>
        </c:ser>
        <c:ser>
          <c:idx val="5"/>
          <c:order val="5"/>
          <c:tx>
            <c:strRef>
              <c:f>'7.1'!$A$13</c:f>
              <c:strCache>
                <c:ptCount val="1"/>
                <c:pt idx="0">
                  <c:v>Domácnosti</c:v>
                </c:pt>
              </c:strCache>
            </c:strRef>
          </c:tx>
          <c:invertIfNegative val="0"/>
          <c:val>
            <c:numRef>
              <c:f>'7.1'!$B$13:$M$13</c:f>
              <c:numCache>
                <c:formatCode>#,##0.0</c:formatCode>
                <c:ptCount val="12"/>
                <c:pt idx="0">
                  <c:v>5238.3117107595008</c:v>
                </c:pt>
                <c:pt idx="1">
                  <c:v>4068.1445078124875</c:v>
                </c:pt>
                <c:pt idx="2">
                  <c:v>3933.4417446043253</c:v>
                </c:pt>
                <c:pt idx="3">
                  <c:v>0</c:v>
                </c:pt>
                <c:pt idx="4">
                  <c:v>0</c:v>
                </c:pt>
                <c:pt idx="5">
                  <c:v>0</c:v>
                </c:pt>
                <c:pt idx="6">
                  <c:v>0</c:v>
                </c:pt>
                <c:pt idx="7">
                  <c:v>0</c:v>
                </c:pt>
                <c:pt idx="8">
                  <c:v>0</c:v>
                </c:pt>
                <c:pt idx="9">
                  <c:v>0</c:v>
                </c:pt>
                <c:pt idx="10">
                  <c:v>0</c:v>
                </c:pt>
                <c:pt idx="11">
                  <c:v>0</c:v>
                </c:pt>
              </c:numCache>
            </c:numRef>
          </c:val>
          <c:extLst xmlns:c16r2="http://schemas.microsoft.com/office/drawing/2015/06/chart">
            <c:ext xmlns:c16="http://schemas.microsoft.com/office/drawing/2014/chart" uri="{C3380CC4-5D6E-409C-BE32-E72D297353CC}">
              <c16:uniqueId val="{00000005-7C1F-4072-8F38-F3F936862C18}"/>
            </c:ext>
          </c:extLst>
        </c:ser>
        <c:ser>
          <c:idx val="6"/>
          <c:order val="6"/>
          <c:tx>
            <c:strRef>
              <c:f>'7.1'!$A$14</c:f>
              <c:strCache>
                <c:ptCount val="1"/>
                <c:pt idx="0">
                  <c:v>Obchod, služby, školství, zdravotnictví</c:v>
                </c:pt>
              </c:strCache>
            </c:strRef>
          </c:tx>
          <c:invertIfNegative val="0"/>
          <c:val>
            <c:numRef>
              <c:f>'7.1'!$B$14:$M$14</c:f>
              <c:numCache>
                <c:formatCode>#,##0.0</c:formatCode>
                <c:ptCount val="12"/>
                <c:pt idx="0">
                  <c:v>3084.2602063021654</c:v>
                </c:pt>
                <c:pt idx="1">
                  <c:v>2386.9985099772348</c:v>
                </c:pt>
                <c:pt idx="2">
                  <c:v>2184.2667734629467</c:v>
                </c:pt>
                <c:pt idx="3">
                  <c:v>0</c:v>
                </c:pt>
                <c:pt idx="4">
                  <c:v>0</c:v>
                </c:pt>
                <c:pt idx="5">
                  <c:v>0</c:v>
                </c:pt>
                <c:pt idx="6">
                  <c:v>0</c:v>
                </c:pt>
                <c:pt idx="7">
                  <c:v>0</c:v>
                </c:pt>
                <c:pt idx="8">
                  <c:v>0</c:v>
                </c:pt>
                <c:pt idx="9">
                  <c:v>0</c:v>
                </c:pt>
                <c:pt idx="10">
                  <c:v>0</c:v>
                </c:pt>
                <c:pt idx="11">
                  <c:v>0</c:v>
                </c:pt>
              </c:numCache>
            </c:numRef>
          </c:val>
          <c:extLst xmlns:c16r2="http://schemas.microsoft.com/office/drawing/2015/06/chart">
            <c:ext xmlns:c16="http://schemas.microsoft.com/office/drawing/2014/chart" uri="{C3380CC4-5D6E-409C-BE32-E72D297353CC}">
              <c16:uniqueId val="{00000006-7C1F-4072-8F38-F3F936862C18}"/>
            </c:ext>
          </c:extLst>
        </c:ser>
        <c:ser>
          <c:idx val="7"/>
          <c:order val="7"/>
          <c:tx>
            <c:strRef>
              <c:f>'7.1'!$A$15</c:f>
              <c:strCache>
                <c:ptCount val="1"/>
                <c:pt idx="0">
                  <c:v>Ostatní</c:v>
                </c:pt>
              </c:strCache>
            </c:strRef>
          </c:tx>
          <c:invertIfNegative val="0"/>
          <c:val>
            <c:numRef>
              <c:f>'7.1'!$B$15:$M$15</c:f>
              <c:numCache>
                <c:formatCode>#,##0.0</c:formatCode>
                <c:ptCount val="12"/>
                <c:pt idx="0">
                  <c:v>296.31400299999996</c:v>
                </c:pt>
                <c:pt idx="1">
                  <c:v>225.34346299999999</c:v>
                </c:pt>
                <c:pt idx="2">
                  <c:v>194.893303</c:v>
                </c:pt>
                <c:pt idx="3">
                  <c:v>0</c:v>
                </c:pt>
                <c:pt idx="4">
                  <c:v>0</c:v>
                </c:pt>
                <c:pt idx="5">
                  <c:v>0</c:v>
                </c:pt>
                <c:pt idx="6">
                  <c:v>0</c:v>
                </c:pt>
                <c:pt idx="7">
                  <c:v>0</c:v>
                </c:pt>
                <c:pt idx="8">
                  <c:v>0</c:v>
                </c:pt>
                <c:pt idx="9">
                  <c:v>0</c:v>
                </c:pt>
                <c:pt idx="10">
                  <c:v>0</c:v>
                </c:pt>
                <c:pt idx="11">
                  <c:v>0</c:v>
                </c:pt>
              </c:numCache>
            </c:numRef>
          </c:val>
          <c:extLst xmlns:c16r2="http://schemas.microsoft.com/office/drawing/2015/06/chart">
            <c:ext xmlns:c16="http://schemas.microsoft.com/office/drawing/2014/chart" uri="{C3380CC4-5D6E-409C-BE32-E72D297353CC}">
              <c16:uniqueId val="{00000007-7C1F-4072-8F38-F3F936862C18}"/>
            </c:ext>
          </c:extLst>
        </c:ser>
        <c:dLbls>
          <c:showLegendKey val="0"/>
          <c:showVal val="0"/>
          <c:showCatName val="0"/>
          <c:showSerName val="0"/>
          <c:showPercent val="0"/>
          <c:showBubbleSize val="0"/>
        </c:dLbls>
        <c:gapWidth val="150"/>
        <c:overlap val="100"/>
        <c:axId val="162475008"/>
        <c:axId val="162480896"/>
      </c:barChart>
      <c:catAx>
        <c:axId val="162475008"/>
        <c:scaling>
          <c:orientation val="minMax"/>
        </c:scaling>
        <c:delete val="0"/>
        <c:axPos val="b"/>
        <c:majorTickMark val="none"/>
        <c:minorTickMark val="none"/>
        <c:tickLblPos val="nextTo"/>
        <c:txPr>
          <a:bodyPr/>
          <a:lstStyle/>
          <a:p>
            <a:pPr>
              <a:defRPr sz="800"/>
            </a:pPr>
            <a:endParaRPr lang="cs-CZ"/>
          </a:p>
        </c:txPr>
        <c:crossAx val="162480896"/>
        <c:crosses val="autoZero"/>
        <c:auto val="1"/>
        <c:lblAlgn val="ctr"/>
        <c:lblOffset val="100"/>
        <c:noMultiLvlLbl val="0"/>
      </c:catAx>
      <c:valAx>
        <c:axId val="162480896"/>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162475008"/>
        <c:crosses val="autoZero"/>
        <c:crossBetween val="between"/>
        <c:majorUnit val="1000"/>
      </c:valAx>
    </c:plotArea>
    <c:plotVisOnly val="1"/>
    <c:dispBlanksAs val="gap"/>
    <c:showDLblsOverMax val="0"/>
  </c:chart>
  <c:spPr>
    <a:ln>
      <a:noFill/>
    </a:ln>
  </c:spPr>
  <c:printSettings>
    <c:headerFooter/>
    <c:pageMargins b="0.78740157499999996" l="0.7" r="0.7" t="0.78740157499999996" header="0.3" footer="0.3"/>
    <c:pageSetup orientation="portrait"/>
  </c:printSettings>
</c:chartSpace>
</file>

<file path=xl/charts/chart33.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'7.1'!$O$8</c:f>
              <c:strCache>
                <c:ptCount val="1"/>
              </c:strCache>
            </c:strRef>
          </c:tx>
          <c:invertIfNegative val="0"/>
          <c:cat>
            <c:numRef>
              <c:f>'7.1'!$P$7</c:f>
              <c:numCache>
                <c:formatCode>General</c:formatCode>
                <c:ptCount val="1"/>
              </c:numCache>
            </c:numRef>
          </c:cat>
          <c:val>
            <c:numRef>
              <c:f>'7.1'!$P$8</c:f>
              <c:numCache>
                <c:formatCode>0%</c:formatCode>
                <c:ptCount val="1"/>
              </c:numCache>
            </c:numRef>
          </c:val>
          <c:extLst xmlns:c16r2="http://schemas.microsoft.com/office/drawing/2015/06/chart">
            <c:ext xmlns:c16="http://schemas.microsoft.com/office/drawing/2014/chart" uri="{C3380CC4-5D6E-409C-BE32-E72D297353CC}">
              <c16:uniqueId val="{00000000-2CA0-49FC-8D6B-6F5D32070100}"/>
            </c:ext>
          </c:extLst>
        </c:ser>
        <c:ser>
          <c:idx val="1"/>
          <c:order val="1"/>
          <c:tx>
            <c:strRef>
              <c:f>'7.1'!$O$9</c:f>
              <c:strCache>
                <c:ptCount val="1"/>
              </c:strCache>
            </c:strRef>
          </c:tx>
          <c:invertIfNegative val="0"/>
          <c:cat>
            <c:numRef>
              <c:f>'7.1'!$P$7</c:f>
              <c:numCache>
                <c:formatCode>General</c:formatCode>
                <c:ptCount val="1"/>
              </c:numCache>
            </c:numRef>
          </c:cat>
          <c:val>
            <c:numRef>
              <c:f>'7.1'!$P$9</c:f>
              <c:numCache>
                <c:formatCode>0%</c:formatCode>
                <c:ptCount val="1"/>
              </c:numCache>
            </c:numRef>
          </c:val>
          <c:extLst xmlns:c16r2="http://schemas.microsoft.com/office/drawing/2015/06/chart">
            <c:ext xmlns:c16="http://schemas.microsoft.com/office/drawing/2014/chart" uri="{C3380CC4-5D6E-409C-BE32-E72D297353CC}">
              <c16:uniqueId val="{00000001-2CA0-49FC-8D6B-6F5D32070100}"/>
            </c:ext>
          </c:extLst>
        </c:ser>
        <c:ser>
          <c:idx val="2"/>
          <c:order val="2"/>
          <c:tx>
            <c:strRef>
              <c:f>'7.1'!$O$10</c:f>
              <c:strCache>
                <c:ptCount val="1"/>
              </c:strCache>
            </c:strRef>
          </c:tx>
          <c:invertIfNegative val="0"/>
          <c:cat>
            <c:numRef>
              <c:f>'7.1'!$P$7</c:f>
              <c:numCache>
                <c:formatCode>General</c:formatCode>
                <c:ptCount val="1"/>
              </c:numCache>
            </c:numRef>
          </c:cat>
          <c:val>
            <c:numRef>
              <c:f>'7.1'!$P$10</c:f>
              <c:numCache>
                <c:formatCode>0%</c:formatCode>
                <c:ptCount val="1"/>
              </c:numCache>
            </c:numRef>
          </c:val>
          <c:extLst xmlns:c16r2="http://schemas.microsoft.com/office/drawing/2015/06/chart">
            <c:ext xmlns:c16="http://schemas.microsoft.com/office/drawing/2014/chart" uri="{C3380CC4-5D6E-409C-BE32-E72D297353CC}">
              <c16:uniqueId val="{00000002-2CA0-49FC-8D6B-6F5D32070100}"/>
            </c:ext>
          </c:extLst>
        </c:ser>
        <c:ser>
          <c:idx val="3"/>
          <c:order val="3"/>
          <c:tx>
            <c:strRef>
              <c:f>'7.1'!$O$11</c:f>
              <c:strCache>
                <c:ptCount val="1"/>
              </c:strCache>
            </c:strRef>
          </c:tx>
          <c:invertIfNegative val="0"/>
          <c:cat>
            <c:numRef>
              <c:f>'7.1'!$P$7</c:f>
              <c:numCache>
                <c:formatCode>General</c:formatCode>
                <c:ptCount val="1"/>
              </c:numCache>
            </c:numRef>
          </c:cat>
          <c:val>
            <c:numRef>
              <c:f>'7.1'!$P$11</c:f>
              <c:numCache>
                <c:formatCode>0%</c:formatCode>
                <c:ptCount val="1"/>
              </c:numCache>
            </c:numRef>
          </c:val>
          <c:extLst xmlns:c16r2="http://schemas.microsoft.com/office/drawing/2015/06/chart">
            <c:ext xmlns:c16="http://schemas.microsoft.com/office/drawing/2014/chart" uri="{C3380CC4-5D6E-409C-BE32-E72D297353CC}">
              <c16:uniqueId val="{00000003-2CA0-49FC-8D6B-6F5D32070100}"/>
            </c:ext>
          </c:extLst>
        </c:ser>
        <c:ser>
          <c:idx val="4"/>
          <c:order val="4"/>
          <c:tx>
            <c:strRef>
              <c:f>'7.1'!$O$12</c:f>
              <c:strCache>
                <c:ptCount val="1"/>
              </c:strCache>
            </c:strRef>
          </c:tx>
          <c:invertIfNegative val="0"/>
          <c:cat>
            <c:numRef>
              <c:f>'7.1'!$P$7</c:f>
              <c:numCache>
                <c:formatCode>General</c:formatCode>
                <c:ptCount val="1"/>
              </c:numCache>
            </c:numRef>
          </c:cat>
          <c:val>
            <c:numRef>
              <c:f>'7.1'!$P$12</c:f>
              <c:numCache>
                <c:formatCode>0%</c:formatCode>
                <c:ptCount val="1"/>
              </c:numCache>
            </c:numRef>
          </c:val>
          <c:extLst xmlns:c16r2="http://schemas.microsoft.com/office/drawing/2015/06/chart">
            <c:ext xmlns:c16="http://schemas.microsoft.com/office/drawing/2014/chart" uri="{C3380CC4-5D6E-409C-BE32-E72D297353CC}">
              <c16:uniqueId val="{00000004-2CA0-49FC-8D6B-6F5D32070100}"/>
            </c:ext>
          </c:extLst>
        </c:ser>
        <c:ser>
          <c:idx val="5"/>
          <c:order val="5"/>
          <c:tx>
            <c:strRef>
              <c:f>'7.1'!$O$13</c:f>
              <c:strCache>
                <c:ptCount val="1"/>
              </c:strCache>
            </c:strRef>
          </c:tx>
          <c:invertIfNegative val="0"/>
          <c:cat>
            <c:numRef>
              <c:f>'7.1'!$P$7</c:f>
              <c:numCache>
                <c:formatCode>General</c:formatCode>
                <c:ptCount val="1"/>
              </c:numCache>
            </c:numRef>
          </c:cat>
          <c:val>
            <c:numRef>
              <c:f>'7.1'!$P$13</c:f>
              <c:numCache>
                <c:formatCode>0%</c:formatCode>
                <c:ptCount val="1"/>
              </c:numCache>
            </c:numRef>
          </c:val>
          <c:extLst xmlns:c16r2="http://schemas.microsoft.com/office/drawing/2015/06/chart">
            <c:ext xmlns:c16="http://schemas.microsoft.com/office/drawing/2014/chart" uri="{C3380CC4-5D6E-409C-BE32-E72D297353CC}">
              <c16:uniqueId val="{00000005-2CA0-49FC-8D6B-6F5D32070100}"/>
            </c:ext>
          </c:extLst>
        </c:ser>
        <c:ser>
          <c:idx val="6"/>
          <c:order val="6"/>
          <c:tx>
            <c:strRef>
              <c:f>'7.1'!$O$14</c:f>
              <c:strCache>
                <c:ptCount val="1"/>
              </c:strCache>
            </c:strRef>
          </c:tx>
          <c:invertIfNegative val="0"/>
          <c:cat>
            <c:numRef>
              <c:f>'7.1'!$P$7</c:f>
              <c:numCache>
                <c:formatCode>General</c:formatCode>
                <c:ptCount val="1"/>
              </c:numCache>
            </c:numRef>
          </c:cat>
          <c:val>
            <c:numRef>
              <c:f>'7.1'!$P$14</c:f>
              <c:numCache>
                <c:formatCode>0%</c:formatCode>
                <c:ptCount val="1"/>
              </c:numCache>
            </c:numRef>
          </c:val>
          <c:extLst xmlns:c16r2="http://schemas.microsoft.com/office/drawing/2015/06/chart">
            <c:ext xmlns:c16="http://schemas.microsoft.com/office/drawing/2014/chart" uri="{C3380CC4-5D6E-409C-BE32-E72D297353CC}">
              <c16:uniqueId val="{00000006-2CA0-49FC-8D6B-6F5D32070100}"/>
            </c:ext>
          </c:extLst>
        </c:ser>
        <c:ser>
          <c:idx val="7"/>
          <c:order val="7"/>
          <c:tx>
            <c:strRef>
              <c:f>'7.1'!$O$15</c:f>
              <c:strCache>
                <c:ptCount val="1"/>
              </c:strCache>
            </c:strRef>
          </c:tx>
          <c:invertIfNegative val="0"/>
          <c:cat>
            <c:numRef>
              <c:f>'7.1'!$P$7</c:f>
              <c:numCache>
                <c:formatCode>General</c:formatCode>
                <c:ptCount val="1"/>
              </c:numCache>
            </c:numRef>
          </c:cat>
          <c:val>
            <c:numRef>
              <c:f>'7.1'!$P$15</c:f>
              <c:numCache>
                <c:formatCode>0%</c:formatCode>
                <c:ptCount val="1"/>
              </c:numCache>
            </c:numRef>
          </c:val>
          <c:extLst xmlns:c16r2="http://schemas.microsoft.com/office/drawing/2015/06/chart">
            <c:ext xmlns:c16="http://schemas.microsoft.com/office/drawing/2014/chart" uri="{C3380CC4-5D6E-409C-BE32-E72D297353CC}">
              <c16:uniqueId val="{00000007-2CA0-49FC-8D6B-6F5D32070100}"/>
            </c:ext>
          </c:extLst>
        </c:ser>
        <c:dLbls>
          <c:showLegendKey val="0"/>
          <c:showVal val="0"/>
          <c:showCatName val="0"/>
          <c:showSerName val="0"/>
          <c:showPercent val="0"/>
          <c:showBubbleSize val="0"/>
        </c:dLbls>
        <c:gapWidth val="150"/>
        <c:axId val="162530432"/>
        <c:axId val="162531968"/>
      </c:barChart>
      <c:catAx>
        <c:axId val="162530432"/>
        <c:scaling>
          <c:orientation val="minMax"/>
        </c:scaling>
        <c:delete val="1"/>
        <c:axPos val="b"/>
        <c:numFmt formatCode="General" sourceLinked="1"/>
        <c:majorTickMark val="out"/>
        <c:minorTickMark val="none"/>
        <c:tickLblPos val="nextTo"/>
        <c:crossAx val="162531968"/>
        <c:crosses val="autoZero"/>
        <c:auto val="1"/>
        <c:lblAlgn val="ctr"/>
        <c:lblOffset val="100"/>
        <c:noMultiLvlLbl val="0"/>
      </c:catAx>
      <c:valAx>
        <c:axId val="162531968"/>
        <c:scaling>
          <c:orientation val="minMax"/>
        </c:scaling>
        <c:delete val="1"/>
        <c:axPos val="l"/>
        <c:numFmt formatCode="0%" sourceLinked="1"/>
        <c:majorTickMark val="out"/>
        <c:minorTickMark val="none"/>
        <c:tickLblPos val="nextTo"/>
        <c:crossAx val="162530432"/>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Spotřeba tepla v krajích ČR podle sektorů národního hospodářství (TJ)</a:t>
            </a:r>
          </a:p>
        </c:rich>
      </c:tx>
      <c:layout>
        <c:manualLayout>
          <c:xMode val="edge"/>
          <c:yMode val="edge"/>
          <c:x val="0.11626286352732962"/>
          <c:y val="1.9702319159471141E-2"/>
        </c:manualLayout>
      </c:layout>
      <c:overlay val="0"/>
    </c:title>
    <c:autoTitleDeleted val="0"/>
    <c:plotArea>
      <c:layout>
        <c:manualLayout>
          <c:layoutTarget val="inner"/>
          <c:xMode val="edge"/>
          <c:yMode val="edge"/>
          <c:x val="4.6612307810022749E-2"/>
          <c:y val="0.14640605169467286"/>
          <c:w val="0.54332795749197038"/>
          <c:h val="0.57831477945425613"/>
        </c:manualLayout>
      </c:layout>
      <c:barChart>
        <c:barDir val="col"/>
        <c:grouping val="stacked"/>
        <c:varyColors val="0"/>
        <c:ser>
          <c:idx val="0"/>
          <c:order val="0"/>
          <c:tx>
            <c:strRef>
              <c:f>'7.2'!$B$3</c:f>
              <c:strCache>
                <c:ptCount val="1"/>
                <c:pt idx="0">
                  <c:v>Průmysl</c:v>
                </c:pt>
              </c:strCache>
            </c:strRef>
          </c:tx>
          <c:invertIfNegative val="0"/>
          <c:cat>
            <c:strRef>
              <c:f>'7.2'!$A$5:$A$18</c:f>
              <c:strCache>
                <c:ptCount val="14"/>
                <c:pt idx="0">
                  <c:v>Hlavní město Praha</c:v>
                </c:pt>
                <c:pt idx="1">
                  <c:v>Jihočeský kraj</c:v>
                </c:pt>
                <c:pt idx="2">
                  <c:v>Jihomoravský kraj</c:v>
                </c:pt>
                <c:pt idx="3">
                  <c:v>Karlovarský kraj</c:v>
                </c:pt>
                <c:pt idx="4">
                  <c:v>Kraj Vysočina</c:v>
                </c:pt>
                <c:pt idx="5">
                  <c:v>Královéhradecký kraj</c:v>
                </c:pt>
                <c:pt idx="6">
                  <c:v>Liberecký kraj</c:v>
                </c:pt>
                <c:pt idx="7">
                  <c:v>Moravskoslezský kraj</c:v>
                </c:pt>
                <c:pt idx="8">
                  <c:v>Olomoucký kraj</c:v>
                </c:pt>
                <c:pt idx="9">
                  <c:v>Pardubický kraj</c:v>
                </c:pt>
                <c:pt idx="10">
                  <c:v>Plzeňský kraj</c:v>
                </c:pt>
                <c:pt idx="11">
                  <c:v>Středočeský kraj</c:v>
                </c:pt>
                <c:pt idx="12">
                  <c:v>Ústecký kraj</c:v>
                </c:pt>
                <c:pt idx="13">
                  <c:v>Zlínský kraj</c:v>
                </c:pt>
              </c:strCache>
            </c:strRef>
          </c:cat>
          <c:val>
            <c:numRef>
              <c:f>'7.2'!$B$5:$B$18</c:f>
              <c:numCache>
                <c:formatCode>#,##0.0</c:formatCode>
                <c:ptCount val="14"/>
                <c:pt idx="0">
                  <c:v>131.10245900000004</c:v>
                </c:pt>
                <c:pt idx="1">
                  <c:v>342.30208699999997</c:v>
                </c:pt>
                <c:pt idx="2">
                  <c:v>178.863201</c:v>
                </c:pt>
                <c:pt idx="3">
                  <c:v>68.987565000000004</c:v>
                </c:pt>
                <c:pt idx="4">
                  <c:v>39.266019999999997</c:v>
                </c:pt>
                <c:pt idx="5">
                  <c:v>249.84624276666793</c:v>
                </c:pt>
                <c:pt idx="6">
                  <c:v>65.096110999999993</c:v>
                </c:pt>
                <c:pt idx="7">
                  <c:v>1813.6318960000001</c:v>
                </c:pt>
                <c:pt idx="8">
                  <c:v>233.18649500000001</c:v>
                </c:pt>
                <c:pt idx="9">
                  <c:v>197.41698400000001</c:v>
                </c:pt>
                <c:pt idx="10">
                  <c:v>303.32263599999999</c:v>
                </c:pt>
                <c:pt idx="11">
                  <c:v>1611.607565</c:v>
                </c:pt>
                <c:pt idx="12">
                  <c:v>1191.2999570000002</c:v>
                </c:pt>
                <c:pt idx="13">
                  <c:v>661.43552</c:v>
                </c:pt>
              </c:numCache>
            </c:numRef>
          </c:val>
          <c:extLst xmlns:c16r2="http://schemas.microsoft.com/office/drawing/2015/06/chart">
            <c:ext xmlns:c16="http://schemas.microsoft.com/office/drawing/2014/chart" uri="{C3380CC4-5D6E-409C-BE32-E72D297353CC}">
              <c16:uniqueId val="{00000000-155A-4DE5-9A4F-DB5C30FE6042}"/>
            </c:ext>
          </c:extLst>
        </c:ser>
        <c:ser>
          <c:idx val="1"/>
          <c:order val="1"/>
          <c:tx>
            <c:strRef>
              <c:f>'7.2'!$C$3</c:f>
              <c:strCache>
                <c:ptCount val="1"/>
                <c:pt idx="0">
                  <c:v>Energetika</c:v>
                </c:pt>
              </c:strCache>
            </c:strRef>
          </c:tx>
          <c:invertIfNegative val="0"/>
          <c:cat>
            <c:strRef>
              <c:f>'7.2'!$A$5:$A$18</c:f>
              <c:strCache>
                <c:ptCount val="14"/>
                <c:pt idx="0">
                  <c:v>Hlavní město Praha</c:v>
                </c:pt>
                <c:pt idx="1">
                  <c:v>Jihočeský kraj</c:v>
                </c:pt>
                <c:pt idx="2">
                  <c:v>Jihomoravský kraj</c:v>
                </c:pt>
                <c:pt idx="3">
                  <c:v>Karlovarský kraj</c:v>
                </c:pt>
                <c:pt idx="4">
                  <c:v>Kraj Vysočina</c:v>
                </c:pt>
                <c:pt idx="5">
                  <c:v>Královéhradecký kraj</c:v>
                </c:pt>
                <c:pt idx="6">
                  <c:v>Liberecký kraj</c:v>
                </c:pt>
                <c:pt idx="7">
                  <c:v>Moravskoslezský kraj</c:v>
                </c:pt>
                <c:pt idx="8">
                  <c:v>Olomoucký kraj</c:v>
                </c:pt>
                <c:pt idx="9">
                  <c:v>Pardubický kraj</c:v>
                </c:pt>
                <c:pt idx="10">
                  <c:v>Plzeňský kraj</c:v>
                </c:pt>
                <c:pt idx="11">
                  <c:v>Středočeský kraj</c:v>
                </c:pt>
                <c:pt idx="12">
                  <c:v>Ústecký kraj</c:v>
                </c:pt>
                <c:pt idx="13">
                  <c:v>Zlínský kraj</c:v>
                </c:pt>
              </c:strCache>
            </c:strRef>
          </c:cat>
          <c:val>
            <c:numRef>
              <c:f>'7.2'!$C$5:$C$18</c:f>
              <c:numCache>
                <c:formatCode>#,##0.0</c:formatCode>
                <c:ptCount val="14"/>
                <c:pt idx="0">
                  <c:v>11.006314999999999</c:v>
                </c:pt>
                <c:pt idx="1">
                  <c:v>7.6869799999999993</c:v>
                </c:pt>
                <c:pt idx="2">
                  <c:v>1.7496500000000001</c:v>
                </c:pt>
                <c:pt idx="3">
                  <c:v>123.90541999999999</c:v>
                </c:pt>
                <c:pt idx="4">
                  <c:v>16.74793</c:v>
                </c:pt>
                <c:pt idx="5">
                  <c:v>127.78782</c:v>
                </c:pt>
                <c:pt idx="6">
                  <c:v>2.9169999999999998</c:v>
                </c:pt>
                <c:pt idx="7">
                  <c:v>275.75799499999999</c:v>
                </c:pt>
                <c:pt idx="8">
                  <c:v>0</c:v>
                </c:pt>
                <c:pt idx="9">
                  <c:v>2.8660999999999999</c:v>
                </c:pt>
                <c:pt idx="10">
                  <c:v>0</c:v>
                </c:pt>
                <c:pt idx="11">
                  <c:v>94.925556999999998</c:v>
                </c:pt>
                <c:pt idx="12">
                  <c:v>233.05695400000002</c:v>
                </c:pt>
                <c:pt idx="13">
                  <c:v>1.9537680000000002</c:v>
                </c:pt>
              </c:numCache>
            </c:numRef>
          </c:val>
          <c:extLst xmlns:c16r2="http://schemas.microsoft.com/office/drawing/2015/06/chart">
            <c:ext xmlns:c16="http://schemas.microsoft.com/office/drawing/2014/chart" uri="{C3380CC4-5D6E-409C-BE32-E72D297353CC}">
              <c16:uniqueId val="{00000001-155A-4DE5-9A4F-DB5C30FE6042}"/>
            </c:ext>
          </c:extLst>
        </c:ser>
        <c:ser>
          <c:idx val="2"/>
          <c:order val="2"/>
          <c:tx>
            <c:strRef>
              <c:f>'7.2'!$D$3</c:f>
              <c:strCache>
                <c:ptCount val="1"/>
                <c:pt idx="0">
                  <c:v>Doprava</c:v>
                </c:pt>
              </c:strCache>
            </c:strRef>
          </c:tx>
          <c:invertIfNegative val="0"/>
          <c:cat>
            <c:strRef>
              <c:f>'7.2'!$A$5:$A$18</c:f>
              <c:strCache>
                <c:ptCount val="14"/>
                <c:pt idx="0">
                  <c:v>Hlavní město Praha</c:v>
                </c:pt>
                <c:pt idx="1">
                  <c:v>Jihočeský kraj</c:v>
                </c:pt>
                <c:pt idx="2">
                  <c:v>Jihomoravský kraj</c:v>
                </c:pt>
                <c:pt idx="3">
                  <c:v>Karlovarský kraj</c:v>
                </c:pt>
                <c:pt idx="4">
                  <c:v>Kraj Vysočina</c:v>
                </c:pt>
                <c:pt idx="5">
                  <c:v>Královéhradecký kraj</c:v>
                </c:pt>
                <c:pt idx="6">
                  <c:v>Liberecký kraj</c:v>
                </c:pt>
                <c:pt idx="7">
                  <c:v>Moravskoslezský kraj</c:v>
                </c:pt>
                <c:pt idx="8">
                  <c:v>Olomoucký kraj</c:v>
                </c:pt>
                <c:pt idx="9">
                  <c:v>Pardubický kraj</c:v>
                </c:pt>
                <c:pt idx="10">
                  <c:v>Plzeňský kraj</c:v>
                </c:pt>
                <c:pt idx="11">
                  <c:v>Středočeský kraj</c:v>
                </c:pt>
                <c:pt idx="12">
                  <c:v>Ústecký kraj</c:v>
                </c:pt>
                <c:pt idx="13">
                  <c:v>Zlínský kraj</c:v>
                </c:pt>
              </c:strCache>
            </c:strRef>
          </c:cat>
          <c:val>
            <c:numRef>
              <c:f>'7.2'!$D$5:$D$18</c:f>
              <c:numCache>
                <c:formatCode>#,##0.0</c:formatCode>
                <c:ptCount val="14"/>
                <c:pt idx="0">
                  <c:v>121.79812100000001</c:v>
                </c:pt>
                <c:pt idx="1">
                  <c:v>24.445812999999998</c:v>
                </c:pt>
                <c:pt idx="2">
                  <c:v>0.245</c:v>
                </c:pt>
                <c:pt idx="3">
                  <c:v>6.1404510000000005</c:v>
                </c:pt>
                <c:pt idx="4">
                  <c:v>1.5173699999999999</c:v>
                </c:pt>
                <c:pt idx="5">
                  <c:v>6.7001999999999997</c:v>
                </c:pt>
                <c:pt idx="6">
                  <c:v>2.6930000000000001</c:v>
                </c:pt>
                <c:pt idx="7">
                  <c:v>23.013686000000007</c:v>
                </c:pt>
                <c:pt idx="8">
                  <c:v>0.61750000000000005</c:v>
                </c:pt>
                <c:pt idx="9">
                  <c:v>26.7926</c:v>
                </c:pt>
                <c:pt idx="10">
                  <c:v>14.447189999999999</c:v>
                </c:pt>
                <c:pt idx="11">
                  <c:v>9.4157000000000011</c:v>
                </c:pt>
                <c:pt idx="12">
                  <c:v>64.6374</c:v>
                </c:pt>
                <c:pt idx="13">
                  <c:v>9.7218</c:v>
                </c:pt>
              </c:numCache>
            </c:numRef>
          </c:val>
          <c:extLst xmlns:c16r2="http://schemas.microsoft.com/office/drawing/2015/06/chart">
            <c:ext xmlns:c16="http://schemas.microsoft.com/office/drawing/2014/chart" uri="{C3380CC4-5D6E-409C-BE32-E72D297353CC}">
              <c16:uniqueId val="{00000002-155A-4DE5-9A4F-DB5C30FE6042}"/>
            </c:ext>
          </c:extLst>
        </c:ser>
        <c:ser>
          <c:idx val="3"/>
          <c:order val="3"/>
          <c:tx>
            <c:strRef>
              <c:f>'7.2'!$E$3</c:f>
              <c:strCache>
                <c:ptCount val="1"/>
                <c:pt idx="0">
                  <c:v>Stavebnictví</c:v>
                </c:pt>
              </c:strCache>
            </c:strRef>
          </c:tx>
          <c:invertIfNegative val="0"/>
          <c:cat>
            <c:strRef>
              <c:f>'7.2'!$A$5:$A$18</c:f>
              <c:strCache>
                <c:ptCount val="14"/>
                <c:pt idx="0">
                  <c:v>Hlavní město Praha</c:v>
                </c:pt>
                <c:pt idx="1">
                  <c:v>Jihočeský kraj</c:v>
                </c:pt>
                <c:pt idx="2">
                  <c:v>Jihomoravský kraj</c:v>
                </c:pt>
                <c:pt idx="3">
                  <c:v>Karlovarský kraj</c:v>
                </c:pt>
                <c:pt idx="4">
                  <c:v>Kraj Vysočina</c:v>
                </c:pt>
                <c:pt idx="5">
                  <c:v>Královéhradecký kraj</c:v>
                </c:pt>
                <c:pt idx="6">
                  <c:v>Liberecký kraj</c:v>
                </c:pt>
                <c:pt idx="7">
                  <c:v>Moravskoslezský kraj</c:v>
                </c:pt>
                <c:pt idx="8">
                  <c:v>Olomoucký kraj</c:v>
                </c:pt>
                <c:pt idx="9">
                  <c:v>Pardubický kraj</c:v>
                </c:pt>
                <c:pt idx="10">
                  <c:v>Plzeňský kraj</c:v>
                </c:pt>
                <c:pt idx="11">
                  <c:v>Středočeský kraj</c:v>
                </c:pt>
                <c:pt idx="12">
                  <c:v>Ústecký kraj</c:v>
                </c:pt>
                <c:pt idx="13">
                  <c:v>Zlínský kraj</c:v>
                </c:pt>
              </c:strCache>
            </c:strRef>
          </c:cat>
          <c:val>
            <c:numRef>
              <c:f>'7.2'!$E$5:$E$18</c:f>
              <c:numCache>
                <c:formatCode>#,##0.0</c:formatCode>
                <c:ptCount val="14"/>
                <c:pt idx="0">
                  <c:v>20.536648</c:v>
                </c:pt>
                <c:pt idx="1">
                  <c:v>2.3911479999999998</c:v>
                </c:pt>
                <c:pt idx="2">
                  <c:v>0.27500000000000002</c:v>
                </c:pt>
                <c:pt idx="3">
                  <c:v>7.0347</c:v>
                </c:pt>
                <c:pt idx="4">
                  <c:v>1.52552</c:v>
                </c:pt>
                <c:pt idx="5">
                  <c:v>4.1133999999999995</c:v>
                </c:pt>
                <c:pt idx="6">
                  <c:v>1.0117</c:v>
                </c:pt>
                <c:pt idx="7">
                  <c:v>32.020860999999996</c:v>
                </c:pt>
                <c:pt idx="8">
                  <c:v>12.899139000000002</c:v>
                </c:pt>
                <c:pt idx="9">
                  <c:v>11.640145</c:v>
                </c:pt>
                <c:pt idx="10">
                  <c:v>1.6091820000000001</c:v>
                </c:pt>
                <c:pt idx="11">
                  <c:v>14.825498999999997</c:v>
                </c:pt>
                <c:pt idx="12">
                  <c:v>3.333237</c:v>
                </c:pt>
                <c:pt idx="13">
                  <c:v>8.2293899999999987</c:v>
                </c:pt>
              </c:numCache>
            </c:numRef>
          </c:val>
          <c:extLst xmlns:c16r2="http://schemas.microsoft.com/office/drawing/2015/06/chart">
            <c:ext xmlns:c16="http://schemas.microsoft.com/office/drawing/2014/chart" uri="{C3380CC4-5D6E-409C-BE32-E72D297353CC}">
              <c16:uniqueId val="{00000003-155A-4DE5-9A4F-DB5C30FE6042}"/>
            </c:ext>
          </c:extLst>
        </c:ser>
        <c:ser>
          <c:idx val="4"/>
          <c:order val="4"/>
          <c:tx>
            <c:strRef>
              <c:f>'7.2'!$F$3</c:f>
              <c:strCache>
                <c:ptCount val="1"/>
                <c:pt idx="0">
                  <c:v>Zemědělství a lesnictví</c:v>
                </c:pt>
              </c:strCache>
            </c:strRef>
          </c:tx>
          <c:invertIfNegative val="0"/>
          <c:cat>
            <c:strRef>
              <c:f>'7.2'!$A$5:$A$18</c:f>
              <c:strCache>
                <c:ptCount val="14"/>
                <c:pt idx="0">
                  <c:v>Hlavní město Praha</c:v>
                </c:pt>
                <c:pt idx="1">
                  <c:v>Jihočeský kraj</c:v>
                </c:pt>
                <c:pt idx="2">
                  <c:v>Jihomoravský kraj</c:v>
                </c:pt>
                <c:pt idx="3">
                  <c:v>Karlovarský kraj</c:v>
                </c:pt>
                <c:pt idx="4">
                  <c:v>Kraj Vysočina</c:v>
                </c:pt>
                <c:pt idx="5">
                  <c:v>Královéhradecký kraj</c:v>
                </c:pt>
                <c:pt idx="6">
                  <c:v>Liberecký kraj</c:v>
                </c:pt>
                <c:pt idx="7">
                  <c:v>Moravskoslezský kraj</c:v>
                </c:pt>
                <c:pt idx="8">
                  <c:v>Olomoucký kraj</c:v>
                </c:pt>
                <c:pt idx="9">
                  <c:v>Pardubický kraj</c:v>
                </c:pt>
                <c:pt idx="10">
                  <c:v>Plzeňský kraj</c:v>
                </c:pt>
                <c:pt idx="11">
                  <c:v>Středočeský kraj</c:v>
                </c:pt>
                <c:pt idx="12">
                  <c:v>Ústecký kraj</c:v>
                </c:pt>
                <c:pt idx="13">
                  <c:v>Zlínský kraj</c:v>
                </c:pt>
              </c:strCache>
            </c:strRef>
          </c:cat>
          <c:val>
            <c:numRef>
              <c:f>'7.2'!$F$5:$F$18</c:f>
              <c:numCache>
                <c:formatCode>#,##0.0</c:formatCode>
                <c:ptCount val="14"/>
                <c:pt idx="0">
                  <c:v>2.4833660000000002</c:v>
                </c:pt>
                <c:pt idx="1">
                  <c:v>5.4039630000000001</c:v>
                </c:pt>
                <c:pt idx="2">
                  <c:v>13.228712999999999</c:v>
                </c:pt>
                <c:pt idx="3">
                  <c:v>1.9439900000000001</c:v>
                </c:pt>
                <c:pt idx="4">
                  <c:v>20.713491000000001</c:v>
                </c:pt>
                <c:pt idx="5">
                  <c:v>0.40500000000000003</c:v>
                </c:pt>
                <c:pt idx="6">
                  <c:v>3.0310999999999999</c:v>
                </c:pt>
                <c:pt idx="7">
                  <c:v>0.25455</c:v>
                </c:pt>
                <c:pt idx="8">
                  <c:v>2.1987860000000001</c:v>
                </c:pt>
                <c:pt idx="9">
                  <c:v>18.200800000000001</c:v>
                </c:pt>
                <c:pt idx="10">
                  <c:v>16.81447</c:v>
                </c:pt>
                <c:pt idx="11">
                  <c:v>3.9109180000000001</c:v>
                </c:pt>
                <c:pt idx="12">
                  <c:v>42.782580000000003</c:v>
                </c:pt>
                <c:pt idx="13">
                  <c:v>4.4143100000000004</c:v>
                </c:pt>
              </c:numCache>
            </c:numRef>
          </c:val>
          <c:extLst xmlns:c16r2="http://schemas.microsoft.com/office/drawing/2015/06/chart">
            <c:ext xmlns:c16="http://schemas.microsoft.com/office/drawing/2014/chart" uri="{C3380CC4-5D6E-409C-BE32-E72D297353CC}">
              <c16:uniqueId val="{00000004-155A-4DE5-9A4F-DB5C30FE6042}"/>
            </c:ext>
          </c:extLst>
        </c:ser>
        <c:ser>
          <c:idx val="5"/>
          <c:order val="5"/>
          <c:tx>
            <c:strRef>
              <c:f>'7.2'!$G$3</c:f>
              <c:strCache>
                <c:ptCount val="1"/>
                <c:pt idx="0">
                  <c:v>Domácnosti</c:v>
                </c:pt>
              </c:strCache>
            </c:strRef>
          </c:tx>
          <c:invertIfNegative val="0"/>
          <c:cat>
            <c:strRef>
              <c:f>'7.2'!$A$5:$A$18</c:f>
              <c:strCache>
                <c:ptCount val="14"/>
                <c:pt idx="0">
                  <c:v>Hlavní město Praha</c:v>
                </c:pt>
                <c:pt idx="1">
                  <c:v>Jihočeský kraj</c:v>
                </c:pt>
                <c:pt idx="2">
                  <c:v>Jihomoravský kraj</c:v>
                </c:pt>
                <c:pt idx="3">
                  <c:v>Karlovarský kraj</c:v>
                </c:pt>
                <c:pt idx="4">
                  <c:v>Kraj Vysočina</c:v>
                </c:pt>
                <c:pt idx="5">
                  <c:v>Královéhradecký kraj</c:v>
                </c:pt>
                <c:pt idx="6">
                  <c:v>Liberecký kraj</c:v>
                </c:pt>
                <c:pt idx="7">
                  <c:v>Moravskoslezský kraj</c:v>
                </c:pt>
                <c:pt idx="8">
                  <c:v>Olomoucký kraj</c:v>
                </c:pt>
                <c:pt idx="9">
                  <c:v>Pardubický kraj</c:v>
                </c:pt>
                <c:pt idx="10">
                  <c:v>Plzeňský kraj</c:v>
                </c:pt>
                <c:pt idx="11">
                  <c:v>Středočeský kraj</c:v>
                </c:pt>
                <c:pt idx="12">
                  <c:v>Ústecký kraj</c:v>
                </c:pt>
                <c:pt idx="13">
                  <c:v>Zlínský kraj</c:v>
                </c:pt>
              </c:strCache>
            </c:strRef>
          </c:cat>
          <c:val>
            <c:numRef>
              <c:f>'7.2'!$G$5:$G$18</c:f>
              <c:numCache>
                <c:formatCode>#,##0.0</c:formatCode>
                <c:ptCount val="14"/>
                <c:pt idx="0">
                  <c:v>2469.4815469999999</c:v>
                </c:pt>
                <c:pt idx="1">
                  <c:v>801.74859500000036</c:v>
                </c:pt>
                <c:pt idx="2">
                  <c:v>1125.6600969999997</c:v>
                </c:pt>
                <c:pt idx="3">
                  <c:v>612.48132300000009</c:v>
                </c:pt>
                <c:pt idx="4">
                  <c:v>340.6696424398076</c:v>
                </c:pt>
                <c:pt idx="5">
                  <c:v>671.32532300000014</c:v>
                </c:pt>
                <c:pt idx="6">
                  <c:v>417.72494599999999</c:v>
                </c:pt>
                <c:pt idx="7">
                  <c:v>1860.5798570000006</c:v>
                </c:pt>
                <c:pt idx="8">
                  <c:v>606.86039300000027</c:v>
                </c:pt>
                <c:pt idx="9">
                  <c:v>503.8356827365061</c:v>
                </c:pt>
                <c:pt idx="10">
                  <c:v>752.64644500000009</c:v>
                </c:pt>
                <c:pt idx="11">
                  <c:v>1001.4734190000001</c:v>
                </c:pt>
                <c:pt idx="12">
                  <c:v>1559.193209</c:v>
                </c:pt>
                <c:pt idx="13">
                  <c:v>516.21748400000001</c:v>
                </c:pt>
              </c:numCache>
            </c:numRef>
          </c:val>
          <c:extLst xmlns:c16r2="http://schemas.microsoft.com/office/drawing/2015/06/chart">
            <c:ext xmlns:c16="http://schemas.microsoft.com/office/drawing/2014/chart" uri="{C3380CC4-5D6E-409C-BE32-E72D297353CC}">
              <c16:uniqueId val="{00000005-155A-4DE5-9A4F-DB5C30FE6042}"/>
            </c:ext>
          </c:extLst>
        </c:ser>
        <c:ser>
          <c:idx val="6"/>
          <c:order val="6"/>
          <c:tx>
            <c:strRef>
              <c:f>'7.2'!$H$3</c:f>
              <c:strCache>
                <c:ptCount val="1"/>
                <c:pt idx="0">
                  <c:v>Obchod, služby, školství, zdravotnictví</c:v>
                </c:pt>
              </c:strCache>
            </c:strRef>
          </c:tx>
          <c:invertIfNegative val="0"/>
          <c:cat>
            <c:strRef>
              <c:f>'7.2'!$A$5:$A$18</c:f>
              <c:strCache>
                <c:ptCount val="14"/>
                <c:pt idx="0">
                  <c:v>Hlavní město Praha</c:v>
                </c:pt>
                <c:pt idx="1">
                  <c:v>Jihočeský kraj</c:v>
                </c:pt>
                <c:pt idx="2">
                  <c:v>Jihomoravský kraj</c:v>
                </c:pt>
                <c:pt idx="3">
                  <c:v>Karlovarský kraj</c:v>
                </c:pt>
                <c:pt idx="4">
                  <c:v>Kraj Vysočina</c:v>
                </c:pt>
                <c:pt idx="5">
                  <c:v>Královéhradecký kraj</c:v>
                </c:pt>
                <c:pt idx="6">
                  <c:v>Liberecký kraj</c:v>
                </c:pt>
                <c:pt idx="7">
                  <c:v>Moravskoslezský kraj</c:v>
                </c:pt>
                <c:pt idx="8">
                  <c:v>Olomoucký kraj</c:v>
                </c:pt>
                <c:pt idx="9">
                  <c:v>Pardubický kraj</c:v>
                </c:pt>
                <c:pt idx="10">
                  <c:v>Plzeňský kraj</c:v>
                </c:pt>
                <c:pt idx="11">
                  <c:v>Středočeský kraj</c:v>
                </c:pt>
                <c:pt idx="12">
                  <c:v>Ústecký kraj</c:v>
                </c:pt>
                <c:pt idx="13">
                  <c:v>Zlínský kraj</c:v>
                </c:pt>
              </c:strCache>
            </c:strRef>
          </c:cat>
          <c:val>
            <c:numRef>
              <c:f>'7.2'!$H$5:$H$18</c:f>
              <c:numCache>
                <c:formatCode>#,##0.0</c:formatCode>
                <c:ptCount val="14"/>
                <c:pt idx="0">
                  <c:v>1659.4567879999997</c:v>
                </c:pt>
                <c:pt idx="1">
                  <c:v>510.70965899999999</c:v>
                </c:pt>
                <c:pt idx="2">
                  <c:v>319.915232</c:v>
                </c:pt>
                <c:pt idx="3">
                  <c:v>282.75744400000002</c:v>
                </c:pt>
                <c:pt idx="4">
                  <c:v>129.59578299999998</c:v>
                </c:pt>
                <c:pt idx="5">
                  <c:v>388.55672800000008</c:v>
                </c:pt>
                <c:pt idx="6">
                  <c:v>238.35091399999999</c:v>
                </c:pt>
                <c:pt idx="7">
                  <c:v>1501.9833977423432</c:v>
                </c:pt>
                <c:pt idx="8">
                  <c:v>356.54651899999999</c:v>
                </c:pt>
                <c:pt idx="9">
                  <c:v>336.79983900000008</c:v>
                </c:pt>
                <c:pt idx="10">
                  <c:v>452.08567500000009</c:v>
                </c:pt>
                <c:pt idx="11">
                  <c:v>476.81239399999987</c:v>
                </c:pt>
                <c:pt idx="12">
                  <c:v>725.02105500000005</c:v>
                </c:pt>
                <c:pt idx="13">
                  <c:v>276.93406199999998</c:v>
                </c:pt>
              </c:numCache>
            </c:numRef>
          </c:val>
          <c:extLst xmlns:c16r2="http://schemas.microsoft.com/office/drawing/2015/06/chart">
            <c:ext xmlns:c16="http://schemas.microsoft.com/office/drawing/2014/chart" uri="{C3380CC4-5D6E-409C-BE32-E72D297353CC}">
              <c16:uniqueId val="{00000006-155A-4DE5-9A4F-DB5C30FE6042}"/>
            </c:ext>
          </c:extLst>
        </c:ser>
        <c:ser>
          <c:idx val="7"/>
          <c:order val="7"/>
          <c:tx>
            <c:strRef>
              <c:f>'7.2'!$I$3</c:f>
              <c:strCache>
                <c:ptCount val="1"/>
                <c:pt idx="0">
                  <c:v>Ostatní</c:v>
                </c:pt>
              </c:strCache>
            </c:strRef>
          </c:tx>
          <c:invertIfNegative val="0"/>
          <c:cat>
            <c:strRef>
              <c:f>'7.2'!$A$5:$A$18</c:f>
              <c:strCache>
                <c:ptCount val="14"/>
                <c:pt idx="0">
                  <c:v>Hlavní město Praha</c:v>
                </c:pt>
                <c:pt idx="1">
                  <c:v>Jihočeský kraj</c:v>
                </c:pt>
                <c:pt idx="2">
                  <c:v>Jihomoravský kraj</c:v>
                </c:pt>
                <c:pt idx="3">
                  <c:v>Karlovarský kraj</c:v>
                </c:pt>
                <c:pt idx="4">
                  <c:v>Kraj Vysočina</c:v>
                </c:pt>
                <c:pt idx="5">
                  <c:v>Královéhradecký kraj</c:v>
                </c:pt>
                <c:pt idx="6">
                  <c:v>Liberecký kraj</c:v>
                </c:pt>
                <c:pt idx="7">
                  <c:v>Moravskoslezský kraj</c:v>
                </c:pt>
                <c:pt idx="8">
                  <c:v>Olomoucký kraj</c:v>
                </c:pt>
                <c:pt idx="9">
                  <c:v>Pardubický kraj</c:v>
                </c:pt>
                <c:pt idx="10">
                  <c:v>Plzeňský kraj</c:v>
                </c:pt>
                <c:pt idx="11">
                  <c:v>Středočeský kraj</c:v>
                </c:pt>
                <c:pt idx="12">
                  <c:v>Ústecký kraj</c:v>
                </c:pt>
                <c:pt idx="13">
                  <c:v>Zlínský kraj</c:v>
                </c:pt>
              </c:strCache>
            </c:strRef>
          </c:cat>
          <c:val>
            <c:numRef>
              <c:f>'7.2'!$I$5:$I$18</c:f>
              <c:numCache>
                <c:formatCode>#,##0.0</c:formatCode>
                <c:ptCount val="14"/>
                <c:pt idx="0">
                  <c:v>59.436440000000005</c:v>
                </c:pt>
                <c:pt idx="1">
                  <c:v>49.722562999999994</c:v>
                </c:pt>
                <c:pt idx="2">
                  <c:v>308.28508999999997</c:v>
                </c:pt>
                <c:pt idx="3">
                  <c:v>58.607210000000002</c:v>
                </c:pt>
                <c:pt idx="4">
                  <c:v>0.54104799999999997</c:v>
                </c:pt>
                <c:pt idx="5">
                  <c:v>9.692775000000001</c:v>
                </c:pt>
                <c:pt idx="6">
                  <c:v>6.5030429999999999</c:v>
                </c:pt>
                <c:pt idx="7">
                  <c:v>24.878973999999999</c:v>
                </c:pt>
                <c:pt idx="8">
                  <c:v>7.5761740000000009</c:v>
                </c:pt>
                <c:pt idx="9">
                  <c:v>88.078337000000005</c:v>
                </c:pt>
                <c:pt idx="10">
                  <c:v>20.803084999999999</c:v>
                </c:pt>
                <c:pt idx="11">
                  <c:v>7.4974379999999998</c:v>
                </c:pt>
                <c:pt idx="12">
                  <c:v>73.02277500000001</c:v>
                </c:pt>
                <c:pt idx="13">
                  <c:v>1.9058169999999999</c:v>
                </c:pt>
              </c:numCache>
            </c:numRef>
          </c:val>
          <c:extLst xmlns:c16r2="http://schemas.microsoft.com/office/drawing/2015/06/chart">
            <c:ext xmlns:c16="http://schemas.microsoft.com/office/drawing/2014/chart" uri="{C3380CC4-5D6E-409C-BE32-E72D297353CC}">
              <c16:uniqueId val="{00000007-155A-4DE5-9A4F-DB5C30FE6042}"/>
            </c:ext>
          </c:extLst>
        </c:ser>
        <c:dLbls>
          <c:showLegendKey val="0"/>
          <c:showVal val="0"/>
          <c:showCatName val="0"/>
          <c:showSerName val="0"/>
          <c:showPercent val="0"/>
          <c:showBubbleSize val="0"/>
        </c:dLbls>
        <c:gapWidth val="104"/>
        <c:overlap val="100"/>
        <c:axId val="162639872"/>
        <c:axId val="162641408"/>
      </c:barChart>
      <c:catAx>
        <c:axId val="162639872"/>
        <c:scaling>
          <c:orientation val="minMax"/>
        </c:scaling>
        <c:delete val="0"/>
        <c:axPos val="b"/>
        <c:numFmt formatCode="General" sourceLinked="0"/>
        <c:majorTickMark val="none"/>
        <c:minorTickMark val="none"/>
        <c:tickLblPos val="nextTo"/>
        <c:txPr>
          <a:bodyPr/>
          <a:lstStyle/>
          <a:p>
            <a:pPr>
              <a:defRPr sz="900"/>
            </a:pPr>
            <a:endParaRPr lang="cs-CZ"/>
          </a:p>
        </c:txPr>
        <c:crossAx val="162641408"/>
        <c:crosses val="autoZero"/>
        <c:auto val="1"/>
        <c:lblAlgn val="ctr"/>
        <c:lblOffset val="100"/>
        <c:noMultiLvlLbl val="0"/>
      </c:catAx>
      <c:valAx>
        <c:axId val="162641408"/>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162639872"/>
        <c:crosses val="autoZero"/>
        <c:crossBetween val="between"/>
      </c:valAx>
    </c:plotArea>
    <c:legend>
      <c:legendPos val="b"/>
      <c:layout>
        <c:manualLayout>
          <c:xMode val="edge"/>
          <c:yMode val="edge"/>
          <c:x val="1.323893451804076E-3"/>
          <c:y val="0.96114816428424588"/>
          <c:w val="0.99867610654819594"/>
          <c:h val="3.8851835715753971E-2"/>
        </c:manualLayout>
      </c:layout>
      <c:overlay val="0"/>
    </c:legend>
    <c:plotVisOnly val="1"/>
    <c:dispBlanksAs val="gap"/>
    <c:showDLblsOverMax val="0"/>
  </c:chart>
  <c:spPr>
    <a:ln>
      <a:noFill/>
    </a:ln>
  </c:spPr>
  <c:printSettings>
    <c:headerFooter/>
    <c:pageMargins b="0.78740157499999996" l="0.7" r="0.7" t="0.78740157499999996" header="0.3" footer="0.3"/>
    <c:pageSetup orientation="portrait"/>
  </c:printSettings>
</c:chartSpace>
</file>

<file path=xl/charts/chart35.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a:t>
            </a:r>
            <a:r>
              <a:rPr lang="cs-CZ" sz="1000" baseline="0"/>
              <a:t> jednotlivých sektorů národního hospodářství na spotřebě tepla v ČR</a:t>
            </a:r>
            <a:endParaRPr lang="cs-CZ" sz="1000"/>
          </a:p>
        </c:rich>
      </c:tx>
      <c:overlay val="0"/>
    </c:title>
    <c:autoTitleDeleted val="0"/>
    <c:plotArea>
      <c:layout>
        <c:manualLayout>
          <c:layoutTarget val="inner"/>
          <c:xMode val="edge"/>
          <c:yMode val="edge"/>
          <c:x val="0.22391140977420257"/>
          <c:y val="0.18177479768838453"/>
          <c:w val="0.57702148063972192"/>
          <c:h val="0.61751301337447595"/>
        </c:manualLayout>
      </c:layout>
      <c:doughnutChart>
        <c:varyColors val="1"/>
        <c:ser>
          <c:idx val="0"/>
          <c:order val="0"/>
          <c:dLbls>
            <c:dLbl>
              <c:idx val="1"/>
              <c:layout>
                <c:manualLayout>
                  <c:x val="1.6785260479487488E-2"/>
                  <c:y val="0"/>
                </c:manualLayout>
              </c:layout>
              <c:showLegendKey val="0"/>
              <c:showVal val="0"/>
              <c:showCatName val="0"/>
              <c:showSerName val="0"/>
              <c:showPercent val="1"/>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0-F54A-4C6F-B2C2-8595AF97815F}"/>
                </c:ext>
              </c:extLst>
            </c:dLbl>
            <c:dLbl>
              <c:idx val="2"/>
              <c:layout>
                <c:manualLayout>
                  <c:x val="0.1409961880276949"/>
                  <c:y val="3.5926277016488936E-3"/>
                </c:manualLayout>
              </c:layout>
              <c:numFmt formatCode="0.0%" sourceLinked="0"/>
              <c:spPr/>
              <c:txPr>
                <a:bodyPr/>
                <a:lstStyle/>
                <a:p>
                  <a:pPr>
                    <a:defRPr sz="900"/>
                  </a:pPr>
                  <a:endParaRPr lang="cs-CZ"/>
                </a:p>
              </c:txPr>
              <c:showLegendKey val="0"/>
              <c:showVal val="0"/>
              <c:showCatName val="0"/>
              <c:showSerName val="0"/>
              <c:showPercent val="1"/>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1-F54A-4C6F-B2C2-8595AF97815F}"/>
                </c:ext>
              </c:extLst>
            </c:dLbl>
            <c:dLbl>
              <c:idx val="3"/>
              <c:layout>
                <c:manualLayout>
                  <c:x val="0.13092476740519168"/>
                  <c:y val="3.2333083546698581E-2"/>
                </c:manualLayout>
              </c:layout>
              <c:numFmt formatCode="0.0%" sourceLinked="0"/>
              <c:spPr/>
              <c:txPr>
                <a:bodyPr/>
                <a:lstStyle/>
                <a:p>
                  <a:pPr>
                    <a:defRPr sz="900"/>
                  </a:pPr>
                  <a:endParaRPr lang="cs-CZ"/>
                </a:p>
              </c:txPr>
              <c:showLegendKey val="0"/>
              <c:showVal val="0"/>
              <c:showCatName val="0"/>
              <c:showSerName val="0"/>
              <c:showPercent val="1"/>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2-F54A-4C6F-B2C2-8595AF97815F}"/>
                </c:ext>
              </c:extLst>
            </c:dLbl>
            <c:dLbl>
              <c:idx val="4"/>
              <c:layout>
                <c:manualLayout>
                  <c:x val="0.11749629468679088"/>
                  <c:y val="6.8259926331330226E-2"/>
                </c:manualLayout>
              </c:layout>
              <c:numFmt formatCode="0.0%" sourceLinked="0"/>
              <c:spPr/>
              <c:txPr>
                <a:bodyPr/>
                <a:lstStyle/>
                <a:p>
                  <a:pPr>
                    <a:defRPr sz="900"/>
                  </a:pPr>
                  <a:endParaRPr lang="cs-CZ"/>
                </a:p>
              </c:txPr>
              <c:showLegendKey val="0"/>
              <c:showVal val="0"/>
              <c:showCatName val="0"/>
              <c:showSerName val="0"/>
              <c:showPercent val="1"/>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3-F54A-4C6F-B2C2-8595AF97815F}"/>
                </c:ext>
              </c:extLst>
            </c:dLbl>
            <c:dLbl>
              <c:idx val="7"/>
              <c:layout>
                <c:manualLayout>
                  <c:x val="3.3567877610867353E-3"/>
                  <c:y val="-1.4370510806595838E-2"/>
                </c:manualLayout>
              </c:layout>
              <c:showLegendKey val="0"/>
              <c:showVal val="0"/>
              <c:showCatName val="0"/>
              <c:showSerName val="0"/>
              <c:showPercent val="1"/>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4-F54A-4C6F-B2C2-8595AF97815F}"/>
                </c:ext>
              </c:extLst>
            </c:dLbl>
            <c:numFmt formatCode="0%" sourceLinked="0"/>
            <c:spPr>
              <a:noFill/>
              <a:ln>
                <a:noFill/>
              </a:ln>
              <a:effectLst/>
            </c:spPr>
            <c:txPr>
              <a:bodyPr/>
              <a:lstStyle/>
              <a:p>
                <a:pPr>
                  <a:defRPr sz="900"/>
                </a:pPr>
                <a:endParaRPr lang="cs-CZ"/>
              </a:p>
            </c:txPr>
            <c:showLegendKey val="0"/>
            <c:showVal val="0"/>
            <c:showCatName val="0"/>
            <c:showSerName val="0"/>
            <c:showPercent val="1"/>
            <c:showBubbleSize val="0"/>
            <c:showLeaderLines val="1"/>
            <c:extLst xmlns:c16r2="http://schemas.microsoft.com/office/drawing/2015/06/chart">
              <c:ext xmlns:c15="http://schemas.microsoft.com/office/drawing/2012/chart" uri="{CE6537A1-D6FC-4f65-9D91-7224C49458BB}"/>
            </c:extLst>
          </c:dLbls>
          <c:cat>
            <c:strRef>
              <c:f>'7.2'!$B$3:$I$3</c:f>
              <c:strCache>
                <c:ptCount val="8"/>
                <c:pt idx="0">
                  <c:v>Průmysl</c:v>
                </c:pt>
                <c:pt idx="1">
                  <c:v>Energetika</c:v>
                </c:pt>
                <c:pt idx="2">
                  <c:v>Doprava</c:v>
                </c:pt>
                <c:pt idx="3">
                  <c:v>Stavebnictví</c:v>
                </c:pt>
                <c:pt idx="4">
                  <c:v>Zemědělství a lesnictví</c:v>
                </c:pt>
                <c:pt idx="5">
                  <c:v>Domácnosti</c:v>
                </c:pt>
                <c:pt idx="6">
                  <c:v>Obchod, služby, školství, zdravotnictví</c:v>
                </c:pt>
                <c:pt idx="7">
                  <c:v>Ostatní</c:v>
                </c:pt>
              </c:strCache>
            </c:strRef>
          </c:cat>
          <c:val>
            <c:numRef>
              <c:f>'7.2'!$B$4:$I$4</c:f>
              <c:numCache>
                <c:formatCode>#,##0.0</c:formatCode>
                <c:ptCount val="8"/>
                <c:pt idx="0">
                  <c:v>7087.3647387666679</c:v>
                </c:pt>
                <c:pt idx="1">
                  <c:v>900.36148899999989</c:v>
                </c:pt>
                <c:pt idx="2">
                  <c:v>312.18583100000001</c:v>
                </c:pt>
                <c:pt idx="3">
                  <c:v>121.44556899999999</c:v>
                </c:pt>
                <c:pt idx="4">
                  <c:v>135.78603699999999</c:v>
                </c:pt>
                <c:pt idx="5">
                  <c:v>13239.897963176318</c:v>
                </c:pt>
                <c:pt idx="6">
                  <c:v>7655.5254897423429</c:v>
                </c:pt>
                <c:pt idx="7">
                  <c:v>716.55076899999995</c:v>
                </c:pt>
              </c:numCache>
            </c:numRef>
          </c:val>
          <c:extLst xmlns:c16r2="http://schemas.microsoft.com/office/drawing/2015/06/chart">
            <c:ext xmlns:c16="http://schemas.microsoft.com/office/drawing/2014/chart" uri="{C3380CC4-5D6E-409C-BE32-E72D297353CC}">
              <c16:uniqueId val="{00000005-F54A-4C6F-B2C2-8595AF97815F}"/>
            </c:ext>
          </c:extLst>
        </c:ser>
        <c:dLbls>
          <c:showLegendKey val="0"/>
          <c:showVal val="0"/>
          <c:showCatName val="0"/>
          <c:showSerName val="0"/>
          <c:showPercent val="0"/>
          <c:showBubbleSize val="0"/>
          <c:showLeaderLines val="1"/>
        </c:dLbls>
        <c:firstSliceAng val="0"/>
        <c:holeSize val="50"/>
      </c:doughnutChart>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b="1" i="0" u="none" strike="noStrike" baseline="0">
                <a:effectLst/>
              </a:rPr>
              <a:t>Spotřeba tepla podle </a:t>
            </a:r>
            <a:r>
              <a:rPr lang="cs-CZ" sz="1000"/>
              <a:t>sektorů</a:t>
            </a:r>
            <a:r>
              <a:rPr lang="cs-CZ" sz="1000" baseline="0"/>
              <a:t> národního hospodářství</a:t>
            </a:r>
            <a:r>
              <a:rPr lang="cs-CZ" sz="1000"/>
              <a:t> (GJ)</a:t>
            </a:r>
          </a:p>
        </c:rich>
      </c:tx>
      <c:layout>
        <c:manualLayout>
          <c:xMode val="edge"/>
          <c:yMode val="edge"/>
          <c:x val="0.13600713557594291"/>
          <c:y val="4.3463056106571953E-2"/>
        </c:manualLayout>
      </c:layout>
      <c:overlay val="0"/>
    </c:title>
    <c:autoTitleDeleted val="0"/>
    <c:plotArea>
      <c:layout>
        <c:manualLayout>
          <c:layoutTarget val="inner"/>
          <c:xMode val="edge"/>
          <c:yMode val="edge"/>
          <c:x val="9.7641630144170252E-2"/>
          <c:y val="0.18377538215833902"/>
          <c:w val="0.77415317693982277"/>
          <c:h val="0.68439824321241161"/>
        </c:manualLayout>
      </c:layout>
      <c:barChart>
        <c:barDir val="col"/>
        <c:grouping val="stacked"/>
        <c:varyColors val="0"/>
        <c:ser>
          <c:idx val="0"/>
          <c:order val="0"/>
          <c:tx>
            <c:strRef>
              <c:f>'8.1'!$K$29</c:f>
              <c:strCache>
                <c:ptCount val="1"/>
                <c:pt idx="0">
                  <c:v>Průmysl</c:v>
                </c:pt>
              </c:strCache>
            </c:strRef>
          </c:tx>
          <c:invertIfNegative val="0"/>
          <c:cat>
            <c:strRef>
              <c:f>'8.1'!$L$28:$N$28</c:f>
              <c:strCache>
                <c:ptCount val="3"/>
                <c:pt idx="0">
                  <c:v>Leden</c:v>
                </c:pt>
                <c:pt idx="1">
                  <c:v>Únor</c:v>
                </c:pt>
                <c:pt idx="2">
                  <c:v>Březen</c:v>
                </c:pt>
              </c:strCache>
            </c:strRef>
          </c:cat>
          <c:val>
            <c:numRef>
              <c:f>'8.1'!$L$29:$N$29</c:f>
              <c:numCache>
                <c:formatCode>#,##0.0</c:formatCode>
                <c:ptCount val="3"/>
                <c:pt idx="0">
                  <c:v>53462.296000000002</c:v>
                </c:pt>
                <c:pt idx="1">
                  <c:v>38883.939999999995</c:v>
                </c:pt>
                <c:pt idx="2">
                  <c:v>38756.223000000005</c:v>
                </c:pt>
              </c:numCache>
            </c:numRef>
          </c:val>
          <c:extLst xmlns:c16r2="http://schemas.microsoft.com/office/drawing/2015/06/chart">
            <c:ext xmlns:c16="http://schemas.microsoft.com/office/drawing/2014/chart" uri="{C3380CC4-5D6E-409C-BE32-E72D297353CC}">
              <c16:uniqueId val="{00000000-BF3E-470B-A43D-7FF048E5E8DF}"/>
            </c:ext>
          </c:extLst>
        </c:ser>
        <c:ser>
          <c:idx val="1"/>
          <c:order val="1"/>
          <c:tx>
            <c:strRef>
              <c:f>'8.1'!$K$30</c:f>
              <c:strCache>
                <c:ptCount val="1"/>
                <c:pt idx="0">
                  <c:v>Energetika</c:v>
                </c:pt>
              </c:strCache>
            </c:strRef>
          </c:tx>
          <c:invertIfNegative val="0"/>
          <c:cat>
            <c:strRef>
              <c:f>'8.1'!$L$28:$N$28</c:f>
              <c:strCache>
                <c:ptCount val="3"/>
                <c:pt idx="0">
                  <c:v>Leden</c:v>
                </c:pt>
                <c:pt idx="1">
                  <c:v>Únor</c:v>
                </c:pt>
                <c:pt idx="2">
                  <c:v>Březen</c:v>
                </c:pt>
              </c:strCache>
            </c:strRef>
          </c:cat>
          <c:val>
            <c:numRef>
              <c:f>'8.1'!$L$30:$N$30</c:f>
              <c:numCache>
                <c:formatCode>#,##0.0</c:formatCode>
                <c:ptCount val="3"/>
                <c:pt idx="0">
                  <c:v>4350.2299999999996</c:v>
                </c:pt>
                <c:pt idx="1">
                  <c:v>3491.3719999999998</c:v>
                </c:pt>
                <c:pt idx="2">
                  <c:v>3164.7130000000002</c:v>
                </c:pt>
              </c:numCache>
            </c:numRef>
          </c:val>
          <c:extLst xmlns:c16r2="http://schemas.microsoft.com/office/drawing/2015/06/chart">
            <c:ext xmlns:c16="http://schemas.microsoft.com/office/drawing/2014/chart" uri="{C3380CC4-5D6E-409C-BE32-E72D297353CC}">
              <c16:uniqueId val="{00000001-BF3E-470B-A43D-7FF048E5E8DF}"/>
            </c:ext>
          </c:extLst>
        </c:ser>
        <c:ser>
          <c:idx val="2"/>
          <c:order val="2"/>
          <c:tx>
            <c:strRef>
              <c:f>'8.1'!$K$31</c:f>
              <c:strCache>
                <c:ptCount val="1"/>
                <c:pt idx="0">
                  <c:v>Doprava</c:v>
                </c:pt>
              </c:strCache>
            </c:strRef>
          </c:tx>
          <c:invertIfNegative val="0"/>
          <c:cat>
            <c:strRef>
              <c:f>'8.1'!$L$28:$N$28</c:f>
              <c:strCache>
                <c:ptCount val="3"/>
                <c:pt idx="0">
                  <c:v>Leden</c:v>
                </c:pt>
                <c:pt idx="1">
                  <c:v>Únor</c:v>
                </c:pt>
                <c:pt idx="2">
                  <c:v>Březen</c:v>
                </c:pt>
              </c:strCache>
            </c:strRef>
          </c:cat>
          <c:val>
            <c:numRef>
              <c:f>'8.1'!$L$31:$N$31</c:f>
              <c:numCache>
                <c:formatCode>#,##0.0</c:formatCode>
                <c:ptCount val="3"/>
                <c:pt idx="0">
                  <c:v>48934.877</c:v>
                </c:pt>
                <c:pt idx="1">
                  <c:v>37492.205000000002</c:v>
                </c:pt>
                <c:pt idx="2">
                  <c:v>35371.038999999997</c:v>
                </c:pt>
              </c:numCache>
            </c:numRef>
          </c:val>
          <c:extLst xmlns:c16r2="http://schemas.microsoft.com/office/drawing/2015/06/chart">
            <c:ext xmlns:c16="http://schemas.microsoft.com/office/drawing/2014/chart" uri="{C3380CC4-5D6E-409C-BE32-E72D297353CC}">
              <c16:uniqueId val="{00000002-BF3E-470B-A43D-7FF048E5E8DF}"/>
            </c:ext>
          </c:extLst>
        </c:ser>
        <c:ser>
          <c:idx val="3"/>
          <c:order val="3"/>
          <c:tx>
            <c:strRef>
              <c:f>'8.1'!$K$32</c:f>
              <c:strCache>
                <c:ptCount val="1"/>
                <c:pt idx="0">
                  <c:v>Stavebnictví</c:v>
                </c:pt>
              </c:strCache>
            </c:strRef>
          </c:tx>
          <c:invertIfNegative val="0"/>
          <c:cat>
            <c:strRef>
              <c:f>'8.1'!$L$28:$N$28</c:f>
              <c:strCache>
                <c:ptCount val="3"/>
                <c:pt idx="0">
                  <c:v>Leden</c:v>
                </c:pt>
                <c:pt idx="1">
                  <c:v>Únor</c:v>
                </c:pt>
                <c:pt idx="2">
                  <c:v>Březen</c:v>
                </c:pt>
              </c:strCache>
            </c:strRef>
          </c:cat>
          <c:val>
            <c:numRef>
              <c:f>'8.1'!$L$32:$N$32</c:f>
              <c:numCache>
                <c:formatCode>#,##0.0</c:formatCode>
                <c:ptCount val="3"/>
                <c:pt idx="0">
                  <c:v>7884.982</c:v>
                </c:pt>
                <c:pt idx="1">
                  <c:v>6736.8239999999996</c:v>
                </c:pt>
                <c:pt idx="2">
                  <c:v>5914.8419999999996</c:v>
                </c:pt>
              </c:numCache>
            </c:numRef>
          </c:val>
          <c:extLst xmlns:c16r2="http://schemas.microsoft.com/office/drawing/2015/06/chart">
            <c:ext xmlns:c16="http://schemas.microsoft.com/office/drawing/2014/chart" uri="{C3380CC4-5D6E-409C-BE32-E72D297353CC}">
              <c16:uniqueId val="{00000003-BF3E-470B-A43D-7FF048E5E8DF}"/>
            </c:ext>
          </c:extLst>
        </c:ser>
        <c:ser>
          <c:idx val="4"/>
          <c:order val="4"/>
          <c:tx>
            <c:strRef>
              <c:f>'8.1'!$K$33</c:f>
              <c:strCache>
                <c:ptCount val="1"/>
                <c:pt idx="0">
                  <c:v>Zemědělství a lesnictví</c:v>
                </c:pt>
              </c:strCache>
            </c:strRef>
          </c:tx>
          <c:invertIfNegative val="0"/>
          <c:cat>
            <c:strRef>
              <c:f>'8.1'!$L$28:$N$28</c:f>
              <c:strCache>
                <c:ptCount val="3"/>
                <c:pt idx="0">
                  <c:v>Leden</c:v>
                </c:pt>
                <c:pt idx="1">
                  <c:v>Únor</c:v>
                </c:pt>
                <c:pt idx="2">
                  <c:v>Březen</c:v>
                </c:pt>
              </c:strCache>
            </c:strRef>
          </c:cat>
          <c:val>
            <c:numRef>
              <c:f>'8.1'!$L$33:$N$33</c:f>
              <c:numCache>
                <c:formatCode>#,##0.0</c:formatCode>
                <c:ptCount val="3"/>
                <c:pt idx="0">
                  <c:v>1004.461</c:v>
                </c:pt>
                <c:pt idx="1">
                  <c:v>738.14400000000001</c:v>
                </c:pt>
                <c:pt idx="2">
                  <c:v>740.76099999999997</c:v>
                </c:pt>
              </c:numCache>
            </c:numRef>
          </c:val>
          <c:extLst xmlns:c16r2="http://schemas.microsoft.com/office/drawing/2015/06/chart">
            <c:ext xmlns:c16="http://schemas.microsoft.com/office/drawing/2014/chart" uri="{C3380CC4-5D6E-409C-BE32-E72D297353CC}">
              <c16:uniqueId val="{00000004-BF3E-470B-A43D-7FF048E5E8DF}"/>
            </c:ext>
          </c:extLst>
        </c:ser>
        <c:ser>
          <c:idx val="5"/>
          <c:order val="5"/>
          <c:tx>
            <c:strRef>
              <c:f>'8.1'!$K$34</c:f>
              <c:strCache>
                <c:ptCount val="1"/>
                <c:pt idx="0">
                  <c:v>Domácnosti</c:v>
                </c:pt>
              </c:strCache>
            </c:strRef>
          </c:tx>
          <c:invertIfNegative val="0"/>
          <c:cat>
            <c:strRef>
              <c:f>'8.1'!$L$28:$N$28</c:f>
              <c:strCache>
                <c:ptCount val="3"/>
                <c:pt idx="0">
                  <c:v>Leden</c:v>
                </c:pt>
                <c:pt idx="1">
                  <c:v>Únor</c:v>
                </c:pt>
                <c:pt idx="2">
                  <c:v>Březen</c:v>
                </c:pt>
              </c:strCache>
            </c:strRef>
          </c:cat>
          <c:val>
            <c:numRef>
              <c:f>'8.1'!$L$34:$N$34</c:f>
              <c:numCache>
                <c:formatCode>#,##0.0</c:formatCode>
                <c:ptCount val="3"/>
                <c:pt idx="0">
                  <c:v>975541.48</c:v>
                </c:pt>
                <c:pt idx="1">
                  <c:v>760536.61499999999</c:v>
                </c:pt>
                <c:pt idx="2">
                  <c:v>733403.45200000005</c:v>
                </c:pt>
              </c:numCache>
            </c:numRef>
          </c:val>
          <c:extLst xmlns:c16r2="http://schemas.microsoft.com/office/drawing/2015/06/chart">
            <c:ext xmlns:c16="http://schemas.microsoft.com/office/drawing/2014/chart" uri="{C3380CC4-5D6E-409C-BE32-E72D297353CC}">
              <c16:uniqueId val="{00000005-BF3E-470B-A43D-7FF048E5E8DF}"/>
            </c:ext>
          </c:extLst>
        </c:ser>
        <c:ser>
          <c:idx val="6"/>
          <c:order val="6"/>
          <c:tx>
            <c:strRef>
              <c:f>'8.1'!$K$35</c:f>
              <c:strCache>
                <c:ptCount val="1"/>
                <c:pt idx="0">
                  <c:v>Obchod, služby, školství, zdravotnictví</c:v>
                </c:pt>
              </c:strCache>
            </c:strRef>
          </c:tx>
          <c:invertIfNegative val="0"/>
          <c:cat>
            <c:strRef>
              <c:f>'8.1'!$L$28:$N$28</c:f>
              <c:strCache>
                <c:ptCount val="3"/>
                <c:pt idx="0">
                  <c:v>Leden</c:v>
                </c:pt>
                <c:pt idx="1">
                  <c:v>Únor</c:v>
                </c:pt>
                <c:pt idx="2">
                  <c:v>Březen</c:v>
                </c:pt>
              </c:strCache>
            </c:strRef>
          </c:cat>
          <c:val>
            <c:numRef>
              <c:f>'8.1'!$L$35:$N$35</c:f>
              <c:numCache>
                <c:formatCode>#,##0.0</c:formatCode>
                <c:ptCount val="3"/>
                <c:pt idx="0">
                  <c:v>664952.9040000001</c:v>
                </c:pt>
                <c:pt idx="1">
                  <c:v>510652.89299999998</c:v>
                </c:pt>
                <c:pt idx="2">
                  <c:v>483850.9910000001</c:v>
                </c:pt>
              </c:numCache>
            </c:numRef>
          </c:val>
          <c:extLst xmlns:c16r2="http://schemas.microsoft.com/office/drawing/2015/06/chart">
            <c:ext xmlns:c16="http://schemas.microsoft.com/office/drawing/2014/chart" uri="{C3380CC4-5D6E-409C-BE32-E72D297353CC}">
              <c16:uniqueId val="{00000006-BF3E-470B-A43D-7FF048E5E8DF}"/>
            </c:ext>
          </c:extLst>
        </c:ser>
        <c:ser>
          <c:idx val="7"/>
          <c:order val="7"/>
          <c:tx>
            <c:strRef>
              <c:f>'8.1'!$K$36</c:f>
              <c:strCache>
                <c:ptCount val="1"/>
                <c:pt idx="0">
                  <c:v>Ostatní</c:v>
                </c:pt>
              </c:strCache>
            </c:strRef>
          </c:tx>
          <c:invertIfNegative val="0"/>
          <c:cat>
            <c:strRef>
              <c:f>'8.1'!$L$28:$N$28</c:f>
              <c:strCache>
                <c:ptCount val="3"/>
                <c:pt idx="0">
                  <c:v>Leden</c:v>
                </c:pt>
                <c:pt idx="1">
                  <c:v>Únor</c:v>
                </c:pt>
                <c:pt idx="2">
                  <c:v>Březen</c:v>
                </c:pt>
              </c:strCache>
            </c:strRef>
          </c:cat>
          <c:val>
            <c:numRef>
              <c:f>'8.1'!$L$36:$N$36</c:f>
              <c:numCache>
                <c:formatCode>#,##0.0</c:formatCode>
                <c:ptCount val="3"/>
                <c:pt idx="0">
                  <c:v>23086.041000000001</c:v>
                </c:pt>
                <c:pt idx="1">
                  <c:v>18696.789000000001</c:v>
                </c:pt>
                <c:pt idx="2">
                  <c:v>17653.61</c:v>
                </c:pt>
              </c:numCache>
            </c:numRef>
          </c:val>
          <c:extLst xmlns:c16r2="http://schemas.microsoft.com/office/drawing/2015/06/chart">
            <c:ext xmlns:c16="http://schemas.microsoft.com/office/drawing/2014/chart" uri="{C3380CC4-5D6E-409C-BE32-E72D297353CC}">
              <c16:uniqueId val="{00000007-BF3E-470B-A43D-7FF048E5E8DF}"/>
            </c:ext>
          </c:extLst>
        </c:ser>
        <c:dLbls>
          <c:showLegendKey val="0"/>
          <c:showVal val="0"/>
          <c:showCatName val="0"/>
          <c:showSerName val="0"/>
          <c:showPercent val="0"/>
          <c:showBubbleSize val="0"/>
        </c:dLbls>
        <c:gapWidth val="150"/>
        <c:overlap val="100"/>
        <c:axId val="162571008"/>
        <c:axId val="162572544"/>
      </c:barChart>
      <c:catAx>
        <c:axId val="162571008"/>
        <c:scaling>
          <c:orientation val="minMax"/>
        </c:scaling>
        <c:delete val="0"/>
        <c:axPos val="b"/>
        <c:numFmt formatCode="General" sourceLinked="1"/>
        <c:majorTickMark val="none"/>
        <c:minorTickMark val="none"/>
        <c:tickLblPos val="nextTo"/>
        <c:txPr>
          <a:bodyPr/>
          <a:lstStyle/>
          <a:p>
            <a:pPr>
              <a:defRPr sz="900"/>
            </a:pPr>
            <a:endParaRPr lang="cs-CZ"/>
          </a:p>
        </c:txPr>
        <c:crossAx val="162572544"/>
        <c:crosses val="autoZero"/>
        <c:auto val="1"/>
        <c:lblAlgn val="ctr"/>
        <c:lblOffset val="100"/>
        <c:noMultiLvlLbl val="0"/>
      </c:catAx>
      <c:valAx>
        <c:axId val="162572544"/>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162571008"/>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v ČR</a:t>
            </a:r>
          </a:p>
        </c:rich>
      </c:tx>
      <c:overlay val="0"/>
    </c:title>
    <c:autoTitleDeleted val="0"/>
    <c:plotArea>
      <c:layout>
        <c:manualLayout>
          <c:layoutTarget val="inner"/>
          <c:xMode val="edge"/>
          <c:yMode val="edge"/>
          <c:x val="6.0592781633521109E-2"/>
          <c:y val="0.27588277344330603"/>
          <c:w val="0.86679862645627792"/>
          <c:h val="0.25691801041264917"/>
        </c:manualLayout>
      </c:layout>
      <c:barChart>
        <c:barDir val="bar"/>
        <c:grouping val="clustered"/>
        <c:varyColors val="0"/>
        <c:ser>
          <c:idx val="0"/>
          <c:order val="0"/>
          <c:tx>
            <c:strRef>
              <c:f>'8.1'!$L$41</c:f>
              <c:strCache>
                <c:ptCount val="1"/>
                <c:pt idx="0">
                  <c:v>Instalovaný výkon</c:v>
                </c:pt>
              </c:strCache>
            </c:strRef>
          </c:tx>
          <c:invertIfNegative val="0"/>
          <c:val>
            <c:numRef>
              <c:f>'8.1'!$M$41</c:f>
              <c:numCache>
                <c:formatCode>0.0%</c:formatCode>
                <c:ptCount val="1"/>
                <c:pt idx="0">
                  <c:v>5.2265062500392839E-2</c:v>
                </c:pt>
              </c:numCache>
            </c:numRef>
          </c:val>
          <c:extLst xmlns:c16r2="http://schemas.microsoft.com/office/drawing/2015/06/chart">
            <c:ext xmlns:c16="http://schemas.microsoft.com/office/drawing/2014/chart" uri="{C3380CC4-5D6E-409C-BE32-E72D297353CC}">
              <c16:uniqueId val="{00000000-2063-4C0A-8422-D41A0DFEB6B3}"/>
            </c:ext>
          </c:extLst>
        </c:ser>
        <c:ser>
          <c:idx val="1"/>
          <c:order val="1"/>
          <c:tx>
            <c:strRef>
              <c:f>'8.1'!$L$42</c:f>
              <c:strCache>
                <c:ptCount val="1"/>
                <c:pt idx="0">
                  <c:v>Výroba tepla brutto</c:v>
                </c:pt>
              </c:strCache>
            </c:strRef>
          </c:tx>
          <c:invertIfNegative val="0"/>
          <c:val>
            <c:numRef>
              <c:f>'8.1'!$M$42</c:f>
              <c:numCache>
                <c:formatCode>0.0%</c:formatCode>
                <c:ptCount val="1"/>
                <c:pt idx="0">
                  <c:v>3.7375432089231615E-2</c:v>
                </c:pt>
              </c:numCache>
            </c:numRef>
          </c:val>
          <c:extLst xmlns:c16r2="http://schemas.microsoft.com/office/drawing/2015/06/chart">
            <c:ext xmlns:c16="http://schemas.microsoft.com/office/drawing/2014/chart" uri="{C3380CC4-5D6E-409C-BE32-E72D297353CC}">
              <c16:uniqueId val="{00000001-2063-4C0A-8422-D41A0DFEB6B3}"/>
            </c:ext>
          </c:extLst>
        </c:ser>
        <c:ser>
          <c:idx val="2"/>
          <c:order val="2"/>
          <c:tx>
            <c:strRef>
              <c:f>'8.1'!$L$43</c:f>
              <c:strCache>
                <c:ptCount val="1"/>
                <c:pt idx="0">
                  <c:v>Dodávky tepla</c:v>
                </c:pt>
              </c:strCache>
            </c:strRef>
          </c:tx>
          <c:invertIfNegative val="0"/>
          <c:val>
            <c:numRef>
              <c:f>'8.1'!$M$43</c:f>
              <c:numCache>
                <c:formatCode>0.0%</c:formatCode>
                <c:ptCount val="1"/>
                <c:pt idx="0">
                  <c:v>4.7759328869051973E-2</c:v>
                </c:pt>
              </c:numCache>
            </c:numRef>
          </c:val>
          <c:extLst xmlns:c16r2="http://schemas.microsoft.com/office/drawing/2015/06/chart">
            <c:ext xmlns:c16="http://schemas.microsoft.com/office/drawing/2014/chart" uri="{C3380CC4-5D6E-409C-BE32-E72D297353CC}">
              <c16:uniqueId val="{00000002-2063-4C0A-8422-D41A0DFEB6B3}"/>
            </c:ext>
          </c:extLst>
        </c:ser>
        <c:dLbls>
          <c:showLegendKey val="0"/>
          <c:showVal val="0"/>
          <c:showCatName val="0"/>
          <c:showSerName val="0"/>
          <c:showPercent val="0"/>
          <c:showBubbleSize val="0"/>
        </c:dLbls>
        <c:gapWidth val="150"/>
        <c:axId val="163070720"/>
        <c:axId val="163072256"/>
      </c:barChart>
      <c:catAx>
        <c:axId val="163070720"/>
        <c:scaling>
          <c:orientation val="maxMin"/>
        </c:scaling>
        <c:delete val="0"/>
        <c:axPos val="l"/>
        <c:numFmt formatCode="General" sourceLinked="1"/>
        <c:majorTickMark val="none"/>
        <c:minorTickMark val="none"/>
        <c:tickLblPos val="none"/>
        <c:crossAx val="163072256"/>
        <c:crosses val="autoZero"/>
        <c:auto val="1"/>
        <c:lblAlgn val="ctr"/>
        <c:lblOffset val="100"/>
        <c:noMultiLvlLbl val="0"/>
      </c:catAx>
      <c:valAx>
        <c:axId val="163072256"/>
        <c:scaling>
          <c:orientation val="minMax"/>
          <c:max val="0.30000000000000004"/>
        </c:scaling>
        <c:delete val="0"/>
        <c:axPos val="b"/>
        <c:majorGridlines/>
        <c:numFmt formatCode="0%" sourceLinked="0"/>
        <c:majorTickMark val="out"/>
        <c:minorTickMark val="none"/>
        <c:tickLblPos val="nextTo"/>
        <c:spPr>
          <a:ln>
            <a:noFill/>
          </a:ln>
        </c:spPr>
        <c:txPr>
          <a:bodyPr/>
          <a:lstStyle/>
          <a:p>
            <a:pPr>
              <a:defRPr sz="900"/>
            </a:pPr>
            <a:endParaRPr lang="cs-CZ"/>
          </a:p>
        </c:txPr>
        <c:crossAx val="163070720"/>
        <c:crosses val="max"/>
        <c:crossBetween val="between"/>
      </c:valAx>
    </c:plotArea>
    <c:legend>
      <c:legendPos val="b"/>
      <c:layout>
        <c:manualLayout>
          <c:xMode val="edge"/>
          <c:yMode val="edge"/>
          <c:x val="0.18609824399565114"/>
          <c:y val="0.70278455615007585"/>
          <c:w val="0.81390175600434878"/>
          <c:h val="0.29721544384992427"/>
        </c:manualLayout>
      </c:layout>
      <c:overlay val="0"/>
    </c:legend>
    <c:plotVisOnly val="1"/>
    <c:dispBlanksAs val="gap"/>
    <c:showDLblsOverMax val="0"/>
  </c:chart>
  <c:spPr>
    <a:ln>
      <a:noFill/>
    </a:ln>
  </c:spPr>
  <c:printSettings>
    <c:headerFooter/>
    <c:pageMargins b="0.78740157499999996" l="0.7" r="0.7" t="0.78740157499999996"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Dodávky tepla podle paliv (GJ)</a:t>
            </a:r>
          </a:p>
        </c:rich>
      </c:tx>
      <c:layout>
        <c:manualLayout>
          <c:xMode val="edge"/>
          <c:yMode val="edge"/>
          <c:x val="0.3598344613649182"/>
          <c:y val="4.3822970404561491E-2"/>
        </c:manualLayout>
      </c:layout>
      <c:overlay val="0"/>
    </c:title>
    <c:autoTitleDeleted val="0"/>
    <c:plotArea>
      <c:layout>
        <c:manualLayout>
          <c:layoutTarget val="inner"/>
          <c:xMode val="edge"/>
          <c:yMode val="edge"/>
          <c:x val="0.11164476326580174"/>
          <c:y val="0.18190101113825022"/>
          <c:w val="0.88835523673419825"/>
          <c:h val="0.6851811594202899"/>
        </c:manualLayout>
      </c:layout>
      <c:barChart>
        <c:barDir val="col"/>
        <c:grouping val="stacked"/>
        <c:varyColors val="0"/>
        <c:ser>
          <c:idx val="0"/>
          <c:order val="0"/>
          <c:tx>
            <c:strRef>
              <c:f>'8.1'!$K$11</c:f>
              <c:strCache>
                <c:ptCount val="1"/>
                <c:pt idx="0">
                  <c:v>Biomasa</c:v>
                </c:pt>
              </c:strCache>
            </c:strRef>
          </c:tx>
          <c:spPr>
            <a:solidFill>
              <a:schemeClr val="accent3">
                <a:lumMod val="75000"/>
              </a:schemeClr>
            </a:solidFill>
          </c:spPr>
          <c:invertIfNegative val="0"/>
          <c:cat>
            <c:strRef>
              <c:f>'8.1'!$L$10:$N$10</c:f>
              <c:strCache>
                <c:ptCount val="3"/>
                <c:pt idx="0">
                  <c:v>Leden</c:v>
                </c:pt>
                <c:pt idx="1">
                  <c:v>Únor</c:v>
                </c:pt>
                <c:pt idx="2">
                  <c:v>Březen</c:v>
                </c:pt>
              </c:strCache>
            </c:strRef>
          </c:cat>
          <c:val>
            <c:numRef>
              <c:f>'8.1'!$L$11:$N$11</c:f>
              <c:numCache>
                <c:formatCode>#,##0.0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0-4F68-4056-87F5-072D07008275}"/>
            </c:ext>
          </c:extLst>
        </c:ser>
        <c:ser>
          <c:idx val="1"/>
          <c:order val="1"/>
          <c:tx>
            <c:strRef>
              <c:f>'8.1'!$K$12</c:f>
              <c:strCache>
                <c:ptCount val="1"/>
                <c:pt idx="0">
                  <c:v>Bioplyn</c:v>
                </c:pt>
              </c:strCache>
            </c:strRef>
          </c:tx>
          <c:spPr>
            <a:solidFill>
              <a:schemeClr val="bg2">
                <a:lumMod val="50000"/>
              </a:schemeClr>
            </a:solidFill>
          </c:spPr>
          <c:invertIfNegative val="0"/>
          <c:cat>
            <c:strRef>
              <c:f>'8.1'!$L$10:$N$10</c:f>
              <c:strCache>
                <c:ptCount val="3"/>
                <c:pt idx="0">
                  <c:v>Leden</c:v>
                </c:pt>
                <c:pt idx="1">
                  <c:v>Únor</c:v>
                </c:pt>
                <c:pt idx="2">
                  <c:v>Březen</c:v>
                </c:pt>
              </c:strCache>
            </c:strRef>
          </c:cat>
          <c:val>
            <c:numRef>
              <c:f>'8.1'!$L$12:$N$12</c:f>
              <c:numCache>
                <c:formatCode>#,##0.0</c:formatCode>
                <c:ptCount val="3"/>
                <c:pt idx="0">
                  <c:v>3633</c:v>
                </c:pt>
                <c:pt idx="1">
                  <c:v>3036</c:v>
                </c:pt>
                <c:pt idx="2">
                  <c:v>3185</c:v>
                </c:pt>
              </c:numCache>
            </c:numRef>
          </c:val>
          <c:extLst xmlns:c16r2="http://schemas.microsoft.com/office/drawing/2015/06/chart">
            <c:ext xmlns:c16="http://schemas.microsoft.com/office/drawing/2014/chart" uri="{C3380CC4-5D6E-409C-BE32-E72D297353CC}">
              <c16:uniqueId val="{00000001-4F68-4056-87F5-072D07008275}"/>
            </c:ext>
          </c:extLst>
        </c:ser>
        <c:ser>
          <c:idx val="2"/>
          <c:order val="2"/>
          <c:tx>
            <c:strRef>
              <c:f>'8.1'!$K$13</c:f>
              <c:strCache>
                <c:ptCount val="1"/>
                <c:pt idx="0">
                  <c:v>Černé uhlí</c:v>
                </c:pt>
              </c:strCache>
            </c:strRef>
          </c:tx>
          <c:spPr>
            <a:solidFill>
              <a:schemeClr val="tx1"/>
            </a:solidFill>
          </c:spPr>
          <c:invertIfNegative val="0"/>
          <c:cat>
            <c:strRef>
              <c:f>'8.1'!$L$10:$N$10</c:f>
              <c:strCache>
                <c:ptCount val="3"/>
                <c:pt idx="0">
                  <c:v>Leden</c:v>
                </c:pt>
                <c:pt idx="1">
                  <c:v>Únor</c:v>
                </c:pt>
                <c:pt idx="2">
                  <c:v>Březen</c:v>
                </c:pt>
              </c:strCache>
            </c:strRef>
          </c:cat>
          <c:val>
            <c:numRef>
              <c:f>'8.1'!$L$13:$N$13</c:f>
              <c:numCache>
                <c:formatCode>#,##0.0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2-4F68-4056-87F5-072D07008275}"/>
            </c:ext>
          </c:extLst>
        </c:ser>
        <c:ser>
          <c:idx val="3"/>
          <c:order val="3"/>
          <c:tx>
            <c:strRef>
              <c:f>'8.1'!$K$14</c:f>
              <c:strCache>
                <c:ptCount val="1"/>
                <c:pt idx="0">
                  <c:v>Elektrická energie</c:v>
                </c:pt>
              </c:strCache>
            </c:strRef>
          </c:tx>
          <c:invertIfNegative val="0"/>
          <c:cat>
            <c:strRef>
              <c:f>'8.1'!$L$10:$N$10</c:f>
              <c:strCache>
                <c:ptCount val="3"/>
                <c:pt idx="0">
                  <c:v>Leden</c:v>
                </c:pt>
                <c:pt idx="1">
                  <c:v>Únor</c:v>
                </c:pt>
                <c:pt idx="2">
                  <c:v>Březen</c:v>
                </c:pt>
              </c:strCache>
            </c:strRef>
          </c:cat>
          <c:val>
            <c:numRef>
              <c:f>'8.1'!$L$14:$N$14</c:f>
              <c:numCache>
                <c:formatCode>#,##0.0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3-4F68-4056-87F5-072D07008275}"/>
            </c:ext>
          </c:extLst>
        </c:ser>
        <c:ser>
          <c:idx val="4"/>
          <c:order val="4"/>
          <c:tx>
            <c:strRef>
              <c:f>'8.1'!$K$15</c:f>
              <c:strCache>
                <c:ptCount val="1"/>
                <c:pt idx="0">
                  <c:v>Energie prostředí (tepelné čerpadlo)</c:v>
                </c:pt>
              </c:strCache>
            </c:strRef>
          </c:tx>
          <c:invertIfNegative val="0"/>
          <c:cat>
            <c:strRef>
              <c:f>'8.1'!$L$10:$N$10</c:f>
              <c:strCache>
                <c:ptCount val="3"/>
                <c:pt idx="0">
                  <c:v>Leden</c:v>
                </c:pt>
                <c:pt idx="1">
                  <c:v>Únor</c:v>
                </c:pt>
                <c:pt idx="2">
                  <c:v>Březen</c:v>
                </c:pt>
              </c:strCache>
            </c:strRef>
          </c:cat>
          <c:val>
            <c:numRef>
              <c:f>'8.1'!$L$15:$N$15</c:f>
              <c:numCache>
                <c:formatCode>#,##0.0</c:formatCode>
                <c:ptCount val="3"/>
                <c:pt idx="0">
                  <c:v>233</c:v>
                </c:pt>
                <c:pt idx="1">
                  <c:v>287</c:v>
                </c:pt>
                <c:pt idx="2">
                  <c:v>317</c:v>
                </c:pt>
              </c:numCache>
            </c:numRef>
          </c:val>
          <c:extLst xmlns:c16r2="http://schemas.microsoft.com/office/drawing/2015/06/chart">
            <c:ext xmlns:c16="http://schemas.microsoft.com/office/drawing/2014/chart" uri="{C3380CC4-5D6E-409C-BE32-E72D297353CC}">
              <c16:uniqueId val="{00000004-4F68-4056-87F5-072D07008275}"/>
            </c:ext>
          </c:extLst>
        </c:ser>
        <c:ser>
          <c:idx val="5"/>
          <c:order val="5"/>
          <c:tx>
            <c:strRef>
              <c:f>'8.1'!$K$16</c:f>
              <c:strCache>
                <c:ptCount val="1"/>
                <c:pt idx="0">
                  <c:v>Energie Slunce (solární kolektor)</c:v>
                </c:pt>
              </c:strCache>
            </c:strRef>
          </c:tx>
          <c:invertIfNegative val="0"/>
          <c:cat>
            <c:strRef>
              <c:f>'8.1'!$L$10:$N$10</c:f>
              <c:strCache>
                <c:ptCount val="3"/>
                <c:pt idx="0">
                  <c:v>Leden</c:v>
                </c:pt>
                <c:pt idx="1">
                  <c:v>Únor</c:v>
                </c:pt>
                <c:pt idx="2">
                  <c:v>Březen</c:v>
                </c:pt>
              </c:strCache>
            </c:strRef>
          </c:cat>
          <c:val>
            <c:numRef>
              <c:f>'8.1'!$L$16:$N$16</c:f>
              <c:numCache>
                <c:formatCode>#,##0.0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5-4F68-4056-87F5-072D07008275}"/>
            </c:ext>
          </c:extLst>
        </c:ser>
        <c:ser>
          <c:idx val="6"/>
          <c:order val="6"/>
          <c:tx>
            <c:strRef>
              <c:f>'8.1'!$K$17</c:f>
              <c:strCache>
                <c:ptCount val="1"/>
                <c:pt idx="0">
                  <c:v>Hnědé uhlí</c:v>
                </c:pt>
              </c:strCache>
            </c:strRef>
          </c:tx>
          <c:spPr>
            <a:solidFill>
              <a:srgbClr val="6E4932"/>
            </a:solidFill>
          </c:spPr>
          <c:invertIfNegative val="0"/>
          <c:cat>
            <c:strRef>
              <c:f>'8.1'!$L$10:$N$10</c:f>
              <c:strCache>
                <c:ptCount val="3"/>
                <c:pt idx="0">
                  <c:v>Leden</c:v>
                </c:pt>
                <c:pt idx="1">
                  <c:v>Únor</c:v>
                </c:pt>
                <c:pt idx="2">
                  <c:v>Březen</c:v>
                </c:pt>
              </c:strCache>
            </c:strRef>
          </c:cat>
          <c:val>
            <c:numRef>
              <c:f>'8.1'!$L$17:$N$17</c:f>
              <c:numCache>
                <c:formatCode>#,##0.0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6-4F68-4056-87F5-072D07008275}"/>
            </c:ext>
          </c:extLst>
        </c:ser>
        <c:ser>
          <c:idx val="7"/>
          <c:order val="7"/>
          <c:tx>
            <c:strRef>
              <c:f>'8.1'!$K$18</c:f>
              <c:strCache>
                <c:ptCount val="1"/>
                <c:pt idx="0">
                  <c:v>Jaderné palivo</c:v>
                </c:pt>
              </c:strCache>
            </c:strRef>
          </c:tx>
          <c:invertIfNegative val="0"/>
          <c:cat>
            <c:strRef>
              <c:f>'8.1'!$L$10:$N$10</c:f>
              <c:strCache>
                <c:ptCount val="3"/>
                <c:pt idx="0">
                  <c:v>Leden</c:v>
                </c:pt>
                <c:pt idx="1">
                  <c:v>Únor</c:v>
                </c:pt>
                <c:pt idx="2">
                  <c:v>Březen</c:v>
                </c:pt>
              </c:strCache>
            </c:strRef>
          </c:cat>
          <c:val>
            <c:numRef>
              <c:f>'8.1'!$L$18:$N$18</c:f>
              <c:numCache>
                <c:formatCode>#,##0.0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7-4F68-4056-87F5-072D07008275}"/>
            </c:ext>
          </c:extLst>
        </c:ser>
        <c:ser>
          <c:idx val="8"/>
          <c:order val="8"/>
          <c:tx>
            <c:strRef>
              <c:f>'8.1'!$K$19</c:f>
              <c:strCache>
                <c:ptCount val="1"/>
                <c:pt idx="0">
                  <c:v>Koks</c:v>
                </c:pt>
              </c:strCache>
            </c:strRef>
          </c:tx>
          <c:invertIfNegative val="0"/>
          <c:cat>
            <c:strRef>
              <c:f>'8.1'!$L$10:$N$10</c:f>
              <c:strCache>
                <c:ptCount val="3"/>
                <c:pt idx="0">
                  <c:v>Leden</c:v>
                </c:pt>
                <c:pt idx="1">
                  <c:v>Únor</c:v>
                </c:pt>
                <c:pt idx="2">
                  <c:v>Březen</c:v>
                </c:pt>
              </c:strCache>
            </c:strRef>
          </c:cat>
          <c:val>
            <c:numRef>
              <c:f>'8.1'!$L$19:$N$19</c:f>
              <c:numCache>
                <c:formatCode>#,##0.0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8-4F68-4056-87F5-072D07008275}"/>
            </c:ext>
          </c:extLst>
        </c:ser>
        <c:ser>
          <c:idx val="9"/>
          <c:order val="9"/>
          <c:tx>
            <c:strRef>
              <c:f>'8.1'!$K$20</c:f>
              <c:strCache>
                <c:ptCount val="1"/>
                <c:pt idx="0">
                  <c:v>Odpadní teplo</c:v>
                </c:pt>
              </c:strCache>
            </c:strRef>
          </c:tx>
          <c:invertIfNegative val="0"/>
          <c:cat>
            <c:strRef>
              <c:f>'8.1'!$L$10:$N$10</c:f>
              <c:strCache>
                <c:ptCount val="3"/>
                <c:pt idx="0">
                  <c:v>Leden</c:v>
                </c:pt>
                <c:pt idx="1">
                  <c:v>Únor</c:v>
                </c:pt>
                <c:pt idx="2">
                  <c:v>Březen</c:v>
                </c:pt>
              </c:strCache>
            </c:strRef>
          </c:cat>
          <c:val>
            <c:numRef>
              <c:f>'8.1'!$L$20:$N$20</c:f>
              <c:numCache>
                <c:formatCode>#,##0.0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9-4F68-4056-87F5-072D07008275}"/>
            </c:ext>
          </c:extLst>
        </c:ser>
        <c:ser>
          <c:idx val="10"/>
          <c:order val="10"/>
          <c:tx>
            <c:strRef>
              <c:f>'8.1'!$K$21</c:f>
              <c:strCache>
                <c:ptCount val="1"/>
                <c:pt idx="0">
                  <c:v>Ostatní kapalná paliva</c:v>
                </c:pt>
              </c:strCache>
            </c:strRef>
          </c:tx>
          <c:invertIfNegative val="0"/>
          <c:cat>
            <c:strRef>
              <c:f>'8.1'!$L$10:$N$10</c:f>
              <c:strCache>
                <c:ptCount val="3"/>
                <c:pt idx="0">
                  <c:v>Leden</c:v>
                </c:pt>
                <c:pt idx="1">
                  <c:v>Únor</c:v>
                </c:pt>
                <c:pt idx="2">
                  <c:v>Březen</c:v>
                </c:pt>
              </c:strCache>
            </c:strRef>
          </c:cat>
          <c:val>
            <c:numRef>
              <c:f>'8.1'!$L$21:$N$21</c:f>
              <c:numCache>
                <c:formatCode>#,##0.0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A-4F68-4056-87F5-072D07008275}"/>
            </c:ext>
          </c:extLst>
        </c:ser>
        <c:ser>
          <c:idx val="11"/>
          <c:order val="11"/>
          <c:tx>
            <c:strRef>
              <c:f>'8.1'!$K$22</c:f>
              <c:strCache>
                <c:ptCount val="1"/>
                <c:pt idx="0">
                  <c:v>Ostatní pevná paliva</c:v>
                </c:pt>
              </c:strCache>
            </c:strRef>
          </c:tx>
          <c:invertIfNegative val="0"/>
          <c:cat>
            <c:strRef>
              <c:f>'8.1'!$L$10:$N$10</c:f>
              <c:strCache>
                <c:ptCount val="3"/>
                <c:pt idx="0">
                  <c:v>Leden</c:v>
                </c:pt>
                <c:pt idx="1">
                  <c:v>Únor</c:v>
                </c:pt>
                <c:pt idx="2">
                  <c:v>Březen</c:v>
                </c:pt>
              </c:strCache>
            </c:strRef>
          </c:cat>
          <c:val>
            <c:numRef>
              <c:f>'8.1'!$L$22:$N$22</c:f>
              <c:numCache>
                <c:formatCode>#,##0.0</c:formatCode>
                <c:ptCount val="3"/>
                <c:pt idx="0">
                  <c:v>91555</c:v>
                </c:pt>
                <c:pt idx="1">
                  <c:v>87856</c:v>
                </c:pt>
                <c:pt idx="2">
                  <c:v>78776</c:v>
                </c:pt>
              </c:numCache>
            </c:numRef>
          </c:val>
          <c:extLst xmlns:c16r2="http://schemas.microsoft.com/office/drawing/2015/06/chart">
            <c:ext xmlns:c16="http://schemas.microsoft.com/office/drawing/2014/chart" uri="{C3380CC4-5D6E-409C-BE32-E72D297353CC}">
              <c16:uniqueId val="{0000000B-4F68-4056-87F5-072D07008275}"/>
            </c:ext>
          </c:extLst>
        </c:ser>
        <c:ser>
          <c:idx val="12"/>
          <c:order val="12"/>
          <c:tx>
            <c:strRef>
              <c:f>'8.1'!$K$23</c:f>
              <c:strCache>
                <c:ptCount val="1"/>
                <c:pt idx="0">
                  <c:v>Ostatní plyny</c:v>
                </c:pt>
              </c:strCache>
            </c:strRef>
          </c:tx>
          <c:invertIfNegative val="0"/>
          <c:cat>
            <c:strRef>
              <c:f>'8.1'!$L$10:$N$10</c:f>
              <c:strCache>
                <c:ptCount val="3"/>
                <c:pt idx="0">
                  <c:v>Leden</c:v>
                </c:pt>
                <c:pt idx="1">
                  <c:v>Únor</c:v>
                </c:pt>
                <c:pt idx="2">
                  <c:v>Březen</c:v>
                </c:pt>
              </c:strCache>
            </c:strRef>
          </c:cat>
          <c:val>
            <c:numRef>
              <c:f>'8.1'!$L$23:$N$23</c:f>
              <c:numCache>
                <c:formatCode>#,##0.0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C-4F68-4056-87F5-072D07008275}"/>
            </c:ext>
          </c:extLst>
        </c:ser>
        <c:ser>
          <c:idx val="13"/>
          <c:order val="13"/>
          <c:tx>
            <c:strRef>
              <c:f>'8.1'!$K$24</c:f>
              <c:strCache>
                <c:ptCount val="1"/>
                <c:pt idx="0">
                  <c:v>Ostatní</c:v>
                </c:pt>
              </c:strCache>
            </c:strRef>
          </c:tx>
          <c:invertIfNegative val="0"/>
          <c:cat>
            <c:strRef>
              <c:f>'8.1'!$L$10:$N$10</c:f>
              <c:strCache>
                <c:ptCount val="3"/>
                <c:pt idx="0">
                  <c:v>Leden</c:v>
                </c:pt>
                <c:pt idx="1">
                  <c:v>Únor</c:v>
                </c:pt>
                <c:pt idx="2">
                  <c:v>Březen</c:v>
                </c:pt>
              </c:strCache>
            </c:strRef>
          </c:cat>
          <c:val>
            <c:numRef>
              <c:f>'8.1'!$L$24:$N$24</c:f>
              <c:numCache>
                <c:formatCode>#,##0.0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D-4F68-4056-87F5-072D07008275}"/>
            </c:ext>
          </c:extLst>
        </c:ser>
        <c:ser>
          <c:idx val="14"/>
          <c:order val="14"/>
          <c:tx>
            <c:strRef>
              <c:f>'8.1'!$K$25</c:f>
              <c:strCache>
                <c:ptCount val="1"/>
                <c:pt idx="0">
                  <c:v>Topné oleje</c:v>
                </c:pt>
              </c:strCache>
            </c:strRef>
          </c:tx>
          <c:invertIfNegative val="0"/>
          <c:cat>
            <c:strRef>
              <c:f>'8.1'!$L$10:$N$10</c:f>
              <c:strCache>
                <c:ptCount val="3"/>
                <c:pt idx="0">
                  <c:v>Leden</c:v>
                </c:pt>
                <c:pt idx="1">
                  <c:v>Únor</c:v>
                </c:pt>
                <c:pt idx="2">
                  <c:v>Březen</c:v>
                </c:pt>
              </c:strCache>
            </c:strRef>
          </c:cat>
          <c:val>
            <c:numRef>
              <c:f>'8.1'!$L$25:$N$25</c:f>
              <c:numCache>
                <c:formatCode>#,##0.0</c:formatCode>
                <c:ptCount val="3"/>
                <c:pt idx="0">
                  <c:v>503.90999999999997</c:v>
                </c:pt>
                <c:pt idx="1">
                  <c:v>451.98</c:v>
                </c:pt>
                <c:pt idx="2">
                  <c:v>468.62</c:v>
                </c:pt>
              </c:numCache>
            </c:numRef>
          </c:val>
          <c:extLst xmlns:c16r2="http://schemas.microsoft.com/office/drawing/2015/06/chart">
            <c:ext xmlns:c16="http://schemas.microsoft.com/office/drawing/2014/chart" uri="{C3380CC4-5D6E-409C-BE32-E72D297353CC}">
              <c16:uniqueId val="{0000000E-4F68-4056-87F5-072D07008275}"/>
            </c:ext>
          </c:extLst>
        </c:ser>
        <c:ser>
          <c:idx val="15"/>
          <c:order val="15"/>
          <c:tx>
            <c:strRef>
              <c:f>'8.1'!$K$26</c:f>
              <c:strCache>
                <c:ptCount val="1"/>
                <c:pt idx="0">
                  <c:v>Zemní plyn</c:v>
                </c:pt>
              </c:strCache>
            </c:strRef>
          </c:tx>
          <c:spPr>
            <a:solidFill>
              <a:srgbClr val="EBE600"/>
            </a:solidFill>
          </c:spPr>
          <c:invertIfNegative val="0"/>
          <c:cat>
            <c:strRef>
              <c:f>'8.1'!$L$10:$N$10</c:f>
              <c:strCache>
                <c:ptCount val="3"/>
                <c:pt idx="0">
                  <c:v>Leden</c:v>
                </c:pt>
                <c:pt idx="1">
                  <c:v>Únor</c:v>
                </c:pt>
                <c:pt idx="2">
                  <c:v>Březen</c:v>
                </c:pt>
              </c:strCache>
            </c:strRef>
          </c:cat>
          <c:val>
            <c:numRef>
              <c:f>'8.1'!$L$26:$N$26</c:f>
              <c:numCache>
                <c:formatCode>#,##0.0</c:formatCode>
                <c:ptCount val="3"/>
                <c:pt idx="0">
                  <c:v>518527.01799999998</c:v>
                </c:pt>
                <c:pt idx="1">
                  <c:v>391002.06099999999</c:v>
                </c:pt>
                <c:pt idx="2">
                  <c:v>378810.64699999988</c:v>
                </c:pt>
              </c:numCache>
            </c:numRef>
          </c:val>
          <c:extLst xmlns:c16r2="http://schemas.microsoft.com/office/drawing/2015/06/chart">
            <c:ext xmlns:c16="http://schemas.microsoft.com/office/drawing/2014/chart" uri="{C3380CC4-5D6E-409C-BE32-E72D297353CC}">
              <c16:uniqueId val="{0000000F-4F68-4056-87F5-072D07008275}"/>
            </c:ext>
          </c:extLst>
        </c:ser>
        <c:dLbls>
          <c:showLegendKey val="0"/>
          <c:showVal val="0"/>
          <c:showCatName val="0"/>
          <c:showSerName val="0"/>
          <c:showPercent val="0"/>
          <c:showBubbleSize val="0"/>
        </c:dLbls>
        <c:gapWidth val="150"/>
        <c:overlap val="100"/>
        <c:axId val="163435264"/>
        <c:axId val="163436800"/>
      </c:barChart>
      <c:catAx>
        <c:axId val="163435264"/>
        <c:scaling>
          <c:orientation val="minMax"/>
        </c:scaling>
        <c:delete val="0"/>
        <c:axPos val="b"/>
        <c:numFmt formatCode="General" sourceLinked="1"/>
        <c:majorTickMark val="none"/>
        <c:minorTickMark val="none"/>
        <c:tickLblPos val="nextTo"/>
        <c:txPr>
          <a:bodyPr/>
          <a:lstStyle/>
          <a:p>
            <a:pPr>
              <a:defRPr sz="900"/>
            </a:pPr>
            <a:endParaRPr lang="cs-CZ"/>
          </a:p>
        </c:txPr>
        <c:crossAx val="163436800"/>
        <c:crosses val="autoZero"/>
        <c:auto val="1"/>
        <c:lblAlgn val="ctr"/>
        <c:lblOffset val="100"/>
        <c:noMultiLvlLbl val="0"/>
      </c:catAx>
      <c:valAx>
        <c:axId val="163436800"/>
        <c:scaling>
          <c:orientation val="minMax"/>
          <c:max val="2000000"/>
        </c:scaling>
        <c:delete val="0"/>
        <c:axPos val="l"/>
        <c:majorGridlines/>
        <c:numFmt formatCode="#,##0" sourceLinked="0"/>
        <c:majorTickMark val="out"/>
        <c:minorTickMark val="none"/>
        <c:tickLblPos val="nextTo"/>
        <c:spPr>
          <a:ln>
            <a:noFill/>
          </a:ln>
        </c:spPr>
        <c:txPr>
          <a:bodyPr/>
          <a:lstStyle/>
          <a:p>
            <a:pPr>
              <a:defRPr sz="900"/>
            </a:pPr>
            <a:endParaRPr lang="cs-CZ"/>
          </a:p>
        </c:txPr>
        <c:crossAx val="163435264"/>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7205388244365729"/>
          <c:y val="0.21908190047672613"/>
          <c:w val="0.34141910486533111"/>
          <c:h val="0.51561197707429429"/>
        </c:manualLayout>
      </c:layout>
      <c:doughnutChart>
        <c:varyColors val="1"/>
        <c:ser>
          <c:idx val="2"/>
          <c:order val="0"/>
          <c:dPt>
            <c:idx val="7"/>
            <c:bubble3D val="0"/>
            <c:extLst xmlns:c16r2="http://schemas.microsoft.com/office/drawing/2015/06/chart">
              <c:ext xmlns:c16="http://schemas.microsoft.com/office/drawing/2014/chart" uri="{C3380CC4-5D6E-409C-BE32-E72D297353CC}">
                <c16:uniqueId val="{00000000-B4A3-4D3F-A085-295186206179}"/>
              </c:ext>
            </c:extLst>
          </c:dPt>
          <c:cat>
            <c:numRef>
              <c:f>'8.1'!$O$29:$O$36</c:f>
              <c:numCache>
                <c:formatCode>#,##0.0</c:formatCode>
                <c:ptCount val="8"/>
              </c:numCache>
            </c:numRef>
          </c:cat>
          <c:val>
            <c:numRef>
              <c:f>'8.1'!$J$29:$J$36</c:f>
              <c:numCache>
                <c:formatCode>0.0</c:formatCode>
                <c:ptCount val="8"/>
              </c:numCache>
            </c:numRef>
          </c:val>
          <c:extLst xmlns:c16r2="http://schemas.microsoft.com/office/drawing/2015/06/chart">
            <c:ext xmlns:c16="http://schemas.microsoft.com/office/drawing/2014/chart" uri="{C3380CC4-5D6E-409C-BE32-E72D297353CC}">
              <c16:uniqueId val="{00000001-B4A3-4D3F-A085-295186206179}"/>
            </c:ext>
          </c:extLst>
        </c:ser>
        <c:dLbls>
          <c:showLegendKey val="0"/>
          <c:showVal val="0"/>
          <c:showCatName val="0"/>
          <c:showSerName val="0"/>
          <c:showPercent val="0"/>
          <c:showBubbleSize val="0"/>
          <c:showLeaderLines val="1"/>
        </c:dLbls>
        <c:firstSliceAng val="0"/>
        <c:holeSize val="50"/>
      </c:doughnutChart>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'4.1'!$O$8</c:f>
              <c:strCache>
                <c:ptCount val="1"/>
              </c:strCache>
            </c:strRef>
          </c:tx>
          <c:spPr>
            <a:solidFill>
              <a:schemeClr val="accent3">
                <a:lumMod val="75000"/>
              </a:schemeClr>
            </a:solidFill>
          </c:spPr>
          <c:invertIfNegative val="0"/>
          <c:cat>
            <c:numRef>
              <c:f>'4.1'!$P$7</c:f>
              <c:numCache>
                <c:formatCode>General</c:formatCode>
                <c:ptCount val="1"/>
              </c:numCache>
            </c:numRef>
          </c:cat>
          <c:val>
            <c:numRef>
              <c:f>'4.1'!$P$8</c:f>
              <c:numCache>
                <c:formatCode>0.0%</c:formatCode>
                <c:ptCount val="1"/>
              </c:numCache>
            </c:numRef>
          </c:val>
          <c:extLst xmlns:c16r2="http://schemas.microsoft.com/office/drawing/2015/06/chart">
            <c:ext xmlns:c16="http://schemas.microsoft.com/office/drawing/2014/chart" uri="{C3380CC4-5D6E-409C-BE32-E72D297353CC}">
              <c16:uniqueId val="{00000000-3BD5-41E0-919C-AE1FC9F43374}"/>
            </c:ext>
          </c:extLst>
        </c:ser>
        <c:ser>
          <c:idx val="1"/>
          <c:order val="1"/>
          <c:tx>
            <c:strRef>
              <c:f>'4.1'!$O$9</c:f>
              <c:strCache>
                <c:ptCount val="1"/>
              </c:strCache>
            </c:strRef>
          </c:tx>
          <c:spPr>
            <a:solidFill>
              <a:schemeClr val="bg2">
                <a:lumMod val="50000"/>
              </a:schemeClr>
            </a:solidFill>
          </c:spPr>
          <c:invertIfNegative val="0"/>
          <c:cat>
            <c:numRef>
              <c:f>'4.1'!$P$7</c:f>
              <c:numCache>
                <c:formatCode>General</c:formatCode>
                <c:ptCount val="1"/>
              </c:numCache>
            </c:numRef>
          </c:cat>
          <c:val>
            <c:numRef>
              <c:f>'4.1'!$P$9</c:f>
              <c:numCache>
                <c:formatCode>0.0%</c:formatCode>
                <c:ptCount val="1"/>
              </c:numCache>
            </c:numRef>
          </c:val>
          <c:extLst xmlns:c16r2="http://schemas.microsoft.com/office/drawing/2015/06/chart">
            <c:ext xmlns:c16="http://schemas.microsoft.com/office/drawing/2014/chart" uri="{C3380CC4-5D6E-409C-BE32-E72D297353CC}">
              <c16:uniqueId val="{00000001-3BD5-41E0-919C-AE1FC9F43374}"/>
            </c:ext>
          </c:extLst>
        </c:ser>
        <c:ser>
          <c:idx val="2"/>
          <c:order val="2"/>
          <c:tx>
            <c:strRef>
              <c:f>'4.1'!$O$10</c:f>
              <c:strCache>
                <c:ptCount val="1"/>
              </c:strCache>
            </c:strRef>
          </c:tx>
          <c:spPr>
            <a:solidFill>
              <a:schemeClr val="tx1"/>
            </a:solidFill>
          </c:spPr>
          <c:invertIfNegative val="0"/>
          <c:cat>
            <c:numRef>
              <c:f>'4.1'!$P$7</c:f>
              <c:numCache>
                <c:formatCode>General</c:formatCode>
                <c:ptCount val="1"/>
              </c:numCache>
            </c:numRef>
          </c:cat>
          <c:val>
            <c:numRef>
              <c:f>'4.1'!$P$10</c:f>
              <c:numCache>
                <c:formatCode>0.0%</c:formatCode>
                <c:ptCount val="1"/>
              </c:numCache>
            </c:numRef>
          </c:val>
          <c:extLst xmlns:c16r2="http://schemas.microsoft.com/office/drawing/2015/06/chart">
            <c:ext xmlns:c16="http://schemas.microsoft.com/office/drawing/2014/chart" uri="{C3380CC4-5D6E-409C-BE32-E72D297353CC}">
              <c16:uniqueId val="{00000002-3BD5-41E0-919C-AE1FC9F43374}"/>
            </c:ext>
          </c:extLst>
        </c:ser>
        <c:ser>
          <c:idx val="3"/>
          <c:order val="3"/>
          <c:tx>
            <c:strRef>
              <c:f>'4.1'!$O$11</c:f>
              <c:strCache>
                <c:ptCount val="1"/>
              </c:strCache>
            </c:strRef>
          </c:tx>
          <c:invertIfNegative val="0"/>
          <c:cat>
            <c:numRef>
              <c:f>'4.1'!$P$7</c:f>
              <c:numCache>
                <c:formatCode>General</c:formatCode>
                <c:ptCount val="1"/>
              </c:numCache>
            </c:numRef>
          </c:cat>
          <c:val>
            <c:numRef>
              <c:f>'4.1'!$P$11</c:f>
              <c:numCache>
                <c:formatCode>0.0%</c:formatCode>
                <c:ptCount val="1"/>
              </c:numCache>
            </c:numRef>
          </c:val>
          <c:extLst xmlns:c16r2="http://schemas.microsoft.com/office/drawing/2015/06/chart">
            <c:ext xmlns:c16="http://schemas.microsoft.com/office/drawing/2014/chart" uri="{C3380CC4-5D6E-409C-BE32-E72D297353CC}">
              <c16:uniqueId val="{00000003-3BD5-41E0-919C-AE1FC9F43374}"/>
            </c:ext>
          </c:extLst>
        </c:ser>
        <c:ser>
          <c:idx val="4"/>
          <c:order val="4"/>
          <c:tx>
            <c:strRef>
              <c:f>'4.1'!$O$12</c:f>
              <c:strCache>
                <c:ptCount val="1"/>
              </c:strCache>
            </c:strRef>
          </c:tx>
          <c:invertIfNegative val="0"/>
          <c:cat>
            <c:numRef>
              <c:f>'4.1'!$P$7</c:f>
              <c:numCache>
                <c:formatCode>General</c:formatCode>
                <c:ptCount val="1"/>
              </c:numCache>
            </c:numRef>
          </c:cat>
          <c:val>
            <c:numRef>
              <c:f>'4.1'!$P$12</c:f>
              <c:numCache>
                <c:formatCode>0.0%</c:formatCode>
                <c:ptCount val="1"/>
              </c:numCache>
            </c:numRef>
          </c:val>
          <c:extLst xmlns:c16r2="http://schemas.microsoft.com/office/drawing/2015/06/chart">
            <c:ext xmlns:c16="http://schemas.microsoft.com/office/drawing/2014/chart" uri="{C3380CC4-5D6E-409C-BE32-E72D297353CC}">
              <c16:uniqueId val="{00000004-3BD5-41E0-919C-AE1FC9F43374}"/>
            </c:ext>
          </c:extLst>
        </c:ser>
        <c:ser>
          <c:idx val="5"/>
          <c:order val="5"/>
          <c:tx>
            <c:strRef>
              <c:f>'4.1'!$O$13</c:f>
              <c:strCache>
                <c:ptCount val="1"/>
              </c:strCache>
            </c:strRef>
          </c:tx>
          <c:invertIfNegative val="0"/>
          <c:cat>
            <c:numRef>
              <c:f>'4.1'!$P$7</c:f>
              <c:numCache>
                <c:formatCode>General</c:formatCode>
                <c:ptCount val="1"/>
              </c:numCache>
            </c:numRef>
          </c:cat>
          <c:val>
            <c:numRef>
              <c:f>'4.1'!$P$13</c:f>
              <c:numCache>
                <c:formatCode>0.0%</c:formatCode>
                <c:ptCount val="1"/>
              </c:numCache>
            </c:numRef>
          </c:val>
          <c:extLst xmlns:c16r2="http://schemas.microsoft.com/office/drawing/2015/06/chart">
            <c:ext xmlns:c16="http://schemas.microsoft.com/office/drawing/2014/chart" uri="{C3380CC4-5D6E-409C-BE32-E72D297353CC}">
              <c16:uniqueId val="{00000005-3BD5-41E0-919C-AE1FC9F43374}"/>
            </c:ext>
          </c:extLst>
        </c:ser>
        <c:ser>
          <c:idx val="6"/>
          <c:order val="6"/>
          <c:tx>
            <c:strRef>
              <c:f>'4.1'!$O$14</c:f>
              <c:strCache>
                <c:ptCount val="1"/>
              </c:strCache>
            </c:strRef>
          </c:tx>
          <c:spPr>
            <a:solidFill>
              <a:srgbClr val="6E4932"/>
            </a:solidFill>
          </c:spPr>
          <c:invertIfNegative val="0"/>
          <c:cat>
            <c:numRef>
              <c:f>'4.1'!$P$7</c:f>
              <c:numCache>
                <c:formatCode>General</c:formatCode>
                <c:ptCount val="1"/>
              </c:numCache>
            </c:numRef>
          </c:cat>
          <c:val>
            <c:numRef>
              <c:f>'4.1'!$P$14</c:f>
              <c:numCache>
                <c:formatCode>0.0%</c:formatCode>
                <c:ptCount val="1"/>
              </c:numCache>
            </c:numRef>
          </c:val>
          <c:extLst xmlns:c16r2="http://schemas.microsoft.com/office/drawing/2015/06/chart">
            <c:ext xmlns:c16="http://schemas.microsoft.com/office/drawing/2014/chart" uri="{C3380CC4-5D6E-409C-BE32-E72D297353CC}">
              <c16:uniqueId val="{00000006-3BD5-41E0-919C-AE1FC9F43374}"/>
            </c:ext>
          </c:extLst>
        </c:ser>
        <c:ser>
          <c:idx val="7"/>
          <c:order val="7"/>
          <c:tx>
            <c:strRef>
              <c:f>'4.1'!$O$15</c:f>
              <c:strCache>
                <c:ptCount val="1"/>
              </c:strCache>
            </c:strRef>
          </c:tx>
          <c:invertIfNegative val="0"/>
          <c:cat>
            <c:numRef>
              <c:f>'4.1'!$P$7</c:f>
              <c:numCache>
                <c:formatCode>General</c:formatCode>
                <c:ptCount val="1"/>
              </c:numCache>
            </c:numRef>
          </c:cat>
          <c:val>
            <c:numRef>
              <c:f>'4.1'!$P$15</c:f>
              <c:numCache>
                <c:formatCode>0.0%</c:formatCode>
                <c:ptCount val="1"/>
              </c:numCache>
            </c:numRef>
          </c:val>
          <c:extLst xmlns:c16r2="http://schemas.microsoft.com/office/drawing/2015/06/chart">
            <c:ext xmlns:c16="http://schemas.microsoft.com/office/drawing/2014/chart" uri="{C3380CC4-5D6E-409C-BE32-E72D297353CC}">
              <c16:uniqueId val="{00000007-3BD5-41E0-919C-AE1FC9F43374}"/>
            </c:ext>
          </c:extLst>
        </c:ser>
        <c:ser>
          <c:idx val="8"/>
          <c:order val="8"/>
          <c:tx>
            <c:strRef>
              <c:f>'4.1'!$O$16</c:f>
              <c:strCache>
                <c:ptCount val="1"/>
              </c:strCache>
            </c:strRef>
          </c:tx>
          <c:invertIfNegative val="0"/>
          <c:cat>
            <c:numRef>
              <c:f>'4.1'!$P$7</c:f>
              <c:numCache>
                <c:formatCode>General</c:formatCode>
                <c:ptCount val="1"/>
              </c:numCache>
            </c:numRef>
          </c:cat>
          <c:val>
            <c:numRef>
              <c:f>'4.1'!$P$16</c:f>
              <c:numCache>
                <c:formatCode>0.0%</c:formatCode>
                <c:ptCount val="1"/>
              </c:numCache>
            </c:numRef>
          </c:val>
          <c:extLst xmlns:c16r2="http://schemas.microsoft.com/office/drawing/2015/06/chart">
            <c:ext xmlns:c16="http://schemas.microsoft.com/office/drawing/2014/chart" uri="{C3380CC4-5D6E-409C-BE32-E72D297353CC}">
              <c16:uniqueId val="{00000008-3BD5-41E0-919C-AE1FC9F43374}"/>
            </c:ext>
          </c:extLst>
        </c:ser>
        <c:ser>
          <c:idx val="9"/>
          <c:order val="9"/>
          <c:tx>
            <c:strRef>
              <c:f>'4.1'!$O$17</c:f>
              <c:strCache>
                <c:ptCount val="1"/>
              </c:strCache>
            </c:strRef>
          </c:tx>
          <c:invertIfNegative val="0"/>
          <c:cat>
            <c:numRef>
              <c:f>'4.1'!$P$7</c:f>
              <c:numCache>
                <c:formatCode>General</c:formatCode>
                <c:ptCount val="1"/>
              </c:numCache>
            </c:numRef>
          </c:cat>
          <c:val>
            <c:numRef>
              <c:f>'4.1'!$P$17</c:f>
              <c:numCache>
                <c:formatCode>0.0%</c:formatCode>
                <c:ptCount val="1"/>
              </c:numCache>
            </c:numRef>
          </c:val>
          <c:extLst xmlns:c16r2="http://schemas.microsoft.com/office/drawing/2015/06/chart">
            <c:ext xmlns:c16="http://schemas.microsoft.com/office/drawing/2014/chart" uri="{C3380CC4-5D6E-409C-BE32-E72D297353CC}">
              <c16:uniqueId val="{00000009-3BD5-41E0-919C-AE1FC9F43374}"/>
            </c:ext>
          </c:extLst>
        </c:ser>
        <c:ser>
          <c:idx val="10"/>
          <c:order val="10"/>
          <c:tx>
            <c:strRef>
              <c:f>'4.1'!$O$18</c:f>
              <c:strCache>
                <c:ptCount val="1"/>
              </c:strCache>
            </c:strRef>
          </c:tx>
          <c:invertIfNegative val="0"/>
          <c:cat>
            <c:numRef>
              <c:f>'4.1'!$P$7</c:f>
              <c:numCache>
                <c:formatCode>General</c:formatCode>
                <c:ptCount val="1"/>
              </c:numCache>
            </c:numRef>
          </c:cat>
          <c:val>
            <c:numRef>
              <c:f>'4.1'!$P$18</c:f>
              <c:numCache>
                <c:formatCode>0.0%</c:formatCode>
                <c:ptCount val="1"/>
              </c:numCache>
            </c:numRef>
          </c:val>
          <c:extLst xmlns:c16r2="http://schemas.microsoft.com/office/drawing/2015/06/chart">
            <c:ext xmlns:c16="http://schemas.microsoft.com/office/drawing/2014/chart" uri="{C3380CC4-5D6E-409C-BE32-E72D297353CC}">
              <c16:uniqueId val="{0000000A-3BD5-41E0-919C-AE1FC9F43374}"/>
            </c:ext>
          </c:extLst>
        </c:ser>
        <c:ser>
          <c:idx val="11"/>
          <c:order val="11"/>
          <c:tx>
            <c:strRef>
              <c:f>'4.1'!$O$19</c:f>
              <c:strCache>
                <c:ptCount val="1"/>
              </c:strCache>
            </c:strRef>
          </c:tx>
          <c:invertIfNegative val="0"/>
          <c:cat>
            <c:numRef>
              <c:f>'4.1'!$P$7</c:f>
              <c:numCache>
                <c:formatCode>General</c:formatCode>
                <c:ptCount val="1"/>
              </c:numCache>
            </c:numRef>
          </c:cat>
          <c:val>
            <c:numRef>
              <c:f>'4.1'!$P$19</c:f>
              <c:numCache>
                <c:formatCode>0.0%</c:formatCode>
                <c:ptCount val="1"/>
              </c:numCache>
            </c:numRef>
          </c:val>
          <c:extLst xmlns:c16r2="http://schemas.microsoft.com/office/drawing/2015/06/chart">
            <c:ext xmlns:c16="http://schemas.microsoft.com/office/drawing/2014/chart" uri="{C3380CC4-5D6E-409C-BE32-E72D297353CC}">
              <c16:uniqueId val="{0000000B-3BD5-41E0-919C-AE1FC9F43374}"/>
            </c:ext>
          </c:extLst>
        </c:ser>
        <c:ser>
          <c:idx val="12"/>
          <c:order val="12"/>
          <c:tx>
            <c:strRef>
              <c:f>'4.1'!$O$20</c:f>
              <c:strCache>
                <c:ptCount val="1"/>
              </c:strCache>
            </c:strRef>
          </c:tx>
          <c:invertIfNegative val="0"/>
          <c:cat>
            <c:numRef>
              <c:f>'4.1'!$P$7</c:f>
              <c:numCache>
                <c:formatCode>General</c:formatCode>
                <c:ptCount val="1"/>
              </c:numCache>
            </c:numRef>
          </c:cat>
          <c:val>
            <c:numRef>
              <c:f>'4.1'!$P$20</c:f>
              <c:numCache>
                <c:formatCode>0.0%</c:formatCode>
                <c:ptCount val="1"/>
              </c:numCache>
            </c:numRef>
          </c:val>
          <c:extLst xmlns:c16r2="http://schemas.microsoft.com/office/drawing/2015/06/chart">
            <c:ext xmlns:c16="http://schemas.microsoft.com/office/drawing/2014/chart" uri="{C3380CC4-5D6E-409C-BE32-E72D297353CC}">
              <c16:uniqueId val="{0000000C-3BD5-41E0-919C-AE1FC9F43374}"/>
            </c:ext>
          </c:extLst>
        </c:ser>
        <c:ser>
          <c:idx val="13"/>
          <c:order val="13"/>
          <c:tx>
            <c:strRef>
              <c:f>'4.1'!$O$21</c:f>
              <c:strCache>
                <c:ptCount val="1"/>
              </c:strCache>
            </c:strRef>
          </c:tx>
          <c:invertIfNegative val="0"/>
          <c:cat>
            <c:numRef>
              <c:f>'4.1'!$P$7</c:f>
              <c:numCache>
                <c:formatCode>General</c:formatCode>
                <c:ptCount val="1"/>
              </c:numCache>
            </c:numRef>
          </c:cat>
          <c:val>
            <c:numRef>
              <c:f>'4.1'!$P$21</c:f>
              <c:numCache>
                <c:formatCode>0.0%</c:formatCode>
                <c:ptCount val="1"/>
              </c:numCache>
            </c:numRef>
          </c:val>
          <c:extLst xmlns:c16r2="http://schemas.microsoft.com/office/drawing/2015/06/chart">
            <c:ext xmlns:c16="http://schemas.microsoft.com/office/drawing/2014/chart" uri="{C3380CC4-5D6E-409C-BE32-E72D297353CC}">
              <c16:uniqueId val="{0000000D-3BD5-41E0-919C-AE1FC9F43374}"/>
            </c:ext>
          </c:extLst>
        </c:ser>
        <c:ser>
          <c:idx val="14"/>
          <c:order val="14"/>
          <c:tx>
            <c:strRef>
              <c:f>'4.1'!$O$22</c:f>
              <c:strCache>
                <c:ptCount val="1"/>
              </c:strCache>
            </c:strRef>
          </c:tx>
          <c:invertIfNegative val="0"/>
          <c:cat>
            <c:numRef>
              <c:f>'4.1'!$P$7</c:f>
              <c:numCache>
                <c:formatCode>General</c:formatCode>
                <c:ptCount val="1"/>
              </c:numCache>
            </c:numRef>
          </c:cat>
          <c:val>
            <c:numRef>
              <c:f>'4.1'!$P$22</c:f>
              <c:numCache>
                <c:formatCode>0.0%</c:formatCode>
                <c:ptCount val="1"/>
              </c:numCache>
            </c:numRef>
          </c:val>
          <c:extLst xmlns:c16r2="http://schemas.microsoft.com/office/drawing/2015/06/chart">
            <c:ext xmlns:c16="http://schemas.microsoft.com/office/drawing/2014/chart" uri="{C3380CC4-5D6E-409C-BE32-E72D297353CC}">
              <c16:uniqueId val="{0000000E-3BD5-41E0-919C-AE1FC9F43374}"/>
            </c:ext>
          </c:extLst>
        </c:ser>
        <c:ser>
          <c:idx val="15"/>
          <c:order val="15"/>
          <c:tx>
            <c:strRef>
              <c:f>'4.1'!$O$23</c:f>
              <c:strCache>
                <c:ptCount val="1"/>
              </c:strCache>
            </c:strRef>
          </c:tx>
          <c:spPr>
            <a:solidFill>
              <a:srgbClr val="EBE600"/>
            </a:solidFill>
          </c:spPr>
          <c:invertIfNegative val="0"/>
          <c:cat>
            <c:numRef>
              <c:f>'4.1'!$P$7</c:f>
              <c:numCache>
                <c:formatCode>General</c:formatCode>
                <c:ptCount val="1"/>
              </c:numCache>
            </c:numRef>
          </c:cat>
          <c:val>
            <c:numRef>
              <c:f>'4.1'!$P$23</c:f>
              <c:numCache>
                <c:formatCode>0.0%</c:formatCode>
                <c:ptCount val="1"/>
              </c:numCache>
            </c:numRef>
          </c:val>
          <c:extLst xmlns:c16r2="http://schemas.microsoft.com/office/drawing/2015/06/chart">
            <c:ext xmlns:c16="http://schemas.microsoft.com/office/drawing/2014/chart" uri="{C3380CC4-5D6E-409C-BE32-E72D297353CC}">
              <c16:uniqueId val="{0000000F-3BD5-41E0-919C-AE1FC9F43374}"/>
            </c:ext>
          </c:extLst>
        </c:ser>
        <c:dLbls>
          <c:showLegendKey val="0"/>
          <c:showVal val="0"/>
          <c:showCatName val="0"/>
          <c:showSerName val="0"/>
          <c:showPercent val="0"/>
          <c:showBubbleSize val="0"/>
        </c:dLbls>
        <c:gapWidth val="150"/>
        <c:axId val="159339648"/>
        <c:axId val="159341184"/>
      </c:barChart>
      <c:catAx>
        <c:axId val="159339648"/>
        <c:scaling>
          <c:orientation val="minMax"/>
        </c:scaling>
        <c:delete val="1"/>
        <c:axPos val="b"/>
        <c:numFmt formatCode="General" sourceLinked="1"/>
        <c:majorTickMark val="out"/>
        <c:minorTickMark val="none"/>
        <c:tickLblPos val="nextTo"/>
        <c:crossAx val="159341184"/>
        <c:crosses val="autoZero"/>
        <c:auto val="1"/>
        <c:lblAlgn val="ctr"/>
        <c:lblOffset val="100"/>
        <c:noMultiLvlLbl val="0"/>
      </c:catAx>
      <c:valAx>
        <c:axId val="159341184"/>
        <c:scaling>
          <c:orientation val="minMax"/>
        </c:scaling>
        <c:delete val="1"/>
        <c:axPos val="l"/>
        <c:numFmt formatCode="0.0%" sourceLinked="1"/>
        <c:majorTickMark val="out"/>
        <c:minorTickMark val="none"/>
        <c:tickLblPos val="nextTo"/>
        <c:crossAx val="159339648"/>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52566753016951306"/>
          <c:y val="0.11291718469401851"/>
          <c:w val="0.34243387380811624"/>
          <c:h val="0.28385930377123914"/>
        </c:manualLayout>
      </c:layout>
      <c:doughnutChart>
        <c:varyColors val="1"/>
        <c:ser>
          <c:idx val="2"/>
          <c:order val="0"/>
          <c:dPt>
            <c:idx val="0"/>
            <c:bubble3D val="0"/>
            <c:spPr>
              <a:solidFill>
                <a:srgbClr val="9BBB59">
                  <a:lumMod val="75000"/>
                </a:srgbClr>
              </a:solidFill>
            </c:spPr>
            <c:extLst xmlns:c16r2="http://schemas.microsoft.com/office/drawing/2015/06/chart">
              <c:ext xmlns:c16="http://schemas.microsoft.com/office/drawing/2014/chart" uri="{C3380CC4-5D6E-409C-BE32-E72D297353CC}">
                <c16:uniqueId val="{00000001-4951-40F8-8573-9051569B6116}"/>
              </c:ext>
            </c:extLst>
          </c:dPt>
          <c:dPt>
            <c:idx val="1"/>
            <c:bubble3D val="0"/>
            <c:spPr>
              <a:solidFill>
                <a:srgbClr val="EEECE1">
                  <a:lumMod val="50000"/>
                </a:srgbClr>
              </a:solidFill>
            </c:spPr>
            <c:extLst xmlns:c16r2="http://schemas.microsoft.com/office/drawing/2015/06/chart">
              <c:ext xmlns:c16="http://schemas.microsoft.com/office/drawing/2014/chart" uri="{C3380CC4-5D6E-409C-BE32-E72D297353CC}">
                <c16:uniqueId val="{00000003-4951-40F8-8573-9051569B6116}"/>
              </c:ext>
            </c:extLst>
          </c:dPt>
          <c:dPt>
            <c:idx val="2"/>
            <c:bubble3D val="0"/>
            <c:spPr>
              <a:solidFill>
                <a:sysClr val="windowText" lastClr="000000"/>
              </a:solidFill>
            </c:spPr>
            <c:extLst xmlns:c16r2="http://schemas.microsoft.com/office/drawing/2015/06/chart">
              <c:ext xmlns:c16="http://schemas.microsoft.com/office/drawing/2014/chart" uri="{C3380CC4-5D6E-409C-BE32-E72D297353CC}">
                <c16:uniqueId val="{00000005-4951-40F8-8573-9051569B6116}"/>
              </c:ext>
            </c:extLst>
          </c:dPt>
          <c:dPt>
            <c:idx val="5"/>
            <c:bubble3D val="0"/>
            <c:extLst xmlns:c16r2="http://schemas.microsoft.com/office/drawing/2015/06/chart">
              <c:ext xmlns:c16="http://schemas.microsoft.com/office/drawing/2014/chart" uri="{C3380CC4-5D6E-409C-BE32-E72D297353CC}">
                <c16:uniqueId val="{00000006-4951-40F8-8573-9051569B6116}"/>
              </c:ext>
            </c:extLst>
          </c:dPt>
          <c:dPt>
            <c:idx val="6"/>
            <c:bubble3D val="0"/>
            <c:spPr>
              <a:solidFill>
                <a:srgbClr val="6E4932"/>
              </a:solidFill>
            </c:spPr>
            <c:extLst xmlns:c16r2="http://schemas.microsoft.com/office/drawing/2015/06/chart">
              <c:ext xmlns:c16="http://schemas.microsoft.com/office/drawing/2014/chart" uri="{C3380CC4-5D6E-409C-BE32-E72D297353CC}">
                <c16:uniqueId val="{00000008-4951-40F8-8573-9051569B6116}"/>
              </c:ext>
            </c:extLst>
          </c:dPt>
          <c:dPt>
            <c:idx val="7"/>
            <c:bubble3D val="0"/>
            <c:extLst xmlns:c16r2="http://schemas.microsoft.com/office/drawing/2015/06/chart">
              <c:ext xmlns:c16="http://schemas.microsoft.com/office/drawing/2014/chart" uri="{C3380CC4-5D6E-409C-BE32-E72D297353CC}">
                <c16:uniqueId val="{00000009-4951-40F8-8573-9051569B6116}"/>
              </c:ext>
            </c:extLst>
          </c:dPt>
          <c:dPt>
            <c:idx val="15"/>
            <c:bubble3D val="0"/>
            <c:spPr>
              <a:solidFill>
                <a:srgbClr val="EBE600"/>
              </a:solidFill>
            </c:spPr>
            <c:extLst xmlns:c16r2="http://schemas.microsoft.com/office/drawing/2015/06/chart">
              <c:ext xmlns:c16="http://schemas.microsoft.com/office/drawing/2014/chart" uri="{C3380CC4-5D6E-409C-BE32-E72D297353CC}">
                <c16:uniqueId val="{0000000B-4951-40F8-8573-9051569B6116}"/>
              </c:ext>
            </c:extLst>
          </c:dPt>
          <c:cat>
            <c:numRef>
              <c:f>'8.2'!$O$10:$O$25</c:f>
              <c:numCache>
                <c:formatCode>0.0%</c:formatCode>
                <c:ptCount val="16"/>
              </c:numCache>
            </c:numRef>
          </c:cat>
          <c:val>
            <c:numRef>
              <c:f>'8.2'!$J$10:$J$25</c:f>
              <c:numCache>
                <c:formatCode>0.0</c:formatCode>
                <c:ptCount val="16"/>
              </c:numCache>
            </c:numRef>
          </c:val>
          <c:extLst xmlns:c16r2="http://schemas.microsoft.com/office/drawing/2015/06/chart">
            <c:ext xmlns:c16="http://schemas.microsoft.com/office/drawing/2014/chart" uri="{C3380CC4-5D6E-409C-BE32-E72D297353CC}">
              <c16:uniqueId val="{0000000C-4951-40F8-8573-9051569B6116}"/>
            </c:ext>
          </c:extLst>
        </c:ser>
        <c:dLbls>
          <c:showLegendKey val="0"/>
          <c:showVal val="0"/>
          <c:showCatName val="0"/>
          <c:showSerName val="0"/>
          <c:showPercent val="0"/>
          <c:showBubbleSize val="0"/>
          <c:showLeaderLines val="1"/>
        </c:dLbls>
        <c:firstSliceAng val="0"/>
        <c:holeSize val="50"/>
      </c:doughnutChart>
      <c:spPr>
        <a:noFill/>
        <a:ln w="25400">
          <a:noFill/>
        </a:ln>
      </c:spPr>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b="1" i="0" u="none" strike="noStrike" baseline="0">
                <a:effectLst/>
              </a:rPr>
              <a:t>Spotřeba tepla podle </a:t>
            </a:r>
            <a:r>
              <a:rPr lang="cs-CZ" sz="1000"/>
              <a:t>sektorů</a:t>
            </a:r>
            <a:r>
              <a:rPr lang="cs-CZ" sz="1000" baseline="0"/>
              <a:t> národního hospodářství</a:t>
            </a:r>
            <a:r>
              <a:rPr lang="cs-CZ" sz="1000"/>
              <a:t> (GJ)</a:t>
            </a:r>
          </a:p>
        </c:rich>
      </c:tx>
      <c:layout>
        <c:manualLayout>
          <c:xMode val="edge"/>
          <c:yMode val="edge"/>
          <c:x val="0.11335168195718655"/>
          <c:y val="4.3463308028525417E-2"/>
        </c:manualLayout>
      </c:layout>
      <c:overlay val="0"/>
    </c:title>
    <c:autoTitleDeleted val="0"/>
    <c:plotArea>
      <c:layout>
        <c:manualLayout>
          <c:layoutTarget val="inner"/>
          <c:xMode val="edge"/>
          <c:yMode val="edge"/>
          <c:x val="9.7641630144170252E-2"/>
          <c:y val="0.18377538215833902"/>
          <c:w val="0.77415317693982277"/>
          <c:h val="0.68439824321241161"/>
        </c:manualLayout>
      </c:layout>
      <c:barChart>
        <c:barDir val="col"/>
        <c:grouping val="stacked"/>
        <c:varyColors val="0"/>
        <c:ser>
          <c:idx val="0"/>
          <c:order val="0"/>
          <c:tx>
            <c:strRef>
              <c:f>'8.2'!$K$27</c:f>
              <c:strCache>
                <c:ptCount val="1"/>
                <c:pt idx="0">
                  <c:v>Průmysl</c:v>
                </c:pt>
              </c:strCache>
            </c:strRef>
          </c:tx>
          <c:invertIfNegative val="0"/>
          <c:cat>
            <c:strRef>
              <c:f>'8.2'!$L$26:$N$26</c:f>
              <c:strCache>
                <c:ptCount val="3"/>
                <c:pt idx="0">
                  <c:v>Leden</c:v>
                </c:pt>
                <c:pt idx="1">
                  <c:v>Únor</c:v>
                </c:pt>
                <c:pt idx="2">
                  <c:v>Březen</c:v>
                </c:pt>
              </c:strCache>
            </c:strRef>
          </c:cat>
          <c:val>
            <c:numRef>
              <c:f>'8.2'!$L$27:$N$27</c:f>
              <c:numCache>
                <c:formatCode>#,##0.0</c:formatCode>
                <c:ptCount val="3"/>
                <c:pt idx="0">
                  <c:v>130340.06599999999</c:v>
                </c:pt>
                <c:pt idx="1">
                  <c:v>106905.76599999999</c:v>
                </c:pt>
                <c:pt idx="2">
                  <c:v>105056.25500000002</c:v>
                </c:pt>
              </c:numCache>
            </c:numRef>
          </c:val>
          <c:extLst xmlns:c16r2="http://schemas.microsoft.com/office/drawing/2015/06/chart">
            <c:ext xmlns:c16="http://schemas.microsoft.com/office/drawing/2014/chart" uri="{C3380CC4-5D6E-409C-BE32-E72D297353CC}">
              <c16:uniqueId val="{00000000-FF4C-49A6-9BD4-2463D4F20E24}"/>
            </c:ext>
          </c:extLst>
        </c:ser>
        <c:ser>
          <c:idx val="1"/>
          <c:order val="1"/>
          <c:tx>
            <c:strRef>
              <c:f>'8.2'!$K$28</c:f>
              <c:strCache>
                <c:ptCount val="1"/>
                <c:pt idx="0">
                  <c:v>Energetika</c:v>
                </c:pt>
              </c:strCache>
            </c:strRef>
          </c:tx>
          <c:invertIfNegative val="0"/>
          <c:cat>
            <c:strRef>
              <c:f>'8.2'!$L$26:$N$26</c:f>
              <c:strCache>
                <c:ptCount val="3"/>
                <c:pt idx="0">
                  <c:v>Leden</c:v>
                </c:pt>
                <c:pt idx="1">
                  <c:v>Únor</c:v>
                </c:pt>
                <c:pt idx="2">
                  <c:v>Březen</c:v>
                </c:pt>
              </c:strCache>
            </c:strRef>
          </c:cat>
          <c:val>
            <c:numRef>
              <c:f>'8.2'!$L$28:$N$28</c:f>
              <c:numCache>
                <c:formatCode>#,##0.0</c:formatCode>
                <c:ptCount val="3"/>
                <c:pt idx="0">
                  <c:v>2977.79</c:v>
                </c:pt>
                <c:pt idx="1">
                  <c:v>2390.3199999999997</c:v>
                </c:pt>
                <c:pt idx="2">
                  <c:v>2318.87</c:v>
                </c:pt>
              </c:numCache>
            </c:numRef>
          </c:val>
          <c:extLst xmlns:c16r2="http://schemas.microsoft.com/office/drawing/2015/06/chart">
            <c:ext xmlns:c16="http://schemas.microsoft.com/office/drawing/2014/chart" uri="{C3380CC4-5D6E-409C-BE32-E72D297353CC}">
              <c16:uniqueId val="{00000001-FF4C-49A6-9BD4-2463D4F20E24}"/>
            </c:ext>
          </c:extLst>
        </c:ser>
        <c:ser>
          <c:idx val="2"/>
          <c:order val="2"/>
          <c:tx>
            <c:strRef>
              <c:f>'8.2'!$K$29</c:f>
              <c:strCache>
                <c:ptCount val="1"/>
                <c:pt idx="0">
                  <c:v>Doprava</c:v>
                </c:pt>
              </c:strCache>
            </c:strRef>
          </c:tx>
          <c:invertIfNegative val="0"/>
          <c:cat>
            <c:strRef>
              <c:f>'8.2'!$L$26:$N$26</c:f>
              <c:strCache>
                <c:ptCount val="3"/>
                <c:pt idx="0">
                  <c:v>Leden</c:v>
                </c:pt>
                <c:pt idx="1">
                  <c:v>Únor</c:v>
                </c:pt>
                <c:pt idx="2">
                  <c:v>Březen</c:v>
                </c:pt>
              </c:strCache>
            </c:strRef>
          </c:cat>
          <c:val>
            <c:numRef>
              <c:f>'8.2'!$L$29:$N$29</c:f>
              <c:numCache>
                <c:formatCode>#,##0.0</c:formatCode>
                <c:ptCount val="3"/>
                <c:pt idx="0">
                  <c:v>9795.4959999999992</c:v>
                </c:pt>
                <c:pt idx="1">
                  <c:v>7276.8010000000004</c:v>
                </c:pt>
                <c:pt idx="2">
                  <c:v>7373.5159999999996</c:v>
                </c:pt>
              </c:numCache>
            </c:numRef>
          </c:val>
          <c:extLst xmlns:c16r2="http://schemas.microsoft.com/office/drawing/2015/06/chart">
            <c:ext xmlns:c16="http://schemas.microsoft.com/office/drawing/2014/chart" uri="{C3380CC4-5D6E-409C-BE32-E72D297353CC}">
              <c16:uniqueId val="{00000002-FF4C-49A6-9BD4-2463D4F20E24}"/>
            </c:ext>
          </c:extLst>
        </c:ser>
        <c:ser>
          <c:idx val="3"/>
          <c:order val="3"/>
          <c:tx>
            <c:strRef>
              <c:f>'8.2'!$K$30</c:f>
              <c:strCache>
                <c:ptCount val="1"/>
                <c:pt idx="0">
                  <c:v>Stavebnictví</c:v>
                </c:pt>
              </c:strCache>
            </c:strRef>
          </c:tx>
          <c:invertIfNegative val="0"/>
          <c:cat>
            <c:strRef>
              <c:f>'8.2'!$L$26:$N$26</c:f>
              <c:strCache>
                <c:ptCount val="3"/>
                <c:pt idx="0">
                  <c:v>Leden</c:v>
                </c:pt>
                <c:pt idx="1">
                  <c:v>Únor</c:v>
                </c:pt>
                <c:pt idx="2">
                  <c:v>Březen</c:v>
                </c:pt>
              </c:strCache>
            </c:strRef>
          </c:cat>
          <c:val>
            <c:numRef>
              <c:f>'8.2'!$L$30:$N$30</c:f>
              <c:numCache>
                <c:formatCode>#,##0.0</c:formatCode>
                <c:ptCount val="3"/>
                <c:pt idx="0">
                  <c:v>870.428</c:v>
                </c:pt>
                <c:pt idx="1">
                  <c:v>806.31299999999999</c:v>
                </c:pt>
                <c:pt idx="2">
                  <c:v>714.40700000000004</c:v>
                </c:pt>
              </c:numCache>
            </c:numRef>
          </c:val>
          <c:extLst xmlns:c16r2="http://schemas.microsoft.com/office/drawing/2015/06/chart">
            <c:ext xmlns:c16="http://schemas.microsoft.com/office/drawing/2014/chart" uri="{C3380CC4-5D6E-409C-BE32-E72D297353CC}">
              <c16:uniqueId val="{00000003-FF4C-49A6-9BD4-2463D4F20E24}"/>
            </c:ext>
          </c:extLst>
        </c:ser>
        <c:ser>
          <c:idx val="4"/>
          <c:order val="4"/>
          <c:tx>
            <c:strRef>
              <c:f>'8.2'!$K$31</c:f>
              <c:strCache>
                <c:ptCount val="1"/>
                <c:pt idx="0">
                  <c:v>Zemědělství a lesnictví</c:v>
                </c:pt>
              </c:strCache>
            </c:strRef>
          </c:tx>
          <c:invertIfNegative val="0"/>
          <c:cat>
            <c:strRef>
              <c:f>'8.2'!$L$26:$N$26</c:f>
              <c:strCache>
                <c:ptCount val="3"/>
                <c:pt idx="0">
                  <c:v>Leden</c:v>
                </c:pt>
                <c:pt idx="1">
                  <c:v>Únor</c:v>
                </c:pt>
                <c:pt idx="2">
                  <c:v>Březen</c:v>
                </c:pt>
              </c:strCache>
            </c:strRef>
          </c:cat>
          <c:val>
            <c:numRef>
              <c:f>'8.2'!$L$31:$N$31</c:f>
              <c:numCache>
                <c:formatCode>#,##0.0</c:formatCode>
                <c:ptCount val="3"/>
                <c:pt idx="0">
                  <c:v>1987.3040000000001</c:v>
                </c:pt>
                <c:pt idx="1">
                  <c:v>1625.124</c:v>
                </c:pt>
                <c:pt idx="2">
                  <c:v>1791.5350000000001</c:v>
                </c:pt>
              </c:numCache>
            </c:numRef>
          </c:val>
          <c:extLst xmlns:c16r2="http://schemas.microsoft.com/office/drawing/2015/06/chart">
            <c:ext xmlns:c16="http://schemas.microsoft.com/office/drawing/2014/chart" uri="{C3380CC4-5D6E-409C-BE32-E72D297353CC}">
              <c16:uniqueId val="{00000004-FF4C-49A6-9BD4-2463D4F20E24}"/>
            </c:ext>
          </c:extLst>
        </c:ser>
        <c:ser>
          <c:idx val="5"/>
          <c:order val="5"/>
          <c:tx>
            <c:strRef>
              <c:f>'8.2'!$K$32</c:f>
              <c:strCache>
                <c:ptCount val="1"/>
                <c:pt idx="0">
                  <c:v>Domácnosti</c:v>
                </c:pt>
              </c:strCache>
            </c:strRef>
          </c:tx>
          <c:invertIfNegative val="0"/>
          <c:cat>
            <c:strRef>
              <c:f>'8.2'!$L$26:$N$26</c:f>
              <c:strCache>
                <c:ptCount val="3"/>
                <c:pt idx="0">
                  <c:v>Leden</c:v>
                </c:pt>
                <c:pt idx="1">
                  <c:v>Únor</c:v>
                </c:pt>
                <c:pt idx="2">
                  <c:v>Březen</c:v>
                </c:pt>
              </c:strCache>
            </c:strRef>
          </c:cat>
          <c:val>
            <c:numRef>
              <c:f>'8.2'!$L$32:$N$32</c:f>
              <c:numCache>
                <c:formatCode>#,##0.0</c:formatCode>
                <c:ptCount val="3"/>
                <c:pt idx="0">
                  <c:v>313663.95799999998</c:v>
                </c:pt>
                <c:pt idx="1">
                  <c:v>247753.52199999997</c:v>
                </c:pt>
                <c:pt idx="2">
                  <c:v>240331.11499999996</c:v>
                </c:pt>
              </c:numCache>
            </c:numRef>
          </c:val>
          <c:extLst xmlns:c16r2="http://schemas.microsoft.com/office/drawing/2015/06/chart">
            <c:ext xmlns:c16="http://schemas.microsoft.com/office/drawing/2014/chart" uri="{C3380CC4-5D6E-409C-BE32-E72D297353CC}">
              <c16:uniqueId val="{00000005-FF4C-49A6-9BD4-2463D4F20E24}"/>
            </c:ext>
          </c:extLst>
        </c:ser>
        <c:ser>
          <c:idx val="6"/>
          <c:order val="6"/>
          <c:tx>
            <c:strRef>
              <c:f>'8.2'!$K$33</c:f>
              <c:strCache>
                <c:ptCount val="1"/>
                <c:pt idx="0">
                  <c:v>Obchod, služby, školství, zdravotnictví</c:v>
                </c:pt>
              </c:strCache>
            </c:strRef>
          </c:tx>
          <c:invertIfNegative val="0"/>
          <c:cat>
            <c:strRef>
              <c:f>'8.2'!$L$26:$N$26</c:f>
              <c:strCache>
                <c:ptCount val="3"/>
                <c:pt idx="0">
                  <c:v>Leden</c:v>
                </c:pt>
                <c:pt idx="1">
                  <c:v>Únor</c:v>
                </c:pt>
                <c:pt idx="2">
                  <c:v>Březen</c:v>
                </c:pt>
              </c:strCache>
            </c:strRef>
          </c:cat>
          <c:val>
            <c:numRef>
              <c:f>'8.2'!$L$33:$N$33</c:f>
              <c:numCache>
                <c:formatCode>#,##0.0</c:formatCode>
                <c:ptCount val="3"/>
                <c:pt idx="0">
                  <c:v>197559.06799999997</c:v>
                </c:pt>
                <c:pt idx="1">
                  <c:v>159880.81399999998</c:v>
                </c:pt>
                <c:pt idx="2">
                  <c:v>153269.77700000003</c:v>
                </c:pt>
              </c:numCache>
            </c:numRef>
          </c:val>
          <c:extLst xmlns:c16r2="http://schemas.microsoft.com/office/drawing/2015/06/chart">
            <c:ext xmlns:c16="http://schemas.microsoft.com/office/drawing/2014/chart" uri="{C3380CC4-5D6E-409C-BE32-E72D297353CC}">
              <c16:uniqueId val="{00000006-FF4C-49A6-9BD4-2463D4F20E24}"/>
            </c:ext>
          </c:extLst>
        </c:ser>
        <c:ser>
          <c:idx val="7"/>
          <c:order val="7"/>
          <c:tx>
            <c:strRef>
              <c:f>'8.2'!$K$34</c:f>
              <c:strCache>
                <c:ptCount val="1"/>
                <c:pt idx="0">
                  <c:v>Ostatní</c:v>
                </c:pt>
              </c:strCache>
            </c:strRef>
          </c:tx>
          <c:invertIfNegative val="0"/>
          <c:cat>
            <c:strRef>
              <c:f>'8.2'!$L$26:$N$26</c:f>
              <c:strCache>
                <c:ptCount val="3"/>
                <c:pt idx="0">
                  <c:v>Leden</c:v>
                </c:pt>
                <c:pt idx="1">
                  <c:v>Únor</c:v>
                </c:pt>
                <c:pt idx="2">
                  <c:v>Březen</c:v>
                </c:pt>
              </c:strCache>
            </c:strRef>
          </c:cat>
          <c:val>
            <c:numRef>
              <c:f>'8.2'!$L$34:$N$34</c:f>
              <c:numCache>
                <c:formatCode>#,##0.0</c:formatCode>
                <c:ptCount val="3"/>
                <c:pt idx="0">
                  <c:v>20709.746999999999</c:v>
                </c:pt>
                <c:pt idx="1">
                  <c:v>16529.753000000001</c:v>
                </c:pt>
                <c:pt idx="2">
                  <c:v>12483.063</c:v>
                </c:pt>
              </c:numCache>
            </c:numRef>
          </c:val>
          <c:extLst xmlns:c16r2="http://schemas.microsoft.com/office/drawing/2015/06/chart">
            <c:ext xmlns:c16="http://schemas.microsoft.com/office/drawing/2014/chart" uri="{C3380CC4-5D6E-409C-BE32-E72D297353CC}">
              <c16:uniqueId val="{00000007-FF4C-49A6-9BD4-2463D4F20E24}"/>
            </c:ext>
          </c:extLst>
        </c:ser>
        <c:dLbls>
          <c:showLegendKey val="0"/>
          <c:showVal val="0"/>
          <c:showCatName val="0"/>
          <c:showSerName val="0"/>
          <c:showPercent val="0"/>
          <c:showBubbleSize val="0"/>
        </c:dLbls>
        <c:gapWidth val="150"/>
        <c:overlap val="100"/>
        <c:axId val="163563008"/>
        <c:axId val="163564544"/>
      </c:barChart>
      <c:catAx>
        <c:axId val="163563008"/>
        <c:scaling>
          <c:orientation val="minMax"/>
        </c:scaling>
        <c:delete val="0"/>
        <c:axPos val="b"/>
        <c:numFmt formatCode="General" sourceLinked="1"/>
        <c:majorTickMark val="none"/>
        <c:minorTickMark val="none"/>
        <c:tickLblPos val="nextTo"/>
        <c:txPr>
          <a:bodyPr/>
          <a:lstStyle/>
          <a:p>
            <a:pPr>
              <a:defRPr sz="900"/>
            </a:pPr>
            <a:endParaRPr lang="cs-CZ"/>
          </a:p>
        </c:txPr>
        <c:crossAx val="163564544"/>
        <c:crosses val="autoZero"/>
        <c:auto val="1"/>
        <c:lblAlgn val="ctr"/>
        <c:lblOffset val="100"/>
        <c:noMultiLvlLbl val="0"/>
      </c:catAx>
      <c:valAx>
        <c:axId val="163564544"/>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163563008"/>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v ČR</a:t>
            </a:r>
          </a:p>
        </c:rich>
      </c:tx>
      <c:overlay val="0"/>
    </c:title>
    <c:autoTitleDeleted val="0"/>
    <c:plotArea>
      <c:layout>
        <c:manualLayout>
          <c:layoutTarget val="inner"/>
          <c:xMode val="edge"/>
          <c:yMode val="edge"/>
          <c:x val="6.0592781633521109E-2"/>
          <c:y val="0.27588277344330603"/>
          <c:w val="0.86679862645627792"/>
          <c:h val="0.27543687465053568"/>
        </c:manualLayout>
      </c:layout>
      <c:barChart>
        <c:barDir val="bar"/>
        <c:grouping val="clustered"/>
        <c:varyColors val="0"/>
        <c:ser>
          <c:idx val="0"/>
          <c:order val="0"/>
          <c:tx>
            <c:strRef>
              <c:f>'8.2'!$L$39</c:f>
              <c:strCache>
                <c:ptCount val="1"/>
                <c:pt idx="0">
                  <c:v>Instalovaný výkon</c:v>
                </c:pt>
              </c:strCache>
            </c:strRef>
          </c:tx>
          <c:invertIfNegative val="0"/>
          <c:val>
            <c:numRef>
              <c:f>'8.2'!$M$39</c:f>
              <c:numCache>
                <c:formatCode>0.0%</c:formatCode>
                <c:ptCount val="1"/>
                <c:pt idx="0">
                  <c:v>5.5004828846864313E-2</c:v>
                </c:pt>
              </c:numCache>
            </c:numRef>
          </c:val>
          <c:extLst xmlns:c16r2="http://schemas.microsoft.com/office/drawing/2015/06/chart">
            <c:ext xmlns:c16="http://schemas.microsoft.com/office/drawing/2014/chart" uri="{C3380CC4-5D6E-409C-BE32-E72D297353CC}">
              <c16:uniqueId val="{00000000-634E-4787-8153-5502D9508DDF}"/>
            </c:ext>
          </c:extLst>
        </c:ser>
        <c:ser>
          <c:idx val="1"/>
          <c:order val="1"/>
          <c:tx>
            <c:strRef>
              <c:f>'8.2'!$L$40</c:f>
              <c:strCache>
                <c:ptCount val="1"/>
                <c:pt idx="0">
                  <c:v>Výroba tepla brutto</c:v>
                </c:pt>
              </c:strCache>
            </c:strRef>
          </c:tx>
          <c:invertIfNegative val="0"/>
          <c:val>
            <c:numRef>
              <c:f>'8.2'!$M$40</c:f>
              <c:numCache>
                <c:formatCode>0.0%</c:formatCode>
                <c:ptCount val="1"/>
                <c:pt idx="0">
                  <c:v>4.9211052659766469E-2</c:v>
                </c:pt>
              </c:numCache>
            </c:numRef>
          </c:val>
          <c:extLst xmlns:c16r2="http://schemas.microsoft.com/office/drawing/2015/06/chart">
            <c:ext xmlns:c16="http://schemas.microsoft.com/office/drawing/2014/chart" uri="{C3380CC4-5D6E-409C-BE32-E72D297353CC}">
              <c16:uniqueId val="{00000001-634E-4787-8153-5502D9508DDF}"/>
            </c:ext>
          </c:extLst>
        </c:ser>
        <c:ser>
          <c:idx val="2"/>
          <c:order val="2"/>
          <c:tx>
            <c:strRef>
              <c:f>'8.2'!$L$41</c:f>
              <c:strCache>
                <c:ptCount val="1"/>
                <c:pt idx="0">
                  <c:v>Dodávky tepla</c:v>
                </c:pt>
              </c:strCache>
            </c:strRef>
          </c:tx>
          <c:invertIfNegative val="0"/>
          <c:val>
            <c:numRef>
              <c:f>'8.2'!$M$41</c:f>
              <c:numCache>
                <c:formatCode>0.0%</c:formatCode>
                <c:ptCount val="1"/>
                <c:pt idx="0">
                  <c:v>5.6692872746611334E-2</c:v>
                </c:pt>
              </c:numCache>
            </c:numRef>
          </c:val>
          <c:extLst xmlns:c16r2="http://schemas.microsoft.com/office/drawing/2015/06/chart">
            <c:ext xmlns:c16="http://schemas.microsoft.com/office/drawing/2014/chart" uri="{C3380CC4-5D6E-409C-BE32-E72D297353CC}">
              <c16:uniqueId val="{00000002-634E-4787-8153-5502D9508DDF}"/>
            </c:ext>
          </c:extLst>
        </c:ser>
        <c:dLbls>
          <c:showLegendKey val="0"/>
          <c:showVal val="0"/>
          <c:showCatName val="0"/>
          <c:showSerName val="0"/>
          <c:showPercent val="0"/>
          <c:showBubbleSize val="0"/>
        </c:dLbls>
        <c:gapWidth val="150"/>
        <c:axId val="163853824"/>
        <c:axId val="163855360"/>
      </c:barChart>
      <c:catAx>
        <c:axId val="163853824"/>
        <c:scaling>
          <c:orientation val="maxMin"/>
        </c:scaling>
        <c:delete val="0"/>
        <c:axPos val="l"/>
        <c:numFmt formatCode="General" sourceLinked="1"/>
        <c:majorTickMark val="none"/>
        <c:minorTickMark val="none"/>
        <c:tickLblPos val="none"/>
        <c:crossAx val="163855360"/>
        <c:crosses val="autoZero"/>
        <c:auto val="1"/>
        <c:lblAlgn val="ctr"/>
        <c:lblOffset val="100"/>
        <c:noMultiLvlLbl val="0"/>
      </c:catAx>
      <c:valAx>
        <c:axId val="163855360"/>
        <c:scaling>
          <c:orientation val="minMax"/>
          <c:max val="0.30000000000000004"/>
        </c:scaling>
        <c:delete val="0"/>
        <c:axPos val="b"/>
        <c:majorGridlines/>
        <c:numFmt formatCode="0%" sourceLinked="0"/>
        <c:majorTickMark val="out"/>
        <c:minorTickMark val="none"/>
        <c:tickLblPos val="nextTo"/>
        <c:spPr>
          <a:ln>
            <a:noFill/>
          </a:ln>
        </c:spPr>
        <c:txPr>
          <a:bodyPr/>
          <a:lstStyle/>
          <a:p>
            <a:pPr>
              <a:defRPr sz="900"/>
            </a:pPr>
            <a:endParaRPr lang="cs-CZ"/>
          </a:p>
        </c:txPr>
        <c:crossAx val="163853824"/>
        <c:crosses val="max"/>
        <c:crossBetween val="between"/>
      </c:valAx>
    </c:plotArea>
    <c:legend>
      <c:legendPos val="b"/>
      <c:layout>
        <c:manualLayout>
          <c:xMode val="edge"/>
          <c:yMode val="edge"/>
          <c:x val="0.18609824399565114"/>
          <c:y val="0.74908068686696816"/>
          <c:w val="0.81390175600434878"/>
          <c:h val="0.25091931313303184"/>
        </c:manualLayout>
      </c:layout>
      <c:overlay val="0"/>
    </c:legend>
    <c:plotVisOnly val="1"/>
    <c:dispBlanksAs val="gap"/>
    <c:showDLblsOverMax val="0"/>
  </c:chart>
  <c:spPr>
    <a:ln>
      <a:noFill/>
    </a:ln>
  </c:spPr>
  <c:printSettings>
    <c:headerFooter/>
    <c:pageMargins b="0.78740157499999996" l="0.7" r="0.7" t="0.78740157499999996" header="0.3" footer="0.3"/>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Dodávky tepla podle paliv (GJ)</a:t>
            </a:r>
          </a:p>
        </c:rich>
      </c:tx>
      <c:layout>
        <c:manualLayout>
          <c:xMode val="edge"/>
          <c:yMode val="edge"/>
          <c:x val="0.33476395939086295"/>
          <c:y val="4.3823326432022087E-2"/>
        </c:manualLayout>
      </c:layout>
      <c:overlay val="0"/>
    </c:title>
    <c:autoTitleDeleted val="0"/>
    <c:plotArea>
      <c:layout>
        <c:manualLayout>
          <c:layoutTarget val="inner"/>
          <c:xMode val="edge"/>
          <c:yMode val="edge"/>
          <c:x val="0.11164476326580174"/>
          <c:y val="0.18190101113825022"/>
          <c:w val="0.88835523673419825"/>
          <c:h val="0.6851811594202899"/>
        </c:manualLayout>
      </c:layout>
      <c:barChart>
        <c:barDir val="col"/>
        <c:grouping val="stacked"/>
        <c:varyColors val="0"/>
        <c:ser>
          <c:idx val="0"/>
          <c:order val="0"/>
          <c:tx>
            <c:strRef>
              <c:f>'8.2'!$K$10</c:f>
              <c:strCache>
                <c:ptCount val="1"/>
                <c:pt idx="0">
                  <c:v>Biomasa</c:v>
                </c:pt>
              </c:strCache>
            </c:strRef>
          </c:tx>
          <c:spPr>
            <a:solidFill>
              <a:schemeClr val="accent3">
                <a:lumMod val="75000"/>
              </a:schemeClr>
            </a:solidFill>
          </c:spPr>
          <c:invertIfNegative val="0"/>
          <c:cat>
            <c:strRef>
              <c:f>'8.2'!$L$9:$N$9</c:f>
              <c:strCache>
                <c:ptCount val="3"/>
                <c:pt idx="0">
                  <c:v>Leden</c:v>
                </c:pt>
                <c:pt idx="1">
                  <c:v>Únor</c:v>
                </c:pt>
                <c:pt idx="2">
                  <c:v>Březen</c:v>
                </c:pt>
              </c:strCache>
            </c:strRef>
          </c:cat>
          <c:val>
            <c:numRef>
              <c:f>'8.2'!$L$10:$N$10</c:f>
              <c:numCache>
                <c:formatCode>#,##0.0</c:formatCode>
                <c:ptCount val="3"/>
                <c:pt idx="0">
                  <c:v>132130.81599999999</c:v>
                </c:pt>
                <c:pt idx="1">
                  <c:v>125824.07599999999</c:v>
                </c:pt>
                <c:pt idx="2">
                  <c:v>140872.41500000001</c:v>
                </c:pt>
              </c:numCache>
            </c:numRef>
          </c:val>
          <c:extLst xmlns:c16r2="http://schemas.microsoft.com/office/drawing/2015/06/chart">
            <c:ext xmlns:c16="http://schemas.microsoft.com/office/drawing/2014/chart" uri="{C3380CC4-5D6E-409C-BE32-E72D297353CC}">
              <c16:uniqueId val="{00000000-D035-4DCD-B5FB-7E4A55D0F511}"/>
            </c:ext>
          </c:extLst>
        </c:ser>
        <c:ser>
          <c:idx val="1"/>
          <c:order val="1"/>
          <c:tx>
            <c:strRef>
              <c:f>'8.2'!$K$11</c:f>
              <c:strCache>
                <c:ptCount val="1"/>
                <c:pt idx="0">
                  <c:v>Bioplyn</c:v>
                </c:pt>
              </c:strCache>
            </c:strRef>
          </c:tx>
          <c:spPr>
            <a:solidFill>
              <a:schemeClr val="bg2">
                <a:lumMod val="50000"/>
              </a:schemeClr>
            </a:solidFill>
          </c:spPr>
          <c:invertIfNegative val="0"/>
          <c:cat>
            <c:strRef>
              <c:f>'8.2'!$L$9:$N$9</c:f>
              <c:strCache>
                <c:ptCount val="3"/>
                <c:pt idx="0">
                  <c:v>Leden</c:v>
                </c:pt>
                <c:pt idx="1">
                  <c:v>Únor</c:v>
                </c:pt>
                <c:pt idx="2">
                  <c:v>Březen</c:v>
                </c:pt>
              </c:strCache>
            </c:strRef>
          </c:cat>
          <c:val>
            <c:numRef>
              <c:f>'8.2'!$L$11:$N$11</c:f>
              <c:numCache>
                <c:formatCode>#,##0.0</c:formatCode>
                <c:ptCount val="3"/>
                <c:pt idx="0">
                  <c:v>8662.4540000000015</c:v>
                </c:pt>
                <c:pt idx="1">
                  <c:v>7259.0229999999992</c:v>
                </c:pt>
                <c:pt idx="2">
                  <c:v>7448.723</c:v>
                </c:pt>
              </c:numCache>
            </c:numRef>
          </c:val>
          <c:extLst xmlns:c16r2="http://schemas.microsoft.com/office/drawing/2015/06/chart">
            <c:ext xmlns:c16="http://schemas.microsoft.com/office/drawing/2014/chart" uri="{C3380CC4-5D6E-409C-BE32-E72D297353CC}">
              <c16:uniqueId val="{00000001-D035-4DCD-B5FB-7E4A55D0F511}"/>
            </c:ext>
          </c:extLst>
        </c:ser>
        <c:ser>
          <c:idx val="2"/>
          <c:order val="2"/>
          <c:tx>
            <c:strRef>
              <c:f>'8.2'!$K$12</c:f>
              <c:strCache>
                <c:ptCount val="1"/>
                <c:pt idx="0">
                  <c:v>Černé uhlí</c:v>
                </c:pt>
              </c:strCache>
            </c:strRef>
          </c:tx>
          <c:spPr>
            <a:solidFill>
              <a:schemeClr val="tx1"/>
            </a:solidFill>
          </c:spPr>
          <c:invertIfNegative val="0"/>
          <c:cat>
            <c:strRef>
              <c:f>'8.2'!$L$9:$N$9</c:f>
              <c:strCache>
                <c:ptCount val="3"/>
                <c:pt idx="0">
                  <c:v>Leden</c:v>
                </c:pt>
                <c:pt idx="1">
                  <c:v>Únor</c:v>
                </c:pt>
                <c:pt idx="2">
                  <c:v>Březen</c:v>
                </c:pt>
              </c:strCache>
            </c:strRef>
          </c:cat>
          <c:val>
            <c:numRef>
              <c:f>'8.2'!$L$12:$N$12</c:f>
              <c:numCache>
                <c:formatCode>#,##0.0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2-D035-4DCD-B5FB-7E4A55D0F511}"/>
            </c:ext>
          </c:extLst>
        </c:ser>
        <c:ser>
          <c:idx val="3"/>
          <c:order val="3"/>
          <c:tx>
            <c:strRef>
              <c:f>'8.2'!$K$13</c:f>
              <c:strCache>
                <c:ptCount val="1"/>
                <c:pt idx="0">
                  <c:v>Elektrická energie</c:v>
                </c:pt>
              </c:strCache>
            </c:strRef>
          </c:tx>
          <c:invertIfNegative val="0"/>
          <c:cat>
            <c:strRef>
              <c:f>'8.2'!$L$9:$N$9</c:f>
              <c:strCache>
                <c:ptCount val="3"/>
                <c:pt idx="0">
                  <c:v>Leden</c:v>
                </c:pt>
                <c:pt idx="1">
                  <c:v>Únor</c:v>
                </c:pt>
                <c:pt idx="2">
                  <c:v>Březen</c:v>
                </c:pt>
              </c:strCache>
            </c:strRef>
          </c:cat>
          <c:val>
            <c:numRef>
              <c:f>'8.2'!$L$13:$N$13</c:f>
              <c:numCache>
                <c:formatCode>#,##0.0</c:formatCode>
                <c:ptCount val="3"/>
                <c:pt idx="0">
                  <c:v>29.9</c:v>
                </c:pt>
                <c:pt idx="1">
                  <c:v>40.6</c:v>
                </c:pt>
                <c:pt idx="2">
                  <c:v>52</c:v>
                </c:pt>
              </c:numCache>
            </c:numRef>
          </c:val>
          <c:extLst xmlns:c16r2="http://schemas.microsoft.com/office/drawing/2015/06/chart">
            <c:ext xmlns:c16="http://schemas.microsoft.com/office/drawing/2014/chart" uri="{C3380CC4-5D6E-409C-BE32-E72D297353CC}">
              <c16:uniqueId val="{00000003-D035-4DCD-B5FB-7E4A55D0F511}"/>
            </c:ext>
          </c:extLst>
        </c:ser>
        <c:ser>
          <c:idx val="4"/>
          <c:order val="4"/>
          <c:tx>
            <c:strRef>
              <c:f>'8.2'!$K$14</c:f>
              <c:strCache>
                <c:ptCount val="1"/>
                <c:pt idx="0">
                  <c:v>Energie prostředí (tepelné čerpadlo)</c:v>
                </c:pt>
              </c:strCache>
            </c:strRef>
          </c:tx>
          <c:invertIfNegative val="0"/>
          <c:cat>
            <c:strRef>
              <c:f>'8.2'!$L$9:$N$9</c:f>
              <c:strCache>
                <c:ptCount val="3"/>
                <c:pt idx="0">
                  <c:v>Leden</c:v>
                </c:pt>
                <c:pt idx="1">
                  <c:v>Únor</c:v>
                </c:pt>
                <c:pt idx="2">
                  <c:v>Březen</c:v>
                </c:pt>
              </c:strCache>
            </c:strRef>
          </c:cat>
          <c:val>
            <c:numRef>
              <c:f>'8.2'!$L$14:$N$14</c:f>
              <c:numCache>
                <c:formatCode>#,##0.0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4-D035-4DCD-B5FB-7E4A55D0F511}"/>
            </c:ext>
          </c:extLst>
        </c:ser>
        <c:ser>
          <c:idx val="5"/>
          <c:order val="5"/>
          <c:tx>
            <c:strRef>
              <c:f>'8.2'!$K$15</c:f>
              <c:strCache>
                <c:ptCount val="1"/>
                <c:pt idx="0">
                  <c:v>Energie Slunce (solární kolektor)</c:v>
                </c:pt>
              </c:strCache>
            </c:strRef>
          </c:tx>
          <c:invertIfNegative val="0"/>
          <c:cat>
            <c:strRef>
              <c:f>'8.2'!$L$9:$N$9</c:f>
              <c:strCache>
                <c:ptCount val="3"/>
                <c:pt idx="0">
                  <c:v>Leden</c:v>
                </c:pt>
                <c:pt idx="1">
                  <c:v>Únor</c:v>
                </c:pt>
                <c:pt idx="2">
                  <c:v>Březen</c:v>
                </c:pt>
              </c:strCache>
            </c:strRef>
          </c:cat>
          <c:val>
            <c:numRef>
              <c:f>'8.2'!$L$15:$N$15</c:f>
              <c:numCache>
                <c:formatCode>#,##0.0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5-D035-4DCD-B5FB-7E4A55D0F511}"/>
            </c:ext>
          </c:extLst>
        </c:ser>
        <c:ser>
          <c:idx val="6"/>
          <c:order val="6"/>
          <c:tx>
            <c:strRef>
              <c:f>'8.2'!$K$16</c:f>
              <c:strCache>
                <c:ptCount val="1"/>
                <c:pt idx="0">
                  <c:v>Hnědé uhlí</c:v>
                </c:pt>
              </c:strCache>
            </c:strRef>
          </c:tx>
          <c:spPr>
            <a:solidFill>
              <a:srgbClr val="6E4932"/>
            </a:solidFill>
          </c:spPr>
          <c:invertIfNegative val="0"/>
          <c:cat>
            <c:strRef>
              <c:f>'8.2'!$L$9:$N$9</c:f>
              <c:strCache>
                <c:ptCount val="3"/>
                <c:pt idx="0">
                  <c:v>Leden</c:v>
                </c:pt>
                <c:pt idx="1">
                  <c:v>Únor</c:v>
                </c:pt>
                <c:pt idx="2">
                  <c:v>Březen</c:v>
                </c:pt>
              </c:strCache>
            </c:strRef>
          </c:cat>
          <c:val>
            <c:numRef>
              <c:f>'8.2'!$L$16:$N$16</c:f>
              <c:numCache>
                <c:formatCode>#,##0.0</c:formatCode>
                <c:ptCount val="3"/>
                <c:pt idx="0">
                  <c:v>482749.54000000004</c:v>
                </c:pt>
                <c:pt idx="1">
                  <c:v>367532.86699999997</c:v>
                </c:pt>
                <c:pt idx="2">
                  <c:v>334239.89899999998</c:v>
                </c:pt>
              </c:numCache>
            </c:numRef>
          </c:val>
          <c:extLst xmlns:c16r2="http://schemas.microsoft.com/office/drawing/2015/06/chart">
            <c:ext xmlns:c16="http://schemas.microsoft.com/office/drawing/2014/chart" uri="{C3380CC4-5D6E-409C-BE32-E72D297353CC}">
              <c16:uniqueId val="{00000006-D035-4DCD-B5FB-7E4A55D0F511}"/>
            </c:ext>
          </c:extLst>
        </c:ser>
        <c:ser>
          <c:idx val="7"/>
          <c:order val="7"/>
          <c:tx>
            <c:strRef>
              <c:f>'8.2'!$K$17</c:f>
              <c:strCache>
                <c:ptCount val="1"/>
                <c:pt idx="0">
                  <c:v>Jaderné palivo</c:v>
                </c:pt>
              </c:strCache>
            </c:strRef>
          </c:tx>
          <c:invertIfNegative val="0"/>
          <c:cat>
            <c:strRef>
              <c:f>'8.2'!$L$9:$N$9</c:f>
              <c:strCache>
                <c:ptCount val="3"/>
                <c:pt idx="0">
                  <c:v>Leden</c:v>
                </c:pt>
                <c:pt idx="1">
                  <c:v>Únor</c:v>
                </c:pt>
                <c:pt idx="2">
                  <c:v>Březen</c:v>
                </c:pt>
              </c:strCache>
            </c:strRef>
          </c:cat>
          <c:val>
            <c:numRef>
              <c:f>'8.2'!$L$17:$N$17</c:f>
              <c:numCache>
                <c:formatCode>#,##0.0</c:formatCode>
                <c:ptCount val="3"/>
                <c:pt idx="0">
                  <c:v>28929.86</c:v>
                </c:pt>
                <c:pt idx="1">
                  <c:v>24288.63</c:v>
                </c:pt>
                <c:pt idx="2">
                  <c:v>20240</c:v>
                </c:pt>
              </c:numCache>
            </c:numRef>
          </c:val>
          <c:extLst xmlns:c16r2="http://schemas.microsoft.com/office/drawing/2015/06/chart">
            <c:ext xmlns:c16="http://schemas.microsoft.com/office/drawing/2014/chart" uri="{C3380CC4-5D6E-409C-BE32-E72D297353CC}">
              <c16:uniqueId val="{00000007-D035-4DCD-B5FB-7E4A55D0F511}"/>
            </c:ext>
          </c:extLst>
        </c:ser>
        <c:ser>
          <c:idx val="8"/>
          <c:order val="8"/>
          <c:tx>
            <c:strRef>
              <c:f>'8.2'!$K$18</c:f>
              <c:strCache>
                <c:ptCount val="1"/>
                <c:pt idx="0">
                  <c:v>Koks</c:v>
                </c:pt>
              </c:strCache>
            </c:strRef>
          </c:tx>
          <c:invertIfNegative val="0"/>
          <c:cat>
            <c:strRef>
              <c:f>'8.2'!$L$9:$N$9</c:f>
              <c:strCache>
                <c:ptCount val="3"/>
                <c:pt idx="0">
                  <c:v>Leden</c:v>
                </c:pt>
                <c:pt idx="1">
                  <c:v>Únor</c:v>
                </c:pt>
                <c:pt idx="2">
                  <c:v>Březen</c:v>
                </c:pt>
              </c:strCache>
            </c:strRef>
          </c:cat>
          <c:val>
            <c:numRef>
              <c:f>'8.2'!$L$18:$N$18</c:f>
              <c:numCache>
                <c:formatCode>#,##0.0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8-D035-4DCD-B5FB-7E4A55D0F511}"/>
            </c:ext>
          </c:extLst>
        </c:ser>
        <c:ser>
          <c:idx val="9"/>
          <c:order val="9"/>
          <c:tx>
            <c:strRef>
              <c:f>'8.2'!$K$19</c:f>
              <c:strCache>
                <c:ptCount val="1"/>
                <c:pt idx="0">
                  <c:v>Odpadní teplo</c:v>
                </c:pt>
              </c:strCache>
            </c:strRef>
          </c:tx>
          <c:invertIfNegative val="0"/>
          <c:cat>
            <c:strRef>
              <c:f>'8.2'!$L$9:$N$9</c:f>
              <c:strCache>
                <c:ptCount val="3"/>
                <c:pt idx="0">
                  <c:v>Leden</c:v>
                </c:pt>
                <c:pt idx="1">
                  <c:v>Únor</c:v>
                </c:pt>
                <c:pt idx="2">
                  <c:v>Březen</c:v>
                </c:pt>
              </c:strCache>
            </c:strRef>
          </c:cat>
          <c:val>
            <c:numRef>
              <c:f>'8.2'!$L$19:$N$19</c:f>
              <c:numCache>
                <c:formatCode>#,##0.0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9-D035-4DCD-B5FB-7E4A55D0F511}"/>
            </c:ext>
          </c:extLst>
        </c:ser>
        <c:ser>
          <c:idx val="10"/>
          <c:order val="10"/>
          <c:tx>
            <c:strRef>
              <c:f>'8.2'!$K$20</c:f>
              <c:strCache>
                <c:ptCount val="1"/>
                <c:pt idx="0">
                  <c:v>Ostatní kapalná paliva</c:v>
                </c:pt>
              </c:strCache>
            </c:strRef>
          </c:tx>
          <c:invertIfNegative val="0"/>
          <c:cat>
            <c:strRef>
              <c:f>'8.2'!$L$9:$N$9</c:f>
              <c:strCache>
                <c:ptCount val="3"/>
                <c:pt idx="0">
                  <c:v>Leden</c:v>
                </c:pt>
                <c:pt idx="1">
                  <c:v>Únor</c:v>
                </c:pt>
                <c:pt idx="2">
                  <c:v>Březen</c:v>
                </c:pt>
              </c:strCache>
            </c:strRef>
          </c:cat>
          <c:val>
            <c:numRef>
              <c:f>'8.2'!$L$20:$N$20</c:f>
              <c:numCache>
                <c:formatCode>#,##0.0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A-D035-4DCD-B5FB-7E4A55D0F511}"/>
            </c:ext>
          </c:extLst>
        </c:ser>
        <c:ser>
          <c:idx val="11"/>
          <c:order val="11"/>
          <c:tx>
            <c:strRef>
              <c:f>'8.2'!$K$21</c:f>
              <c:strCache>
                <c:ptCount val="1"/>
                <c:pt idx="0">
                  <c:v>Ostatní pevná paliva</c:v>
                </c:pt>
              </c:strCache>
            </c:strRef>
          </c:tx>
          <c:invertIfNegative val="0"/>
          <c:cat>
            <c:strRef>
              <c:f>'8.2'!$L$9:$N$9</c:f>
              <c:strCache>
                <c:ptCount val="3"/>
                <c:pt idx="0">
                  <c:v>Leden</c:v>
                </c:pt>
                <c:pt idx="1">
                  <c:v>Únor</c:v>
                </c:pt>
                <c:pt idx="2">
                  <c:v>Březen</c:v>
                </c:pt>
              </c:strCache>
            </c:strRef>
          </c:cat>
          <c:val>
            <c:numRef>
              <c:f>'8.2'!$L$21:$N$21</c:f>
              <c:numCache>
                <c:formatCode>#,##0.0</c:formatCode>
                <c:ptCount val="3"/>
                <c:pt idx="0">
                  <c:v>834</c:v>
                </c:pt>
                <c:pt idx="1">
                  <c:v>660</c:v>
                </c:pt>
                <c:pt idx="2">
                  <c:v>678</c:v>
                </c:pt>
              </c:numCache>
            </c:numRef>
          </c:val>
          <c:extLst xmlns:c16r2="http://schemas.microsoft.com/office/drawing/2015/06/chart">
            <c:ext xmlns:c16="http://schemas.microsoft.com/office/drawing/2014/chart" uri="{C3380CC4-5D6E-409C-BE32-E72D297353CC}">
              <c16:uniqueId val="{0000000B-D035-4DCD-B5FB-7E4A55D0F511}"/>
            </c:ext>
          </c:extLst>
        </c:ser>
        <c:ser>
          <c:idx val="12"/>
          <c:order val="12"/>
          <c:tx>
            <c:strRef>
              <c:f>'8.2'!$K$22</c:f>
              <c:strCache>
                <c:ptCount val="1"/>
                <c:pt idx="0">
                  <c:v>Ostatní plyny</c:v>
                </c:pt>
              </c:strCache>
            </c:strRef>
          </c:tx>
          <c:invertIfNegative val="0"/>
          <c:cat>
            <c:strRef>
              <c:f>'8.2'!$L$9:$N$9</c:f>
              <c:strCache>
                <c:ptCount val="3"/>
                <c:pt idx="0">
                  <c:v>Leden</c:v>
                </c:pt>
                <c:pt idx="1">
                  <c:v>Únor</c:v>
                </c:pt>
                <c:pt idx="2">
                  <c:v>Březen</c:v>
                </c:pt>
              </c:strCache>
            </c:strRef>
          </c:cat>
          <c:val>
            <c:numRef>
              <c:f>'8.2'!$L$22:$N$22</c:f>
              <c:numCache>
                <c:formatCode>#,##0.0</c:formatCode>
                <c:ptCount val="3"/>
                <c:pt idx="0">
                  <c:v>156.88999999999999</c:v>
                </c:pt>
                <c:pt idx="1">
                  <c:v>124.465</c:v>
                </c:pt>
                <c:pt idx="2">
                  <c:v>100.92</c:v>
                </c:pt>
              </c:numCache>
            </c:numRef>
          </c:val>
          <c:extLst xmlns:c16r2="http://schemas.microsoft.com/office/drawing/2015/06/chart">
            <c:ext xmlns:c16="http://schemas.microsoft.com/office/drawing/2014/chart" uri="{C3380CC4-5D6E-409C-BE32-E72D297353CC}">
              <c16:uniqueId val="{0000000C-D035-4DCD-B5FB-7E4A55D0F511}"/>
            </c:ext>
          </c:extLst>
        </c:ser>
        <c:ser>
          <c:idx val="13"/>
          <c:order val="13"/>
          <c:tx>
            <c:strRef>
              <c:f>'8.2'!$K$23</c:f>
              <c:strCache>
                <c:ptCount val="1"/>
                <c:pt idx="0">
                  <c:v>Ostatní</c:v>
                </c:pt>
              </c:strCache>
            </c:strRef>
          </c:tx>
          <c:invertIfNegative val="0"/>
          <c:cat>
            <c:strRef>
              <c:f>'8.2'!$L$9:$N$9</c:f>
              <c:strCache>
                <c:ptCount val="3"/>
                <c:pt idx="0">
                  <c:v>Leden</c:v>
                </c:pt>
                <c:pt idx="1">
                  <c:v>Únor</c:v>
                </c:pt>
                <c:pt idx="2">
                  <c:v>Březen</c:v>
                </c:pt>
              </c:strCache>
            </c:strRef>
          </c:cat>
          <c:val>
            <c:numRef>
              <c:f>'8.2'!$L$23:$N$23</c:f>
              <c:numCache>
                <c:formatCode>#,##0.0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D-D035-4DCD-B5FB-7E4A55D0F511}"/>
            </c:ext>
          </c:extLst>
        </c:ser>
        <c:ser>
          <c:idx val="14"/>
          <c:order val="14"/>
          <c:tx>
            <c:strRef>
              <c:f>'8.2'!$K$24</c:f>
              <c:strCache>
                <c:ptCount val="1"/>
                <c:pt idx="0">
                  <c:v>Topné oleje</c:v>
                </c:pt>
              </c:strCache>
            </c:strRef>
          </c:tx>
          <c:invertIfNegative val="0"/>
          <c:cat>
            <c:strRef>
              <c:f>'8.2'!$L$9:$N$9</c:f>
              <c:strCache>
                <c:ptCount val="3"/>
                <c:pt idx="0">
                  <c:v>Leden</c:v>
                </c:pt>
                <c:pt idx="1">
                  <c:v>Únor</c:v>
                </c:pt>
                <c:pt idx="2">
                  <c:v>Březen</c:v>
                </c:pt>
              </c:strCache>
            </c:strRef>
          </c:cat>
          <c:val>
            <c:numRef>
              <c:f>'8.2'!$L$24:$N$24</c:f>
              <c:numCache>
                <c:formatCode>#,##0.0</c:formatCode>
                <c:ptCount val="3"/>
                <c:pt idx="0">
                  <c:v>226.81799999999998</c:v>
                </c:pt>
                <c:pt idx="1">
                  <c:v>222.72499999999999</c:v>
                </c:pt>
                <c:pt idx="2">
                  <c:v>768.12</c:v>
                </c:pt>
              </c:numCache>
            </c:numRef>
          </c:val>
          <c:extLst xmlns:c16r2="http://schemas.microsoft.com/office/drawing/2015/06/chart">
            <c:ext xmlns:c16="http://schemas.microsoft.com/office/drawing/2014/chart" uri="{C3380CC4-5D6E-409C-BE32-E72D297353CC}">
              <c16:uniqueId val="{0000000E-D035-4DCD-B5FB-7E4A55D0F511}"/>
            </c:ext>
          </c:extLst>
        </c:ser>
        <c:ser>
          <c:idx val="15"/>
          <c:order val="15"/>
          <c:tx>
            <c:strRef>
              <c:f>'8.2'!$K$25</c:f>
              <c:strCache>
                <c:ptCount val="1"/>
                <c:pt idx="0">
                  <c:v>Zemní plyn</c:v>
                </c:pt>
              </c:strCache>
            </c:strRef>
          </c:tx>
          <c:spPr>
            <a:solidFill>
              <a:srgbClr val="EBE600"/>
            </a:solidFill>
          </c:spPr>
          <c:invertIfNegative val="0"/>
          <c:cat>
            <c:strRef>
              <c:f>'8.2'!$L$9:$N$9</c:f>
              <c:strCache>
                <c:ptCount val="3"/>
                <c:pt idx="0">
                  <c:v>Leden</c:v>
                </c:pt>
                <c:pt idx="1">
                  <c:v>Únor</c:v>
                </c:pt>
                <c:pt idx="2">
                  <c:v>Březen</c:v>
                </c:pt>
              </c:strCache>
            </c:strRef>
          </c:cat>
          <c:val>
            <c:numRef>
              <c:f>'8.2'!$L$25:$N$25</c:f>
              <c:numCache>
                <c:formatCode>#,##0.0</c:formatCode>
                <c:ptCount val="3"/>
                <c:pt idx="0">
                  <c:v>63011.095999999983</c:v>
                </c:pt>
                <c:pt idx="1">
                  <c:v>50864.066999999995</c:v>
                </c:pt>
                <c:pt idx="2">
                  <c:v>52243.62999999999</c:v>
                </c:pt>
              </c:numCache>
            </c:numRef>
          </c:val>
          <c:extLst xmlns:c16r2="http://schemas.microsoft.com/office/drawing/2015/06/chart">
            <c:ext xmlns:c16="http://schemas.microsoft.com/office/drawing/2014/chart" uri="{C3380CC4-5D6E-409C-BE32-E72D297353CC}">
              <c16:uniqueId val="{0000000F-D035-4DCD-B5FB-7E4A55D0F511}"/>
            </c:ext>
          </c:extLst>
        </c:ser>
        <c:dLbls>
          <c:showLegendKey val="0"/>
          <c:showVal val="0"/>
          <c:showCatName val="0"/>
          <c:showSerName val="0"/>
          <c:showPercent val="0"/>
          <c:showBubbleSize val="0"/>
        </c:dLbls>
        <c:gapWidth val="150"/>
        <c:overlap val="100"/>
        <c:axId val="163956224"/>
        <c:axId val="163957760"/>
      </c:barChart>
      <c:catAx>
        <c:axId val="163956224"/>
        <c:scaling>
          <c:orientation val="minMax"/>
        </c:scaling>
        <c:delete val="0"/>
        <c:axPos val="b"/>
        <c:numFmt formatCode="General" sourceLinked="1"/>
        <c:majorTickMark val="none"/>
        <c:minorTickMark val="none"/>
        <c:tickLblPos val="nextTo"/>
        <c:txPr>
          <a:bodyPr/>
          <a:lstStyle/>
          <a:p>
            <a:pPr>
              <a:defRPr sz="900"/>
            </a:pPr>
            <a:endParaRPr lang="cs-CZ"/>
          </a:p>
        </c:txPr>
        <c:crossAx val="163957760"/>
        <c:crosses val="autoZero"/>
        <c:auto val="1"/>
        <c:lblAlgn val="ctr"/>
        <c:lblOffset val="100"/>
        <c:noMultiLvlLbl val="0"/>
      </c:catAx>
      <c:valAx>
        <c:axId val="163957760"/>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163956224"/>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52566753016951306"/>
          <c:y val="0.11291718469401851"/>
          <c:w val="0.34243387380811624"/>
          <c:h val="0.28385930377123914"/>
        </c:manualLayout>
      </c:layout>
      <c:doughnutChart>
        <c:varyColors val="1"/>
        <c:ser>
          <c:idx val="2"/>
          <c:order val="0"/>
          <c:dPt>
            <c:idx val="0"/>
            <c:bubble3D val="0"/>
            <c:spPr>
              <a:solidFill>
                <a:srgbClr val="9BBB59">
                  <a:lumMod val="75000"/>
                </a:srgbClr>
              </a:solidFill>
            </c:spPr>
            <c:extLst xmlns:c16r2="http://schemas.microsoft.com/office/drawing/2015/06/chart">
              <c:ext xmlns:c16="http://schemas.microsoft.com/office/drawing/2014/chart" uri="{C3380CC4-5D6E-409C-BE32-E72D297353CC}">
                <c16:uniqueId val="{00000001-A588-4B05-AFAC-5699BD4CA571}"/>
              </c:ext>
            </c:extLst>
          </c:dPt>
          <c:dPt>
            <c:idx val="1"/>
            <c:bubble3D val="0"/>
            <c:spPr>
              <a:solidFill>
                <a:srgbClr val="EEECE1">
                  <a:lumMod val="50000"/>
                </a:srgbClr>
              </a:solidFill>
            </c:spPr>
            <c:extLst xmlns:c16r2="http://schemas.microsoft.com/office/drawing/2015/06/chart">
              <c:ext xmlns:c16="http://schemas.microsoft.com/office/drawing/2014/chart" uri="{C3380CC4-5D6E-409C-BE32-E72D297353CC}">
                <c16:uniqueId val="{00000003-A588-4B05-AFAC-5699BD4CA571}"/>
              </c:ext>
            </c:extLst>
          </c:dPt>
          <c:dPt>
            <c:idx val="2"/>
            <c:bubble3D val="0"/>
            <c:spPr>
              <a:solidFill>
                <a:sysClr val="windowText" lastClr="000000"/>
              </a:solidFill>
            </c:spPr>
            <c:extLst xmlns:c16r2="http://schemas.microsoft.com/office/drawing/2015/06/chart">
              <c:ext xmlns:c16="http://schemas.microsoft.com/office/drawing/2014/chart" uri="{C3380CC4-5D6E-409C-BE32-E72D297353CC}">
                <c16:uniqueId val="{00000005-A588-4B05-AFAC-5699BD4CA571}"/>
              </c:ext>
            </c:extLst>
          </c:dPt>
          <c:dPt>
            <c:idx val="5"/>
            <c:bubble3D val="0"/>
            <c:extLst xmlns:c16r2="http://schemas.microsoft.com/office/drawing/2015/06/chart">
              <c:ext xmlns:c16="http://schemas.microsoft.com/office/drawing/2014/chart" uri="{C3380CC4-5D6E-409C-BE32-E72D297353CC}">
                <c16:uniqueId val="{00000006-A588-4B05-AFAC-5699BD4CA571}"/>
              </c:ext>
            </c:extLst>
          </c:dPt>
          <c:dPt>
            <c:idx val="6"/>
            <c:bubble3D val="0"/>
            <c:spPr>
              <a:solidFill>
                <a:srgbClr val="6E4932"/>
              </a:solidFill>
            </c:spPr>
            <c:extLst xmlns:c16r2="http://schemas.microsoft.com/office/drawing/2015/06/chart">
              <c:ext xmlns:c16="http://schemas.microsoft.com/office/drawing/2014/chart" uri="{C3380CC4-5D6E-409C-BE32-E72D297353CC}">
                <c16:uniqueId val="{00000008-A588-4B05-AFAC-5699BD4CA571}"/>
              </c:ext>
            </c:extLst>
          </c:dPt>
          <c:dPt>
            <c:idx val="7"/>
            <c:bubble3D val="0"/>
            <c:extLst xmlns:c16r2="http://schemas.microsoft.com/office/drawing/2015/06/chart">
              <c:ext xmlns:c16="http://schemas.microsoft.com/office/drawing/2014/chart" uri="{C3380CC4-5D6E-409C-BE32-E72D297353CC}">
                <c16:uniqueId val="{00000009-A588-4B05-AFAC-5699BD4CA571}"/>
              </c:ext>
            </c:extLst>
          </c:dPt>
          <c:dPt>
            <c:idx val="15"/>
            <c:bubble3D val="0"/>
            <c:spPr>
              <a:solidFill>
                <a:srgbClr val="EBE600"/>
              </a:solidFill>
            </c:spPr>
            <c:extLst xmlns:c16r2="http://schemas.microsoft.com/office/drawing/2015/06/chart">
              <c:ext xmlns:c16="http://schemas.microsoft.com/office/drawing/2014/chart" uri="{C3380CC4-5D6E-409C-BE32-E72D297353CC}">
                <c16:uniqueId val="{0000000B-A588-4B05-AFAC-5699BD4CA571}"/>
              </c:ext>
            </c:extLst>
          </c:dPt>
          <c:cat>
            <c:numRef>
              <c:f>'8.2'!$O$10:$O$25</c:f>
              <c:numCache>
                <c:formatCode>0.0%</c:formatCode>
                <c:ptCount val="16"/>
              </c:numCache>
            </c:numRef>
          </c:cat>
          <c:val>
            <c:numRef>
              <c:f>'8.2'!$J$10:$J$25</c:f>
              <c:numCache>
                <c:formatCode>0.0</c:formatCode>
                <c:ptCount val="16"/>
              </c:numCache>
            </c:numRef>
          </c:val>
          <c:extLst xmlns:c16r2="http://schemas.microsoft.com/office/drawing/2015/06/chart">
            <c:ext xmlns:c16="http://schemas.microsoft.com/office/drawing/2014/chart" uri="{C3380CC4-5D6E-409C-BE32-E72D297353CC}">
              <c16:uniqueId val="{0000000C-A588-4B05-AFAC-5699BD4CA571}"/>
            </c:ext>
          </c:extLst>
        </c:ser>
        <c:dLbls>
          <c:showLegendKey val="0"/>
          <c:showVal val="0"/>
          <c:showCatName val="0"/>
          <c:showSerName val="0"/>
          <c:showPercent val="0"/>
          <c:showBubbleSize val="0"/>
          <c:showLeaderLines val="1"/>
        </c:dLbls>
        <c:firstSliceAng val="0"/>
        <c:holeSize val="50"/>
      </c:doughnutChart>
      <c:spPr>
        <a:noFill/>
        <a:ln w="25400">
          <a:noFill/>
        </a:ln>
      </c:spPr>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7205388244365729"/>
          <c:y val="0.21908190047672613"/>
          <c:w val="0.34141910486533111"/>
          <c:h val="0.51561197707429429"/>
        </c:manualLayout>
      </c:layout>
      <c:doughnutChart>
        <c:varyColors val="1"/>
        <c:ser>
          <c:idx val="2"/>
          <c:order val="0"/>
          <c:dPt>
            <c:idx val="7"/>
            <c:bubble3D val="0"/>
            <c:extLst xmlns:c16r2="http://schemas.microsoft.com/office/drawing/2015/06/chart">
              <c:ext xmlns:c16="http://schemas.microsoft.com/office/drawing/2014/chart" uri="{C3380CC4-5D6E-409C-BE32-E72D297353CC}">
                <c16:uniqueId val="{00000000-EF31-46BE-94B7-7BFBB75A3B65}"/>
              </c:ext>
            </c:extLst>
          </c:dPt>
          <c:cat>
            <c:numRef>
              <c:f>'8.2'!$O$27:$O$34</c:f>
              <c:numCache>
                <c:formatCode>General</c:formatCode>
                <c:ptCount val="8"/>
              </c:numCache>
            </c:numRef>
          </c:cat>
          <c:val>
            <c:numRef>
              <c:f>'8.2'!$J$27:$J$34</c:f>
              <c:numCache>
                <c:formatCode>0.0</c:formatCode>
                <c:ptCount val="8"/>
              </c:numCache>
            </c:numRef>
          </c:val>
          <c:extLst xmlns:c16r2="http://schemas.microsoft.com/office/drawing/2015/06/chart">
            <c:ext xmlns:c16="http://schemas.microsoft.com/office/drawing/2014/chart" uri="{C3380CC4-5D6E-409C-BE32-E72D297353CC}">
              <c16:uniqueId val="{00000001-EF31-46BE-94B7-7BFBB75A3B65}"/>
            </c:ext>
          </c:extLst>
        </c:ser>
        <c:dLbls>
          <c:showLegendKey val="0"/>
          <c:showVal val="0"/>
          <c:showCatName val="0"/>
          <c:showSerName val="0"/>
          <c:showPercent val="0"/>
          <c:showBubbleSize val="0"/>
          <c:showLeaderLines val="1"/>
        </c:dLbls>
        <c:firstSliceAng val="0"/>
        <c:holeSize val="50"/>
      </c:doughnutChart>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technologií na v</a:t>
            </a:r>
            <a:r>
              <a:rPr lang="en-US" sz="1000"/>
              <a:t>ýrob</a:t>
            </a:r>
            <a:r>
              <a:rPr lang="cs-CZ" sz="1000"/>
              <a:t>ě</a:t>
            </a:r>
            <a:r>
              <a:rPr lang="en-US" sz="1000"/>
              <a:t> elektřiny brutto</a:t>
            </a:r>
          </a:p>
        </c:rich>
      </c:tx>
      <c:overlay val="0"/>
    </c:title>
    <c:autoTitleDeleted val="0"/>
    <c:plotArea>
      <c:layout/>
      <c:doughnutChart>
        <c:varyColors val="1"/>
        <c:ser>
          <c:idx val="2"/>
          <c:order val="0"/>
          <c:dPt>
            <c:idx val="7"/>
            <c:bubble3D val="0"/>
            <c:spPr>
              <a:solidFill>
                <a:srgbClr val="FFC000"/>
              </a:solidFill>
            </c:spPr>
            <c:extLst xmlns:c16r2="http://schemas.microsoft.com/office/drawing/2015/06/chart">
              <c:ext xmlns:c16="http://schemas.microsoft.com/office/drawing/2014/chart" uri="{C3380CC4-5D6E-409C-BE32-E72D297353CC}">
                <c16:uniqueId val="{00000001-C29E-440A-AEAA-FA9EAAC2395C}"/>
              </c:ext>
            </c:extLst>
          </c:dPt>
          <c:cat>
            <c:numRef>
              <c:f>'14.2'!$J$19:$J$26</c:f>
              <c:numCache>
                <c:formatCode>General</c:formatCode>
                <c:ptCount val="8"/>
              </c:numCache>
            </c:numRef>
          </c:cat>
          <c:val>
            <c:numRef>
              <c:f>'14.2'!$K$19:$K$26</c:f>
              <c:numCache>
                <c:formatCode>General</c:formatCode>
                <c:ptCount val="8"/>
              </c:numCache>
            </c:numRef>
          </c:val>
          <c:extLst xmlns:c16r2="http://schemas.microsoft.com/office/drawing/2015/06/chart">
            <c:ext xmlns:c16="http://schemas.microsoft.com/office/drawing/2014/chart" uri="{C3380CC4-5D6E-409C-BE32-E72D297353CC}">
              <c16:uniqueId val="{00000002-C29E-440A-AEAA-FA9EAAC2395C}"/>
            </c:ext>
          </c:extLst>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73366905738454002"/>
          <c:y val="0.21518680535303458"/>
          <c:w val="0.24404682005278588"/>
          <c:h val="0.74415281423155444"/>
        </c:manualLayout>
      </c:layout>
      <c:overlay val="0"/>
      <c:txPr>
        <a:bodyPr/>
        <a:lstStyle/>
        <a:p>
          <a:pPr rtl="0">
            <a:defRPr/>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spotřebě elektřiny </a:t>
            </a:r>
            <a:r>
              <a:rPr lang="cs-CZ" sz="1000"/>
              <a:t>v ČR</a:t>
            </a:r>
          </a:p>
        </c:rich>
      </c:tx>
      <c:overlay val="0"/>
    </c:title>
    <c:autoTitleDeleted val="0"/>
    <c:plotArea>
      <c:layout/>
      <c:barChart>
        <c:barDir val="bar"/>
        <c:grouping val="clustered"/>
        <c:varyColors val="0"/>
        <c:ser>
          <c:idx val="0"/>
          <c:order val="0"/>
          <c:invertIfNegative val="0"/>
          <c:cat>
            <c:numRef>
              <c:f>'14.2'!$H$19:$H$22</c:f>
              <c:numCache>
                <c:formatCode>0.0</c:formatCode>
                <c:ptCount val="4"/>
              </c:numCache>
            </c:numRef>
          </c:cat>
          <c:val>
            <c:numRef>
              <c:f>'14.2'!$I$19:$I$22</c:f>
              <c:numCache>
                <c:formatCode>0.0%</c:formatCode>
                <c:ptCount val="4"/>
              </c:numCache>
            </c:numRef>
          </c:val>
          <c:extLst xmlns:c16r2="http://schemas.microsoft.com/office/drawing/2015/06/chart">
            <c:ext xmlns:c16="http://schemas.microsoft.com/office/drawing/2014/chart" uri="{C3380CC4-5D6E-409C-BE32-E72D297353CC}">
              <c16:uniqueId val="{00000000-DF0A-4722-B88A-E27D501D00E8}"/>
            </c:ext>
          </c:extLst>
        </c:ser>
        <c:dLbls>
          <c:showLegendKey val="0"/>
          <c:showVal val="0"/>
          <c:showCatName val="0"/>
          <c:showSerName val="0"/>
          <c:showPercent val="0"/>
          <c:showBubbleSize val="0"/>
        </c:dLbls>
        <c:gapWidth val="150"/>
        <c:axId val="163985280"/>
        <c:axId val="163986816"/>
      </c:barChart>
      <c:catAx>
        <c:axId val="163985280"/>
        <c:scaling>
          <c:orientation val="maxMin"/>
        </c:scaling>
        <c:delete val="0"/>
        <c:axPos val="l"/>
        <c:numFmt formatCode="0.0" sourceLinked="1"/>
        <c:majorTickMark val="none"/>
        <c:minorTickMark val="none"/>
        <c:tickLblPos val="nextTo"/>
        <c:txPr>
          <a:bodyPr/>
          <a:lstStyle/>
          <a:p>
            <a:pPr>
              <a:defRPr sz="900"/>
            </a:pPr>
            <a:endParaRPr lang="cs-CZ"/>
          </a:p>
        </c:txPr>
        <c:crossAx val="163986816"/>
        <c:crosses val="autoZero"/>
        <c:auto val="1"/>
        <c:lblAlgn val="ctr"/>
        <c:lblOffset val="100"/>
        <c:noMultiLvlLbl val="0"/>
      </c:catAx>
      <c:valAx>
        <c:axId val="163986816"/>
        <c:scaling>
          <c:orientation val="minMax"/>
          <c:max val="1"/>
        </c:scaling>
        <c:delete val="0"/>
        <c:axPos val="t"/>
        <c:majorGridlines/>
        <c:numFmt formatCode="0%" sourceLinked="0"/>
        <c:majorTickMark val="out"/>
        <c:minorTickMark val="none"/>
        <c:tickLblPos val="high"/>
        <c:spPr>
          <a:ln>
            <a:noFill/>
          </a:ln>
        </c:spPr>
        <c:txPr>
          <a:bodyPr/>
          <a:lstStyle/>
          <a:p>
            <a:pPr>
              <a:defRPr sz="900"/>
            </a:pPr>
            <a:endParaRPr lang="cs-CZ"/>
          </a:p>
        </c:txPr>
        <c:crossAx val="163985280"/>
        <c:crosses val="autoZero"/>
        <c:crossBetween val="between"/>
        <c:majorUnit val="0.2"/>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 instalovaném výkonu v ČR</a:t>
            </a:r>
          </a:p>
        </c:rich>
      </c:tx>
      <c:overlay val="0"/>
    </c:title>
    <c:autoTitleDeleted val="0"/>
    <c:plotArea>
      <c:layout/>
      <c:barChart>
        <c:barDir val="bar"/>
        <c:grouping val="clustered"/>
        <c:varyColors val="0"/>
        <c:ser>
          <c:idx val="0"/>
          <c:order val="0"/>
          <c:invertIfNegative val="0"/>
          <c:cat>
            <c:numRef>
              <c:f>'14.2'!$H$31:$H$38</c:f>
              <c:numCache>
                <c:formatCode>General</c:formatCode>
                <c:ptCount val="8"/>
              </c:numCache>
            </c:numRef>
          </c:cat>
          <c:val>
            <c:numRef>
              <c:f>'14.2'!$I$31:$I$38</c:f>
              <c:numCache>
                <c:formatCode>0.0%</c:formatCode>
                <c:ptCount val="8"/>
              </c:numCache>
            </c:numRef>
          </c:val>
          <c:extLst xmlns:c16r2="http://schemas.microsoft.com/office/drawing/2015/06/chart">
            <c:ext xmlns:c16="http://schemas.microsoft.com/office/drawing/2014/chart" uri="{C3380CC4-5D6E-409C-BE32-E72D297353CC}">
              <c16:uniqueId val="{00000000-A4F4-40A4-A401-A22766303335}"/>
            </c:ext>
          </c:extLst>
        </c:ser>
        <c:dLbls>
          <c:showLegendKey val="0"/>
          <c:showVal val="0"/>
          <c:showCatName val="0"/>
          <c:showSerName val="0"/>
          <c:showPercent val="0"/>
          <c:showBubbleSize val="0"/>
        </c:dLbls>
        <c:gapWidth val="150"/>
        <c:axId val="164027776"/>
        <c:axId val="164037760"/>
      </c:barChart>
      <c:catAx>
        <c:axId val="164027776"/>
        <c:scaling>
          <c:orientation val="minMax"/>
        </c:scaling>
        <c:delete val="0"/>
        <c:axPos val="l"/>
        <c:numFmt formatCode="General" sourceLinked="1"/>
        <c:majorTickMark val="none"/>
        <c:minorTickMark val="none"/>
        <c:tickLblPos val="nextTo"/>
        <c:txPr>
          <a:bodyPr/>
          <a:lstStyle/>
          <a:p>
            <a:pPr>
              <a:defRPr sz="900"/>
            </a:pPr>
            <a:endParaRPr lang="cs-CZ"/>
          </a:p>
        </c:txPr>
        <c:crossAx val="164037760"/>
        <c:crosses val="autoZero"/>
        <c:auto val="1"/>
        <c:lblAlgn val="ctr"/>
        <c:lblOffset val="100"/>
        <c:noMultiLvlLbl val="0"/>
      </c:catAx>
      <c:valAx>
        <c:axId val="164037760"/>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164027776"/>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elektřiny brutto (GWh)</a:t>
            </a:r>
          </a:p>
        </c:rich>
      </c:tx>
      <c:overlay val="0"/>
    </c:title>
    <c:autoTitleDeleted val="0"/>
    <c:plotArea>
      <c:layout/>
      <c:barChart>
        <c:barDir val="col"/>
        <c:grouping val="stacked"/>
        <c:varyColors val="0"/>
        <c:ser>
          <c:idx val="0"/>
          <c:order val="0"/>
          <c:tx>
            <c:strRef>
              <c:f>'14.2'!$J$31</c:f>
              <c:strCache>
                <c:ptCount val="1"/>
              </c:strCache>
            </c:strRef>
          </c:tx>
          <c:invertIfNegative val="0"/>
          <c:cat>
            <c:numRef>
              <c:f>'14.2'!$K$30:$M$30</c:f>
              <c:numCache>
                <c:formatCode>General</c:formatCode>
                <c:ptCount val="3"/>
              </c:numCache>
            </c:numRef>
          </c:cat>
          <c:val>
            <c:numRef>
              <c:f>'14.2'!$K$31:$M$31</c:f>
              <c:numCache>
                <c:formatCode>#,##0.0</c:formatCode>
                <c:ptCount val="3"/>
              </c:numCache>
            </c:numRef>
          </c:val>
          <c:extLst xmlns:c16r2="http://schemas.microsoft.com/office/drawing/2015/06/chart">
            <c:ext xmlns:c16="http://schemas.microsoft.com/office/drawing/2014/chart" uri="{C3380CC4-5D6E-409C-BE32-E72D297353CC}">
              <c16:uniqueId val="{00000000-30F9-4894-B26B-3E45DBF77B70}"/>
            </c:ext>
          </c:extLst>
        </c:ser>
        <c:ser>
          <c:idx val="1"/>
          <c:order val="1"/>
          <c:tx>
            <c:strRef>
              <c:f>'14.2'!$J$32</c:f>
              <c:strCache>
                <c:ptCount val="1"/>
              </c:strCache>
            </c:strRef>
          </c:tx>
          <c:invertIfNegative val="0"/>
          <c:cat>
            <c:numRef>
              <c:f>'14.2'!$K$30:$M$30</c:f>
              <c:numCache>
                <c:formatCode>General</c:formatCode>
                <c:ptCount val="3"/>
              </c:numCache>
            </c:numRef>
          </c:cat>
          <c:val>
            <c:numRef>
              <c:f>'14.2'!$K$32:$M$32</c:f>
              <c:numCache>
                <c:formatCode>#,##0.0</c:formatCode>
                <c:ptCount val="3"/>
              </c:numCache>
            </c:numRef>
          </c:val>
          <c:extLst xmlns:c16r2="http://schemas.microsoft.com/office/drawing/2015/06/chart">
            <c:ext xmlns:c16="http://schemas.microsoft.com/office/drawing/2014/chart" uri="{C3380CC4-5D6E-409C-BE32-E72D297353CC}">
              <c16:uniqueId val="{00000001-30F9-4894-B26B-3E45DBF77B70}"/>
            </c:ext>
          </c:extLst>
        </c:ser>
        <c:ser>
          <c:idx val="2"/>
          <c:order val="2"/>
          <c:tx>
            <c:strRef>
              <c:f>'14.2'!$J$33</c:f>
              <c:strCache>
                <c:ptCount val="1"/>
              </c:strCache>
            </c:strRef>
          </c:tx>
          <c:invertIfNegative val="0"/>
          <c:cat>
            <c:numRef>
              <c:f>'14.2'!$K$30:$M$30</c:f>
              <c:numCache>
                <c:formatCode>General</c:formatCode>
                <c:ptCount val="3"/>
              </c:numCache>
            </c:numRef>
          </c:cat>
          <c:val>
            <c:numRef>
              <c:f>'14.2'!$K$33:$M$33</c:f>
              <c:numCache>
                <c:formatCode>#,##0.0</c:formatCode>
                <c:ptCount val="3"/>
              </c:numCache>
            </c:numRef>
          </c:val>
          <c:extLst xmlns:c16r2="http://schemas.microsoft.com/office/drawing/2015/06/chart">
            <c:ext xmlns:c16="http://schemas.microsoft.com/office/drawing/2014/chart" uri="{C3380CC4-5D6E-409C-BE32-E72D297353CC}">
              <c16:uniqueId val="{00000002-30F9-4894-B26B-3E45DBF77B70}"/>
            </c:ext>
          </c:extLst>
        </c:ser>
        <c:ser>
          <c:idx val="3"/>
          <c:order val="3"/>
          <c:tx>
            <c:strRef>
              <c:f>'14.2'!$J$34</c:f>
              <c:strCache>
                <c:ptCount val="1"/>
              </c:strCache>
            </c:strRef>
          </c:tx>
          <c:invertIfNegative val="0"/>
          <c:cat>
            <c:numRef>
              <c:f>'14.2'!$K$30:$M$30</c:f>
              <c:numCache>
                <c:formatCode>General</c:formatCode>
                <c:ptCount val="3"/>
              </c:numCache>
            </c:numRef>
          </c:cat>
          <c:val>
            <c:numRef>
              <c:f>'14.2'!$K$34:$M$34</c:f>
              <c:numCache>
                <c:formatCode>#,##0.0</c:formatCode>
                <c:ptCount val="3"/>
              </c:numCache>
            </c:numRef>
          </c:val>
          <c:extLst xmlns:c16r2="http://schemas.microsoft.com/office/drawing/2015/06/chart">
            <c:ext xmlns:c16="http://schemas.microsoft.com/office/drawing/2014/chart" uri="{C3380CC4-5D6E-409C-BE32-E72D297353CC}">
              <c16:uniqueId val="{00000003-30F9-4894-B26B-3E45DBF77B70}"/>
            </c:ext>
          </c:extLst>
        </c:ser>
        <c:ser>
          <c:idx val="4"/>
          <c:order val="4"/>
          <c:tx>
            <c:strRef>
              <c:f>'14.2'!$J$35</c:f>
              <c:strCache>
                <c:ptCount val="1"/>
              </c:strCache>
            </c:strRef>
          </c:tx>
          <c:invertIfNegative val="0"/>
          <c:cat>
            <c:numRef>
              <c:f>'14.2'!$K$30:$M$30</c:f>
              <c:numCache>
                <c:formatCode>General</c:formatCode>
                <c:ptCount val="3"/>
              </c:numCache>
            </c:numRef>
          </c:cat>
          <c:val>
            <c:numRef>
              <c:f>'14.2'!$K$35:$M$35</c:f>
              <c:numCache>
                <c:formatCode>#,##0.0</c:formatCode>
                <c:ptCount val="3"/>
              </c:numCache>
            </c:numRef>
          </c:val>
          <c:extLst xmlns:c16r2="http://schemas.microsoft.com/office/drawing/2015/06/chart">
            <c:ext xmlns:c16="http://schemas.microsoft.com/office/drawing/2014/chart" uri="{C3380CC4-5D6E-409C-BE32-E72D297353CC}">
              <c16:uniqueId val="{00000004-30F9-4894-B26B-3E45DBF77B70}"/>
            </c:ext>
          </c:extLst>
        </c:ser>
        <c:ser>
          <c:idx val="5"/>
          <c:order val="5"/>
          <c:tx>
            <c:strRef>
              <c:f>'14.2'!$J$36</c:f>
              <c:strCache>
                <c:ptCount val="1"/>
              </c:strCache>
            </c:strRef>
          </c:tx>
          <c:invertIfNegative val="0"/>
          <c:cat>
            <c:numRef>
              <c:f>'14.2'!$K$30:$M$30</c:f>
              <c:numCache>
                <c:formatCode>General</c:formatCode>
                <c:ptCount val="3"/>
              </c:numCache>
            </c:numRef>
          </c:cat>
          <c:val>
            <c:numRef>
              <c:f>'14.2'!$K$36:$M$36</c:f>
              <c:numCache>
                <c:formatCode>#,##0.0</c:formatCode>
                <c:ptCount val="3"/>
              </c:numCache>
            </c:numRef>
          </c:val>
          <c:extLst xmlns:c16r2="http://schemas.microsoft.com/office/drawing/2015/06/chart">
            <c:ext xmlns:c16="http://schemas.microsoft.com/office/drawing/2014/chart" uri="{C3380CC4-5D6E-409C-BE32-E72D297353CC}">
              <c16:uniqueId val="{00000005-30F9-4894-B26B-3E45DBF77B70}"/>
            </c:ext>
          </c:extLst>
        </c:ser>
        <c:ser>
          <c:idx val="6"/>
          <c:order val="6"/>
          <c:tx>
            <c:strRef>
              <c:f>'14.2'!$J$37</c:f>
              <c:strCache>
                <c:ptCount val="1"/>
              </c:strCache>
            </c:strRef>
          </c:tx>
          <c:invertIfNegative val="0"/>
          <c:cat>
            <c:numRef>
              <c:f>'14.2'!$K$30:$M$30</c:f>
              <c:numCache>
                <c:formatCode>General</c:formatCode>
                <c:ptCount val="3"/>
              </c:numCache>
            </c:numRef>
          </c:cat>
          <c:val>
            <c:numRef>
              <c:f>'14.2'!$K$37:$M$37</c:f>
              <c:numCache>
                <c:formatCode>#,##0.0</c:formatCode>
                <c:ptCount val="3"/>
              </c:numCache>
            </c:numRef>
          </c:val>
          <c:extLst xmlns:c16r2="http://schemas.microsoft.com/office/drawing/2015/06/chart">
            <c:ext xmlns:c16="http://schemas.microsoft.com/office/drawing/2014/chart" uri="{C3380CC4-5D6E-409C-BE32-E72D297353CC}">
              <c16:uniqueId val="{00000006-30F9-4894-B26B-3E45DBF77B70}"/>
            </c:ext>
          </c:extLst>
        </c:ser>
        <c:ser>
          <c:idx val="7"/>
          <c:order val="7"/>
          <c:tx>
            <c:strRef>
              <c:f>'14.2'!$J$38</c:f>
              <c:strCache>
                <c:ptCount val="1"/>
              </c:strCache>
            </c:strRef>
          </c:tx>
          <c:spPr>
            <a:solidFill>
              <a:srgbClr val="FFC000"/>
            </a:solidFill>
          </c:spPr>
          <c:invertIfNegative val="0"/>
          <c:cat>
            <c:numRef>
              <c:f>'14.2'!$K$30:$M$30</c:f>
              <c:numCache>
                <c:formatCode>General</c:formatCode>
                <c:ptCount val="3"/>
              </c:numCache>
            </c:numRef>
          </c:cat>
          <c:val>
            <c:numRef>
              <c:f>'14.2'!$K$38:$M$38</c:f>
              <c:numCache>
                <c:formatCode>#,##0.0</c:formatCode>
                <c:ptCount val="3"/>
              </c:numCache>
            </c:numRef>
          </c:val>
          <c:extLst xmlns:c16r2="http://schemas.microsoft.com/office/drawing/2015/06/chart">
            <c:ext xmlns:c16="http://schemas.microsoft.com/office/drawing/2014/chart" uri="{C3380CC4-5D6E-409C-BE32-E72D297353CC}">
              <c16:uniqueId val="{00000007-30F9-4894-B26B-3E45DBF77B70}"/>
            </c:ext>
          </c:extLst>
        </c:ser>
        <c:dLbls>
          <c:showLegendKey val="0"/>
          <c:showVal val="0"/>
          <c:showCatName val="0"/>
          <c:showSerName val="0"/>
          <c:showPercent val="0"/>
          <c:showBubbleSize val="0"/>
        </c:dLbls>
        <c:gapWidth val="150"/>
        <c:overlap val="100"/>
        <c:axId val="164181504"/>
        <c:axId val="164183040"/>
      </c:barChart>
      <c:catAx>
        <c:axId val="164181504"/>
        <c:scaling>
          <c:orientation val="minMax"/>
        </c:scaling>
        <c:delete val="0"/>
        <c:axPos val="b"/>
        <c:numFmt formatCode="General" sourceLinked="1"/>
        <c:majorTickMark val="none"/>
        <c:minorTickMark val="none"/>
        <c:tickLblPos val="nextTo"/>
        <c:txPr>
          <a:bodyPr/>
          <a:lstStyle/>
          <a:p>
            <a:pPr>
              <a:defRPr sz="900"/>
            </a:pPr>
            <a:endParaRPr lang="cs-CZ"/>
          </a:p>
        </c:txPr>
        <c:crossAx val="164183040"/>
        <c:crosses val="autoZero"/>
        <c:auto val="1"/>
        <c:lblAlgn val="ctr"/>
        <c:lblOffset val="100"/>
        <c:noMultiLvlLbl val="0"/>
      </c:catAx>
      <c:valAx>
        <c:axId val="164183040"/>
        <c:scaling>
          <c:orientation val="minMax"/>
          <c:max val="160000"/>
        </c:scaling>
        <c:delete val="0"/>
        <c:axPos val="l"/>
        <c:majorGridlines/>
        <c:numFmt formatCode="#,##0" sourceLinked="0"/>
        <c:majorTickMark val="out"/>
        <c:minorTickMark val="none"/>
        <c:tickLblPos val="nextTo"/>
        <c:spPr>
          <a:ln>
            <a:noFill/>
          </a:ln>
        </c:spPr>
        <c:txPr>
          <a:bodyPr/>
          <a:lstStyle/>
          <a:p>
            <a:pPr>
              <a:defRPr sz="900"/>
            </a:pPr>
            <a:endParaRPr lang="cs-CZ"/>
          </a:p>
        </c:txPr>
        <c:crossAx val="164181504"/>
        <c:crosses val="autoZero"/>
        <c:crossBetween val="between"/>
        <c:dispUnits>
          <c:builtInUnit val="thousands"/>
        </c:dispUnits>
      </c:valAx>
    </c:plotArea>
    <c:legend>
      <c:legendPos val="r"/>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paliv na výrobě tepla brutto</a:t>
            </a:r>
          </a:p>
        </c:rich>
      </c:tx>
      <c:overlay val="0"/>
    </c:title>
    <c:autoTitleDeleted val="0"/>
    <c:plotArea>
      <c:layout/>
      <c:doughnutChart>
        <c:varyColors val="1"/>
        <c:ser>
          <c:idx val="0"/>
          <c:order val="0"/>
          <c:dPt>
            <c:idx val="0"/>
            <c:bubble3D val="0"/>
            <c:spPr>
              <a:solidFill>
                <a:schemeClr val="accent3">
                  <a:lumMod val="75000"/>
                </a:schemeClr>
              </a:solidFill>
            </c:spPr>
            <c:extLst xmlns:c16r2="http://schemas.microsoft.com/office/drawing/2015/06/chart">
              <c:ext xmlns:c16="http://schemas.microsoft.com/office/drawing/2014/chart" uri="{C3380CC4-5D6E-409C-BE32-E72D297353CC}">
                <c16:uniqueId val="{00000001-6276-42E7-86F9-E2CE0C4303D0}"/>
              </c:ext>
            </c:extLst>
          </c:dPt>
          <c:dPt>
            <c:idx val="1"/>
            <c:bubble3D val="0"/>
            <c:spPr>
              <a:solidFill>
                <a:schemeClr val="bg2">
                  <a:lumMod val="50000"/>
                </a:schemeClr>
              </a:solidFill>
            </c:spPr>
            <c:extLst xmlns:c16r2="http://schemas.microsoft.com/office/drawing/2015/06/chart">
              <c:ext xmlns:c16="http://schemas.microsoft.com/office/drawing/2014/chart" uri="{C3380CC4-5D6E-409C-BE32-E72D297353CC}">
                <c16:uniqueId val="{00000003-6276-42E7-86F9-E2CE0C4303D0}"/>
              </c:ext>
            </c:extLst>
          </c:dPt>
          <c:dPt>
            <c:idx val="2"/>
            <c:bubble3D val="0"/>
            <c:spPr>
              <a:solidFill>
                <a:schemeClr val="tx1"/>
              </a:solidFill>
            </c:spPr>
            <c:extLst xmlns:c16r2="http://schemas.microsoft.com/office/drawing/2015/06/chart">
              <c:ext xmlns:c16="http://schemas.microsoft.com/office/drawing/2014/chart" uri="{C3380CC4-5D6E-409C-BE32-E72D297353CC}">
                <c16:uniqueId val="{00000005-6276-42E7-86F9-E2CE0C4303D0}"/>
              </c:ext>
            </c:extLst>
          </c:dPt>
          <c:dPt>
            <c:idx val="6"/>
            <c:bubble3D val="0"/>
            <c:spPr>
              <a:solidFill>
                <a:srgbClr val="6E4932"/>
              </a:solidFill>
            </c:spPr>
            <c:extLst xmlns:c16r2="http://schemas.microsoft.com/office/drawing/2015/06/chart">
              <c:ext xmlns:c16="http://schemas.microsoft.com/office/drawing/2014/chart" uri="{C3380CC4-5D6E-409C-BE32-E72D297353CC}">
                <c16:uniqueId val="{00000007-6276-42E7-86F9-E2CE0C4303D0}"/>
              </c:ext>
            </c:extLst>
          </c:dPt>
          <c:dPt>
            <c:idx val="15"/>
            <c:bubble3D val="0"/>
            <c:spPr>
              <a:solidFill>
                <a:srgbClr val="EBE600"/>
              </a:solidFill>
            </c:spPr>
            <c:extLst xmlns:c16r2="http://schemas.microsoft.com/office/drawing/2015/06/chart">
              <c:ext xmlns:c16="http://schemas.microsoft.com/office/drawing/2014/chart" uri="{C3380CC4-5D6E-409C-BE32-E72D297353CC}">
                <c16:uniqueId val="{00000009-6276-42E7-86F9-E2CE0C4303D0}"/>
              </c:ext>
            </c:extLst>
          </c:dPt>
          <c:dLbls>
            <c:dLbl>
              <c:idx val="1"/>
              <c:layout>
                <c:manualLayout>
                  <c:x val="6.4141414141414138E-3"/>
                  <c:y val="-7.2763220613982823E-3"/>
                </c:manualLayout>
              </c:layout>
              <c:showLegendKey val="0"/>
              <c:showVal val="0"/>
              <c:showCatName val="0"/>
              <c:showSerName val="0"/>
              <c:showPercent val="1"/>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3-6276-42E7-86F9-E2CE0C4303D0}"/>
                </c:ext>
              </c:extLst>
            </c:dLbl>
            <c:dLbl>
              <c:idx val="2"/>
              <c:spPr/>
              <c:txPr>
                <a:bodyPr/>
                <a:lstStyle/>
                <a:p>
                  <a:pPr>
                    <a:defRPr sz="900">
                      <a:solidFill>
                        <a:schemeClr val="bg1"/>
                      </a:solidFill>
                    </a:defRPr>
                  </a:pPr>
                  <a:endParaRPr lang="cs-CZ"/>
                </a:p>
              </c:txPr>
              <c:showLegendKey val="0"/>
              <c:showVal val="0"/>
              <c:showCatName val="0"/>
              <c:showSerName val="0"/>
              <c:showPercent val="1"/>
              <c:showBubbleSize val="0"/>
            </c:dLbl>
            <c:dLbl>
              <c:idx val="3"/>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A-6276-42E7-86F9-E2CE0C4303D0}"/>
                </c:ext>
              </c:extLst>
            </c:dLbl>
            <c:dLbl>
              <c:idx val="4"/>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B-6276-42E7-86F9-E2CE0C4303D0}"/>
                </c:ext>
              </c:extLst>
            </c:dLbl>
            <c:dLbl>
              <c:idx val="5"/>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C-6276-42E7-86F9-E2CE0C4303D0}"/>
                </c:ext>
              </c:extLst>
            </c:dLbl>
            <c:dLbl>
              <c:idx val="6"/>
              <c:spPr/>
              <c:txPr>
                <a:bodyPr/>
                <a:lstStyle/>
                <a:p>
                  <a:pPr>
                    <a:defRPr sz="900">
                      <a:solidFill>
                        <a:schemeClr val="bg1"/>
                      </a:solidFill>
                    </a:defRPr>
                  </a:pPr>
                  <a:endParaRPr lang="cs-CZ"/>
                </a:p>
              </c:txPr>
              <c:showLegendKey val="0"/>
              <c:showVal val="0"/>
              <c:showCatName val="0"/>
              <c:showSerName val="0"/>
              <c:showPercent val="1"/>
              <c:showBubbleSize val="0"/>
            </c:dLbl>
            <c:dLbl>
              <c:idx val="7"/>
              <c:layout>
                <c:manualLayout>
                  <c:x val="-0.1346969696969697"/>
                  <c:y val="5.3136044541273297E-2"/>
                </c:manualLayout>
              </c:layout>
              <c:numFmt formatCode="0.0%" sourceLinked="0"/>
              <c:spPr/>
              <c:txPr>
                <a:bodyPr/>
                <a:lstStyle/>
                <a:p>
                  <a:pPr>
                    <a:defRPr sz="900"/>
                  </a:pPr>
                  <a:endParaRPr lang="cs-CZ"/>
                </a:p>
              </c:txPr>
              <c:showLegendKey val="0"/>
              <c:showVal val="0"/>
              <c:showCatName val="0"/>
              <c:showSerName val="0"/>
              <c:showPercent val="1"/>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D-6276-42E7-86F9-E2CE0C4303D0}"/>
                </c:ext>
              </c:extLst>
            </c:dLbl>
            <c:dLbl>
              <c:idx val="8"/>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E-6276-42E7-86F9-E2CE0C4303D0}"/>
                </c:ext>
              </c:extLst>
            </c:dLbl>
            <c:dLbl>
              <c:idx val="9"/>
              <c:layout>
                <c:manualLayout>
                  <c:x val="6.4141414141413843E-3"/>
                  <c:y val="0"/>
                </c:manualLayout>
              </c:layout>
              <c:showLegendKey val="0"/>
              <c:showVal val="0"/>
              <c:showCatName val="0"/>
              <c:showSerName val="0"/>
              <c:showPercent val="1"/>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F-6276-42E7-86F9-E2CE0C4303D0}"/>
                </c:ext>
              </c:extLst>
            </c:dLbl>
            <c:dLbl>
              <c:idx val="10"/>
              <c:layout>
                <c:manualLayout>
                  <c:x val="-0.1411111111111111"/>
                  <c:y val="1.6141370128298232E-2"/>
                </c:manualLayout>
              </c:layout>
              <c:numFmt formatCode="0.0%" sourceLinked="0"/>
              <c:spPr/>
              <c:txPr>
                <a:bodyPr/>
                <a:lstStyle/>
                <a:p>
                  <a:pPr>
                    <a:defRPr sz="900"/>
                  </a:pPr>
                  <a:endParaRPr lang="cs-CZ"/>
                </a:p>
              </c:txPr>
              <c:showLegendKey val="0"/>
              <c:showVal val="0"/>
              <c:showCatName val="0"/>
              <c:showSerName val="0"/>
              <c:showPercent val="1"/>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10-6276-42E7-86F9-E2CE0C4303D0}"/>
                </c:ext>
              </c:extLst>
            </c:dLbl>
            <c:dLbl>
              <c:idx val="13"/>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11-6276-42E7-86F9-E2CE0C4303D0}"/>
                </c:ext>
              </c:extLst>
            </c:dLbl>
            <c:dLbl>
              <c:idx val="14"/>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12-6276-42E7-86F9-E2CE0C4303D0}"/>
                </c:ext>
              </c:extLst>
            </c:dLbl>
            <c:spPr>
              <a:noFill/>
              <a:ln>
                <a:noFill/>
              </a:ln>
              <a:effectLst/>
            </c:spPr>
            <c:txPr>
              <a:bodyPr/>
              <a:lstStyle/>
              <a:p>
                <a:pPr>
                  <a:defRPr sz="900"/>
                </a:pPr>
                <a:endParaRPr lang="cs-CZ"/>
              </a:p>
            </c:txPr>
            <c:showLegendKey val="0"/>
            <c:showVal val="0"/>
            <c:showCatName val="0"/>
            <c:showSerName val="0"/>
            <c:showPercent val="1"/>
            <c:showBubbleSize val="0"/>
            <c:showLeaderLines val="1"/>
            <c:extLst xmlns:c16r2="http://schemas.microsoft.com/office/drawing/2015/06/chart">
              <c:ext xmlns:c15="http://schemas.microsoft.com/office/drawing/2012/chart" uri="{CE6537A1-D6FC-4f65-9D91-7224C49458BB}"/>
            </c:extLst>
          </c:dLbls>
          <c:cat>
            <c:strRef>
              <c:f>'4.1'!$A$25:$A$40</c:f>
              <c:strCache>
                <c:ptCount val="16"/>
                <c:pt idx="0">
                  <c:v>Biomasa</c:v>
                </c:pt>
                <c:pt idx="1">
                  <c:v>Bioplyn</c:v>
                </c:pt>
                <c:pt idx="2">
                  <c:v>Černé uhlí</c:v>
                </c:pt>
                <c:pt idx="3">
                  <c:v>Elektrická energie</c:v>
                </c:pt>
                <c:pt idx="4">
                  <c:v>Energie prostředí (tepelné čerpadlo)</c:v>
                </c:pt>
                <c:pt idx="5">
                  <c:v>Energie Slunce (solární kolektor)</c:v>
                </c:pt>
                <c:pt idx="6">
                  <c:v>Hnědé uhlí</c:v>
                </c:pt>
                <c:pt idx="7">
                  <c:v>Jaderné palivo</c:v>
                </c:pt>
                <c:pt idx="8">
                  <c:v>Koks</c:v>
                </c:pt>
                <c:pt idx="9">
                  <c:v>Odpadní teplo</c:v>
                </c:pt>
                <c:pt idx="10">
                  <c:v>Ostatní kapalná paliva</c:v>
                </c:pt>
                <c:pt idx="11">
                  <c:v>Ostatní pevná paliva</c:v>
                </c:pt>
                <c:pt idx="12">
                  <c:v>Ostatní plyny</c:v>
                </c:pt>
                <c:pt idx="13">
                  <c:v>Ostatní</c:v>
                </c:pt>
                <c:pt idx="14">
                  <c:v>Topné oleje</c:v>
                </c:pt>
                <c:pt idx="15">
                  <c:v>Zemní plyn</c:v>
                </c:pt>
              </c:strCache>
            </c:strRef>
          </c:cat>
          <c:val>
            <c:numRef>
              <c:f>'4.1'!$B$25:$B$40</c:f>
              <c:numCache>
                <c:formatCode>#,##0.0</c:formatCode>
                <c:ptCount val="16"/>
                <c:pt idx="0">
                  <c:v>6222.8910510000005</c:v>
                </c:pt>
                <c:pt idx="1">
                  <c:v>1167.2791549999999</c:v>
                </c:pt>
                <c:pt idx="2">
                  <c:v>5366.8754420000005</c:v>
                </c:pt>
                <c:pt idx="3">
                  <c:v>3.9294200000000004</c:v>
                </c:pt>
                <c:pt idx="4">
                  <c:v>3.2320700000000002</c:v>
                </c:pt>
                <c:pt idx="5">
                  <c:v>6.8649000000000002E-2</c:v>
                </c:pt>
                <c:pt idx="6">
                  <c:v>23316.303130999993</c:v>
                </c:pt>
                <c:pt idx="7">
                  <c:v>307.65199999999999</c:v>
                </c:pt>
                <c:pt idx="8">
                  <c:v>9.8420000000000007E-2</c:v>
                </c:pt>
                <c:pt idx="9">
                  <c:v>1918.1034139999997</c:v>
                </c:pt>
                <c:pt idx="10">
                  <c:v>259.781972</c:v>
                </c:pt>
                <c:pt idx="11">
                  <c:v>1237.9149689999999</c:v>
                </c:pt>
                <c:pt idx="12">
                  <c:v>2755.1188419999999</c:v>
                </c:pt>
                <c:pt idx="13">
                  <c:v>0</c:v>
                </c:pt>
                <c:pt idx="14">
                  <c:v>35.104950000000002</c:v>
                </c:pt>
                <c:pt idx="15">
                  <c:v>10637.860934622047</c:v>
                </c:pt>
              </c:numCache>
            </c:numRef>
          </c:val>
          <c:extLst xmlns:c16r2="http://schemas.microsoft.com/office/drawing/2015/06/chart">
            <c:ext xmlns:c16="http://schemas.microsoft.com/office/drawing/2014/chart" uri="{C3380CC4-5D6E-409C-BE32-E72D297353CC}">
              <c16:uniqueId val="{00000013-6276-42E7-86F9-E2CE0C4303D0}"/>
            </c:ext>
          </c:extLst>
        </c:ser>
        <c:dLbls>
          <c:showLegendKey val="0"/>
          <c:showVal val="0"/>
          <c:showCatName val="0"/>
          <c:showSerName val="0"/>
          <c:showPercent val="0"/>
          <c:showBubbleSize val="0"/>
          <c:showLeaderLines val="1"/>
        </c:dLbls>
        <c:firstSliceAng val="0"/>
        <c:holeSize val="50"/>
      </c:doughnutChart>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výrobě elektřiny brutto </a:t>
            </a:r>
            <a:r>
              <a:rPr lang="cs-CZ" sz="1000"/>
              <a:t>v ČR</a:t>
            </a:r>
          </a:p>
        </c:rich>
      </c:tx>
      <c:overlay val="0"/>
    </c:title>
    <c:autoTitleDeleted val="0"/>
    <c:plotArea>
      <c:layout/>
      <c:barChart>
        <c:barDir val="bar"/>
        <c:grouping val="clustered"/>
        <c:varyColors val="0"/>
        <c:ser>
          <c:idx val="0"/>
          <c:order val="0"/>
          <c:invertIfNegative val="0"/>
          <c:cat>
            <c:numRef>
              <c:f>'14.2'!$L$19:$L$26</c:f>
              <c:numCache>
                <c:formatCode>General</c:formatCode>
                <c:ptCount val="8"/>
              </c:numCache>
            </c:numRef>
          </c:cat>
          <c:val>
            <c:numRef>
              <c:f>'14.2'!$M$19:$M$26</c:f>
              <c:numCache>
                <c:formatCode>0.0%</c:formatCode>
                <c:ptCount val="8"/>
              </c:numCache>
            </c:numRef>
          </c:val>
          <c:extLst xmlns:c16r2="http://schemas.microsoft.com/office/drawing/2015/06/chart">
            <c:ext xmlns:c16="http://schemas.microsoft.com/office/drawing/2014/chart" uri="{C3380CC4-5D6E-409C-BE32-E72D297353CC}">
              <c16:uniqueId val="{00000000-B813-402F-9794-3ECE48D73BF2}"/>
            </c:ext>
          </c:extLst>
        </c:ser>
        <c:dLbls>
          <c:showLegendKey val="0"/>
          <c:showVal val="0"/>
          <c:showCatName val="0"/>
          <c:showSerName val="0"/>
          <c:showPercent val="0"/>
          <c:showBubbleSize val="0"/>
        </c:dLbls>
        <c:gapWidth val="150"/>
        <c:axId val="164208640"/>
        <c:axId val="164210176"/>
      </c:barChart>
      <c:catAx>
        <c:axId val="164208640"/>
        <c:scaling>
          <c:orientation val="minMax"/>
        </c:scaling>
        <c:delete val="0"/>
        <c:axPos val="l"/>
        <c:numFmt formatCode="General" sourceLinked="1"/>
        <c:majorTickMark val="none"/>
        <c:minorTickMark val="none"/>
        <c:tickLblPos val="nextTo"/>
        <c:txPr>
          <a:bodyPr/>
          <a:lstStyle/>
          <a:p>
            <a:pPr>
              <a:defRPr sz="900"/>
            </a:pPr>
            <a:endParaRPr lang="cs-CZ"/>
          </a:p>
        </c:txPr>
        <c:crossAx val="164210176"/>
        <c:crosses val="autoZero"/>
        <c:auto val="1"/>
        <c:lblAlgn val="ctr"/>
        <c:lblOffset val="100"/>
        <c:noMultiLvlLbl val="0"/>
      </c:catAx>
      <c:valAx>
        <c:axId val="164210176"/>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164208640"/>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technologií na v</a:t>
            </a:r>
            <a:r>
              <a:rPr lang="en-US" sz="1000"/>
              <a:t>ýrob</a:t>
            </a:r>
            <a:r>
              <a:rPr lang="cs-CZ" sz="1000"/>
              <a:t>ě</a:t>
            </a:r>
            <a:r>
              <a:rPr lang="en-US" sz="1000"/>
              <a:t> elektřiny brutto</a:t>
            </a:r>
          </a:p>
        </c:rich>
      </c:tx>
      <c:overlay val="0"/>
    </c:title>
    <c:autoTitleDeleted val="0"/>
    <c:plotArea>
      <c:layout/>
      <c:doughnutChart>
        <c:varyColors val="1"/>
        <c:ser>
          <c:idx val="2"/>
          <c:order val="0"/>
          <c:dPt>
            <c:idx val="7"/>
            <c:bubble3D val="0"/>
            <c:spPr>
              <a:solidFill>
                <a:srgbClr val="FFC000"/>
              </a:solidFill>
            </c:spPr>
            <c:extLst xmlns:c16r2="http://schemas.microsoft.com/office/drawing/2015/06/chart">
              <c:ext xmlns:c16="http://schemas.microsoft.com/office/drawing/2014/chart" uri="{C3380CC4-5D6E-409C-BE32-E72D297353CC}">
                <c16:uniqueId val="{00000001-ABA9-4CC0-9511-3A6AAF389E8B}"/>
              </c:ext>
            </c:extLst>
          </c:dPt>
          <c:cat>
            <c:numRef>
              <c:f>'14.3'!$J$19:$J$26</c:f>
              <c:numCache>
                <c:formatCode>General</c:formatCode>
                <c:ptCount val="8"/>
              </c:numCache>
            </c:numRef>
          </c:cat>
          <c:val>
            <c:numRef>
              <c:f>'14.3'!$K$19:$K$26</c:f>
              <c:numCache>
                <c:formatCode>General</c:formatCode>
                <c:ptCount val="8"/>
              </c:numCache>
            </c:numRef>
          </c:val>
          <c:extLst xmlns:c16r2="http://schemas.microsoft.com/office/drawing/2015/06/chart">
            <c:ext xmlns:c16="http://schemas.microsoft.com/office/drawing/2014/chart" uri="{C3380CC4-5D6E-409C-BE32-E72D297353CC}">
              <c16:uniqueId val="{00000002-ABA9-4CC0-9511-3A6AAF389E8B}"/>
            </c:ext>
          </c:extLst>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73366905738454002"/>
          <c:y val="0.21518680535303458"/>
          <c:w val="0.24404682005278588"/>
          <c:h val="0.74415281423155444"/>
        </c:manualLayout>
      </c:layout>
      <c:overlay val="0"/>
      <c:txPr>
        <a:bodyPr/>
        <a:lstStyle/>
        <a:p>
          <a:pPr rtl="0">
            <a:defRPr/>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spotřebě elektřiny </a:t>
            </a:r>
            <a:r>
              <a:rPr lang="cs-CZ" sz="1000"/>
              <a:t>v ČR</a:t>
            </a:r>
          </a:p>
        </c:rich>
      </c:tx>
      <c:overlay val="0"/>
    </c:title>
    <c:autoTitleDeleted val="0"/>
    <c:plotArea>
      <c:layout/>
      <c:barChart>
        <c:barDir val="bar"/>
        <c:grouping val="clustered"/>
        <c:varyColors val="0"/>
        <c:ser>
          <c:idx val="0"/>
          <c:order val="0"/>
          <c:invertIfNegative val="0"/>
          <c:cat>
            <c:numRef>
              <c:f>'14.3'!$H$19:$H$22</c:f>
              <c:numCache>
                <c:formatCode>0.0</c:formatCode>
                <c:ptCount val="4"/>
              </c:numCache>
            </c:numRef>
          </c:cat>
          <c:val>
            <c:numRef>
              <c:f>'14.3'!$I$19:$I$22</c:f>
              <c:numCache>
                <c:formatCode>0.0%</c:formatCode>
                <c:ptCount val="4"/>
              </c:numCache>
            </c:numRef>
          </c:val>
          <c:extLst xmlns:c16r2="http://schemas.microsoft.com/office/drawing/2015/06/chart">
            <c:ext xmlns:c16="http://schemas.microsoft.com/office/drawing/2014/chart" uri="{C3380CC4-5D6E-409C-BE32-E72D297353CC}">
              <c16:uniqueId val="{00000000-8B57-4F17-B144-E560458A0763}"/>
            </c:ext>
          </c:extLst>
        </c:ser>
        <c:dLbls>
          <c:showLegendKey val="0"/>
          <c:showVal val="0"/>
          <c:showCatName val="0"/>
          <c:showSerName val="0"/>
          <c:showPercent val="0"/>
          <c:showBubbleSize val="0"/>
        </c:dLbls>
        <c:gapWidth val="150"/>
        <c:axId val="164288768"/>
        <c:axId val="164294656"/>
      </c:barChart>
      <c:catAx>
        <c:axId val="164288768"/>
        <c:scaling>
          <c:orientation val="maxMin"/>
        </c:scaling>
        <c:delete val="0"/>
        <c:axPos val="l"/>
        <c:numFmt formatCode="0.0" sourceLinked="1"/>
        <c:majorTickMark val="none"/>
        <c:minorTickMark val="none"/>
        <c:tickLblPos val="nextTo"/>
        <c:txPr>
          <a:bodyPr/>
          <a:lstStyle/>
          <a:p>
            <a:pPr>
              <a:defRPr sz="900"/>
            </a:pPr>
            <a:endParaRPr lang="cs-CZ"/>
          </a:p>
        </c:txPr>
        <c:crossAx val="164294656"/>
        <c:crosses val="autoZero"/>
        <c:auto val="1"/>
        <c:lblAlgn val="ctr"/>
        <c:lblOffset val="100"/>
        <c:noMultiLvlLbl val="0"/>
      </c:catAx>
      <c:valAx>
        <c:axId val="164294656"/>
        <c:scaling>
          <c:orientation val="minMax"/>
          <c:max val="1"/>
        </c:scaling>
        <c:delete val="0"/>
        <c:axPos val="t"/>
        <c:majorGridlines/>
        <c:numFmt formatCode="0%" sourceLinked="0"/>
        <c:majorTickMark val="out"/>
        <c:minorTickMark val="none"/>
        <c:tickLblPos val="high"/>
        <c:spPr>
          <a:ln>
            <a:noFill/>
          </a:ln>
        </c:spPr>
        <c:txPr>
          <a:bodyPr/>
          <a:lstStyle/>
          <a:p>
            <a:pPr>
              <a:defRPr sz="900"/>
            </a:pPr>
            <a:endParaRPr lang="cs-CZ"/>
          </a:p>
        </c:txPr>
        <c:crossAx val="164288768"/>
        <c:crosses val="autoZero"/>
        <c:crossBetween val="between"/>
        <c:majorUnit val="0.2"/>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 instalovaném výkonu v ČR</a:t>
            </a:r>
          </a:p>
        </c:rich>
      </c:tx>
      <c:overlay val="0"/>
    </c:title>
    <c:autoTitleDeleted val="0"/>
    <c:plotArea>
      <c:layout/>
      <c:barChart>
        <c:barDir val="bar"/>
        <c:grouping val="clustered"/>
        <c:varyColors val="0"/>
        <c:ser>
          <c:idx val="0"/>
          <c:order val="0"/>
          <c:invertIfNegative val="0"/>
          <c:cat>
            <c:numRef>
              <c:f>'14.3'!$H$31:$H$38</c:f>
              <c:numCache>
                <c:formatCode>General</c:formatCode>
                <c:ptCount val="8"/>
              </c:numCache>
            </c:numRef>
          </c:cat>
          <c:val>
            <c:numRef>
              <c:f>'14.3'!$I$31:$I$38</c:f>
              <c:numCache>
                <c:formatCode>0.0%</c:formatCode>
                <c:ptCount val="8"/>
              </c:numCache>
            </c:numRef>
          </c:val>
          <c:extLst xmlns:c16r2="http://schemas.microsoft.com/office/drawing/2015/06/chart">
            <c:ext xmlns:c16="http://schemas.microsoft.com/office/drawing/2014/chart" uri="{C3380CC4-5D6E-409C-BE32-E72D297353CC}">
              <c16:uniqueId val="{00000000-7EAE-4516-AD56-C6E16A248C68}"/>
            </c:ext>
          </c:extLst>
        </c:ser>
        <c:dLbls>
          <c:showLegendKey val="0"/>
          <c:showVal val="0"/>
          <c:showCatName val="0"/>
          <c:showSerName val="0"/>
          <c:showPercent val="0"/>
          <c:showBubbleSize val="0"/>
        </c:dLbls>
        <c:gapWidth val="150"/>
        <c:axId val="164327424"/>
        <c:axId val="164328960"/>
      </c:barChart>
      <c:catAx>
        <c:axId val="164327424"/>
        <c:scaling>
          <c:orientation val="minMax"/>
        </c:scaling>
        <c:delete val="0"/>
        <c:axPos val="l"/>
        <c:numFmt formatCode="General" sourceLinked="1"/>
        <c:majorTickMark val="none"/>
        <c:minorTickMark val="none"/>
        <c:tickLblPos val="nextTo"/>
        <c:txPr>
          <a:bodyPr/>
          <a:lstStyle/>
          <a:p>
            <a:pPr>
              <a:defRPr sz="900"/>
            </a:pPr>
            <a:endParaRPr lang="cs-CZ"/>
          </a:p>
        </c:txPr>
        <c:crossAx val="164328960"/>
        <c:crosses val="autoZero"/>
        <c:auto val="1"/>
        <c:lblAlgn val="ctr"/>
        <c:lblOffset val="100"/>
        <c:noMultiLvlLbl val="0"/>
      </c:catAx>
      <c:valAx>
        <c:axId val="164328960"/>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164327424"/>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elektřiny brutto (GWh)</a:t>
            </a:r>
          </a:p>
        </c:rich>
      </c:tx>
      <c:overlay val="0"/>
    </c:title>
    <c:autoTitleDeleted val="0"/>
    <c:plotArea>
      <c:layout/>
      <c:barChart>
        <c:barDir val="col"/>
        <c:grouping val="stacked"/>
        <c:varyColors val="0"/>
        <c:ser>
          <c:idx val="0"/>
          <c:order val="0"/>
          <c:tx>
            <c:strRef>
              <c:f>'14.3'!$J$31</c:f>
              <c:strCache>
                <c:ptCount val="1"/>
              </c:strCache>
            </c:strRef>
          </c:tx>
          <c:invertIfNegative val="0"/>
          <c:cat>
            <c:numRef>
              <c:f>'14.3'!$K$30:$M$30</c:f>
              <c:numCache>
                <c:formatCode>General</c:formatCode>
                <c:ptCount val="3"/>
              </c:numCache>
            </c:numRef>
          </c:cat>
          <c:val>
            <c:numRef>
              <c:f>'14.3'!$K$31:$M$31</c:f>
              <c:numCache>
                <c:formatCode>#,##0.0</c:formatCode>
                <c:ptCount val="3"/>
              </c:numCache>
            </c:numRef>
          </c:val>
          <c:extLst xmlns:c16r2="http://schemas.microsoft.com/office/drawing/2015/06/chart">
            <c:ext xmlns:c16="http://schemas.microsoft.com/office/drawing/2014/chart" uri="{C3380CC4-5D6E-409C-BE32-E72D297353CC}">
              <c16:uniqueId val="{00000000-2B77-4FC3-B469-B353117732CD}"/>
            </c:ext>
          </c:extLst>
        </c:ser>
        <c:ser>
          <c:idx val="1"/>
          <c:order val="1"/>
          <c:tx>
            <c:strRef>
              <c:f>'14.3'!$J$32</c:f>
              <c:strCache>
                <c:ptCount val="1"/>
              </c:strCache>
            </c:strRef>
          </c:tx>
          <c:invertIfNegative val="0"/>
          <c:cat>
            <c:numRef>
              <c:f>'14.3'!$K$30:$M$30</c:f>
              <c:numCache>
                <c:formatCode>General</c:formatCode>
                <c:ptCount val="3"/>
              </c:numCache>
            </c:numRef>
          </c:cat>
          <c:val>
            <c:numRef>
              <c:f>'14.3'!$K$32:$M$32</c:f>
              <c:numCache>
                <c:formatCode>#,##0.0</c:formatCode>
                <c:ptCount val="3"/>
              </c:numCache>
            </c:numRef>
          </c:val>
          <c:extLst xmlns:c16r2="http://schemas.microsoft.com/office/drawing/2015/06/chart">
            <c:ext xmlns:c16="http://schemas.microsoft.com/office/drawing/2014/chart" uri="{C3380CC4-5D6E-409C-BE32-E72D297353CC}">
              <c16:uniqueId val="{00000001-2B77-4FC3-B469-B353117732CD}"/>
            </c:ext>
          </c:extLst>
        </c:ser>
        <c:ser>
          <c:idx val="2"/>
          <c:order val="2"/>
          <c:tx>
            <c:strRef>
              <c:f>'14.3'!$J$33</c:f>
              <c:strCache>
                <c:ptCount val="1"/>
              </c:strCache>
            </c:strRef>
          </c:tx>
          <c:invertIfNegative val="0"/>
          <c:cat>
            <c:numRef>
              <c:f>'14.3'!$K$30:$M$30</c:f>
              <c:numCache>
                <c:formatCode>General</c:formatCode>
                <c:ptCount val="3"/>
              </c:numCache>
            </c:numRef>
          </c:cat>
          <c:val>
            <c:numRef>
              <c:f>'14.3'!$K$33:$M$33</c:f>
              <c:numCache>
                <c:formatCode>#,##0.0</c:formatCode>
                <c:ptCount val="3"/>
              </c:numCache>
            </c:numRef>
          </c:val>
          <c:extLst xmlns:c16r2="http://schemas.microsoft.com/office/drawing/2015/06/chart">
            <c:ext xmlns:c16="http://schemas.microsoft.com/office/drawing/2014/chart" uri="{C3380CC4-5D6E-409C-BE32-E72D297353CC}">
              <c16:uniqueId val="{00000002-2B77-4FC3-B469-B353117732CD}"/>
            </c:ext>
          </c:extLst>
        </c:ser>
        <c:ser>
          <c:idx val="3"/>
          <c:order val="3"/>
          <c:tx>
            <c:strRef>
              <c:f>'14.3'!$J$34</c:f>
              <c:strCache>
                <c:ptCount val="1"/>
              </c:strCache>
            </c:strRef>
          </c:tx>
          <c:invertIfNegative val="0"/>
          <c:cat>
            <c:numRef>
              <c:f>'14.3'!$K$30:$M$30</c:f>
              <c:numCache>
                <c:formatCode>General</c:formatCode>
                <c:ptCount val="3"/>
              </c:numCache>
            </c:numRef>
          </c:cat>
          <c:val>
            <c:numRef>
              <c:f>'14.3'!$K$34:$M$34</c:f>
              <c:numCache>
                <c:formatCode>#,##0.0</c:formatCode>
                <c:ptCount val="3"/>
              </c:numCache>
            </c:numRef>
          </c:val>
          <c:extLst xmlns:c16r2="http://schemas.microsoft.com/office/drawing/2015/06/chart">
            <c:ext xmlns:c16="http://schemas.microsoft.com/office/drawing/2014/chart" uri="{C3380CC4-5D6E-409C-BE32-E72D297353CC}">
              <c16:uniqueId val="{00000003-2B77-4FC3-B469-B353117732CD}"/>
            </c:ext>
          </c:extLst>
        </c:ser>
        <c:ser>
          <c:idx val="4"/>
          <c:order val="4"/>
          <c:tx>
            <c:strRef>
              <c:f>'14.3'!$J$35</c:f>
              <c:strCache>
                <c:ptCount val="1"/>
              </c:strCache>
            </c:strRef>
          </c:tx>
          <c:invertIfNegative val="0"/>
          <c:cat>
            <c:numRef>
              <c:f>'14.3'!$K$30:$M$30</c:f>
              <c:numCache>
                <c:formatCode>General</c:formatCode>
                <c:ptCount val="3"/>
              </c:numCache>
            </c:numRef>
          </c:cat>
          <c:val>
            <c:numRef>
              <c:f>'14.3'!$K$35:$M$35</c:f>
              <c:numCache>
                <c:formatCode>#,##0.0</c:formatCode>
                <c:ptCount val="3"/>
              </c:numCache>
            </c:numRef>
          </c:val>
          <c:extLst xmlns:c16r2="http://schemas.microsoft.com/office/drawing/2015/06/chart">
            <c:ext xmlns:c16="http://schemas.microsoft.com/office/drawing/2014/chart" uri="{C3380CC4-5D6E-409C-BE32-E72D297353CC}">
              <c16:uniqueId val="{00000004-2B77-4FC3-B469-B353117732CD}"/>
            </c:ext>
          </c:extLst>
        </c:ser>
        <c:ser>
          <c:idx val="5"/>
          <c:order val="5"/>
          <c:tx>
            <c:strRef>
              <c:f>'14.3'!$J$36</c:f>
              <c:strCache>
                <c:ptCount val="1"/>
              </c:strCache>
            </c:strRef>
          </c:tx>
          <c:invertIfNegative val="0"/>
          <c:cat>
            <c:numRef>
              <c:f>'14.3'!$K$30:$M$30</c:f>
              <c:numCache>
                <c:formatCode>General</c:formatCode>
                <c:ptCount val="3"/>
              </c:numCache>
            </c:numRef>
          </c:cat>
          <c:val>
            <c:numRef>
              <c:f>'14.3'!$K$36:$M$36</c:f>
              <c:numCache>
                <c:formatCode>#,##0.0</c:formatCode>
                <c:ptCount val="3"/>
              </c:numCache>
            </c:numRef>
          </c:val>
          <c:extLst xmlns:c16r2="http://schemas.microsoft.com/office/drawing/2015/06/chart">
            <c:ext xmlns:c16="http://schemas.microsoft.com/office/drawing/2014/chart" uri="{C3380CC4-5D6E-409C-BE32-E72D297353CC}">
              <c16:uniqueId val="{00000005-2B77-4FC3-B469-B353117732CD}"/>
            </c:ext>
          </c:extLst>
        </c:ser>
        <c:ser>
          <c:idx val="6"/>
          <c:order val="6"/>
          <c:tx>
            <c:strRef>
              <c:f>'14.3'!$J$37</c:f>
              <c:strCache>
                <c:ptCount val="1"/>
              </c:strCache>
            </c:strRef>
          </c:tx>
          <c:invertIfNegative val="0"/>
          <c:cat>
            <c:numRef>
              <c:f>'14.3'!$K$30:$M$30</c:f>
              <c:numCache>
                <c:formatCode>General</c:formatCode>
                <c:ptCount val="3"/>
              </c:numCache>
            </c:numRef>
          </c:cat>
          <c:val>
            <c:numRef>
              <c:f>'14.3'!$K$37:$M$37</c:f>
              <c:numCache>
                <c:formatCode>#,##0.0</c:formatCode>
                <c:ptCount val="3"/>
              </c:numCache>
            </c:numRef>
          </c:val>
          <c:extLst xmlns:c16r2="http://schemas.microsoft.com/office/drawing/2015/06/chart">
            <c:ext xmlns:c16="http://schemas.microsoft.com/office/drawing/2014/chart" uri="{C3380CC4-5D6E-409C-BE32-E72D297353CC}">
              <c16:uniqueId val="{00000006-2B77-4FC3-B469-B353117732CD}"/>
            </c:ext>
          </c:extLst>
        </c:ser>
        <c:ser>
          <c:idx val="7"/>
          <c:order val="7"/>
          <c:tx>
            <c:strRef>
              <c:f>'14.3'!$J$38</c:f>
              <c:strCache>
                <c:ptCount val="1"/>
              </c:strCache>
            </c:strRef>
          </c:tx>
          <c:spPr>
            <a:solidFill>
              <a:srgbClr val="FFC000"/>
            </a:solidFill>
          </c:spPr>
          <c:invertIfNegative val="0"/>
          <c:cat>
            <c:numRef>
              <c:f>'14.3'!$K$30:$M$30</c:f>
              <c:numCache>
                <c:formatCode>General</c:formatCode>
                <c:ptCount val="3"/>
              </c:numCache>
            </c:numRef>
          </c:cat>
          <c:val>
            <c:numRef>
              <c:f>'14.3'!$K$38:$M$38</c:f>
              <c:numCache>
                <c:formatCode>#,##0.0</c:formatCode>
                <c:ptCount val="3"/>
              </c:numCache>
            </c:numRef>
          </c:val>
          <c:extLst xmlns:c16r2="http://schemas.microsoft.com/office/drawing/2015/06/chart">
            <c:ext xmlns:c16="http://schemas.microsoft.com/office/drawing/2014/chart" uri="{C3380CC4-5D6E-409C-BE32-E72D297353CC}">
              <c16:uniqueId val="{00000007-2B77-4FC3-B469-B353117732CD}"/>
            </c:ext>
          </c:extLst>
        </c:ser>
        <c:dLbls>
          <c:showLegendKey val="0"/>
          <c:showVal val="0"/>
          <c:showCatName val="0"/>
          <c:showSerName val="0"/>
          <c:showPercent val="0"/>
          <c:showBubbleSize val="0"/>
        </c:dLbls>
        <c:gapWidth val="150"/>
        <c:overlap val="100"/>
        <c:axId val="164833152"/>
        <c:axId val="164834688"/>
      </c:barChart>
      <c:catAx>
        <c:axId val="164833152"/>
        <c:scaling>
          <c:orientation val="minMax"/>
        </c:scaling>
        <c:delete val="0"/>
        <c:axPos val="b"/>
        <c:numFmt formatCode="General" sourceLinked="1"/>
        <c:majorTickMark val="none"/>
        <c:minorTickMark val="none"/>
        <c:tickLblPos val="nextTo"/>
        <c:txPr>
          <a:bodyPr/>
          <a:lstStyle/>
          <a:p>
            <a:pPr>
              <a:defRPr sz="900"/>
            </a:pPr>
            <a:endParaRPr lang="cs-CZ"/>
          </a:p>
        </c:txPr>
        <c:crossAx val="164834688"/>
        <c:crosses val="autoZero"/>
        <c:auto val="1"/>
        <c:lblAlgn val="ctr"/>
        <c:lblOffset val="100"/>
        <c:noMultiLvlLbl val="0"/>
      </c:catAx>
      <c:valAx>
        <c:axId val="164834688"/>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164833152"/>
        <c:crosses val="autoZero"/>
        <c:crossBetween val="between"/>
        <c:dispUnits>
          <c:builtInUnit val="thousands"/>
        </c:dispUnits>
      </c:valAx>
    </c:plotArea>
    <c:legend>
      <c:legendPos val="r"/>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55.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výrobě elektřiny brutto </a:t>
            </a:r>
            <a:r>
              <a:rPr lang="cs-CZ" sz="1000"/>
              <a:t>v ČR</a:t>
            </a:r>
          </a:p>
        </c:rich>
      </c:tx>
      <c:overlay val="0"/>
    </c:title>
    <c:autoTitleDeleted val="0"/>
    <c:plotArea>
      <c:layout/>
      <c:barChart>
        <c:barDir val="bar"/>
        <c:grouping val="clustered"/>
        <c:varyColors val="0"/>
        <c:ser>
          <c:idx val="0"/>
          <c:order val="0"/>
          <c:invertIfNegative val="0"/>
          <c:cat>
            <c:numRef>
              <c:f>'14.3'!$L$19:$L$26</c:f>
              <c:numCache>
                <c:formatCode>General</c:formatCode>
                <c:ptCount val="8"/>
              </c:numCache>
            </c:numRef>
          </c:cat>
          <c:val>
            <c:numRef>
              <c:f>'14.3'!$M$19:$M$26</c:f>
              <c:numCache>
                <c:formatCode>0.0%</c:formatCode>
                <c:ptCount val="8"/>
              </c:numCache>
            </c:numRef>
          </c:val>
          <c:extLst xmlns:c16r2="http://schemas.microsoft.com/office/drawing/2015/06/chart">
            <c:ext xmlns:c16="http://schemas.microsoft.com/office/drawing/2014/chart" uri="{C3380CC4-5D6E-409C-BE32-E72D297353CC}">
              <c16:uniqueId val="{00000000-8C21-45F3-8BD7-F0103D668DFC}"/>
            </c:ext>
          </c:extLst>
        </c:ser>
        <c:dLbls>
          <c:showLegendKey val="0"/>
          <c:showVal val="0"/>
          <c:showCatName val="0"/>
          <c:showSerName val="0"/>
          <c:showPercent val="0"/>
          <c:showBubbleSize val="0"/>
        </c:dLbls>
        <c:gapWidth val="150"/>
        <c:axId val="164876672"/>
        <c:axId val="164878208"/>
      </c:barChart>
      <c:catAx>
        <c:axId val="164876672"/>
        <c:scaling>
          <c:orientation val="minMax"/>
        </c:scaling>
        <c:delete val="0"/>
        <c:axPos val="l"/>
        <c:numFmt formatCode="General" sourceLinked="1"/>
        <c:majorTickMark val="none"/>
        <c:minorTickMark val="none"/>
        <c:tickLblPos val="nextTo"/>
        <c:txPr>
          <a:bodyPr/>
          <a:lstStyle/>
          <a:p>
            <a:pPr>
              <a:defRPr sz="900"/>
            </a:pPr>
            <a:endParaRPr lang="cs-CZ"/>
          </a:p>
        </c:txPr>
        <c:crossAx val="164878208"/>
        <c:crosses val="autoZero"/>
        <c:auto val="1"/>
        <c:lblAlgn val="ctr"/>
        <c:lblOffset val="100"/>
        <c:noMultiLvlLbl val="0"/>
      </c:catAx>
      <c:valAx>
        <c:axId val="164878208"/>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164876672"/>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56.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technologií na v</a:t>
            </a:r>
            <a:r>
              <a:rPr lang="en-US" sz="1000"/>
              <a:t>ýrob</a:t>
            </a:r>
            <a:r>
              <a:rPr lang="cs-CZ" sz="1000"/>
              <a:t>ě</a:t>
            </a:r>
            <a:r>
              <a:rPr lang="en-US" sz="1000"/>
              <a:t> elektřiny brutto</a:t>
            </a:r>
          </a:p>
        </c:rich>
      </c:tx>
      <c:overlay val="0"/>
    </c:title>
    <c:autoTitleDeleted val="0"/>
    <c:plotArea>
      <c:layout/>
      <c:doughnutChart>
        <c:varyColors val="1"/>
        <c:ser>
          <c:idx val="2"/>
          <c:order val="0"/>
          <c:dPt>
            <c:idx val="7"/>
            <c:bubble3D val="0"/>
            <c:spPr>
              <a:solidFill>
                <a:srgbClr val="FFC000"/>
              </a:solidFill>
            </c:spPr>
            <c:extLst xmlns:c16r2="http://schemas.microsoft.com/office/drawing/2015/06/chart">
              <c:ext xmlns:c16="http://schemas.microsoft.com/office/drawing/2014/chart" uri="{C3380CC4-5D6E-409C-BE32-E72D297353CC}">
                <c16:uniqueId val="{00000001-267B-4295-BC9B-592D612ADCE8}"/>
              </c:ext>
            </c:extLst>
          </c:dPt>
          <c:cat>
            <c:numRef>
              <c:f>'14.4'!$J$19:$J$26</c:f>
              <c:numCache>
                <c:formatCode>General</c:formatCode>
                <c:ptCount val="8"/>
              </c:numCache>
            </c:numRef>
          </c:cat>
          <c:val>
            <c:numRef>
              <c:f>'14.4'!$K$19:$K$26</c:f>
              <c:numCache>
                <c:formatCode>General</c:formatCode>
                <c:ptCount val="8"/>
              </c:numCache>
            </c:numRef>
          </c:val>
          <c:extLst xmlns:c16r2="http://schemas.microsoft.com/office/drawing/2015/06/chart">
            <c:ext xmlns:c16="http://schemas.microsoft.com/office/drawing/2014/chart" uri="{C3380CC4-5D6E-409C-BE32-E72D297353CC}">
              <c16:uniqueId val="{00000002-267B-4295-BC9B-592D612ADCE8}"/>
            </c:ext>
          </c:extLst>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73366905738454002"/>
          <c:y val="0.21518680535303458"/>
          <c:w val="0.24404682005278588"/>
          <c:h val="0.74415281423155444"/>
        </c:manualLayout>
      </c:layout>
      <c:overlay val="0"/>
      <c:txPr>
        <a:bodyPr/>
        <a:lstStyle/>
        <a:p>
          <a:pPr rtl="0">
            <a:defRPr/>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57.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spotřebě elektřiny </a:t>
            </a:r>
            <a:r>
              <a:rPr lang="cs-CZ" sz="1000"/>
              <a:t>v ČR</a:t>
            </a:r>
          </a:p>
        </c:rich>
      </c:tx>
      <c:overlay val="0"/>
    </c:title>
    <c:autoTitleDeleted val="0"/>
    <c:plotArea>
      <c:layout/>
      <c:barChart>
        <c:barDir val="bar"/>
        <c:grouping val="clustered"/>
        <c:varyColors val="0"/>
        <c:ser>
          <c:idx val="0"/>
          <c:order val="0"/>
          <c:invertIfNegative val="0"/>
          <c:cat>
            <c:numRef>
              <c:f>'14.4'!$H$19:$H$22</c:f>
              <c:numCache>
                <c:formatCode>0.0</c:formatCode>
                <c:ptCount val="4"/>
              </c:numCache>
            </c:numRef>
          </c:cat>
          <c:val>
            <c:numRef>
              <c:f>'14.4'!$I$19:$I$22</c:f>
              <c:numCache>
                <c:formatCode>0.0%</c:formatCode>
                <c:ptCount val="4"/>
              </c:numCache>
            </c:numRef>
          </c:val>
          <c:extLst xmlns:c16r2="http://schemas.microsoft.com/office/drawing/2015/06/chart">
            <c:ext xmlns:c16="http://schemas.microsoft.com/office/drawing/2014/chart" uri="{C3380CC4-5D6E-409C-BE32-E72D297353CC}">
              <c16:uniqueId val="{00000000-3404-46F9-9757-24E20A268028}"/>
            </c:ext>
          </c:extLst>
        </c:ser>
        <c:dLbls>
          <c:showLegendKey val="0"/>
          <c:showVal val="0"/>
          <c:showCatName val="0"/>
          <c:showSerName val="0"/>
          <c:showPercent val="0"/>
          <c:showBubbleSize val="0"/>
        </c:dLbls>
        <c:gapWidth val="150"/>
        <c:axId val="162802304"/>
        <c:axId val="162836864"/>
      </c:barChart>
      <c:catAx>
        <c:axId val="162802304"/>
        <c:scaling>
          <c:orientation val="maxMin"/>
        </c:scaling>
        <c:delete val="0"/>
        <c:axPos val="l"/>
        <c:numFmt formatCode="0.0" sourceLinked="1"/>
        <c:majorTickMark val="none"/>
        <c:minorTickMark val="none"/>
        <c:tickLblPos val="nextTo"/>
        <c:txPr>
          <a:bodyPr/>
          <a:lstStyle/>
          <a:p>
            <a:pPr>
              <a:defRPr sz="900"/>
            </a:pPr>
            <a:endParaRPr lang="cs-CZ"/>
          </a:p>
        </c:txPr>
        <c:crossAx val="162836864"/>
        <c:crosses val="autoZero"/>
        <c:auto val="1"/>
        <c:lblAlgn val="ctr"/>
        <c:lblOffset val="100"/>
        <c:noMultiLvlLbl val="0"/>
      </c:catAx>
      <c:valAx>
        <c:axId val="162836864"/>
        <c:scaling>
          <c:orientation val="minMax"/>
          <c:max val="1"/>
        </c:scaling>
        <c:delete val="0"/>
        <c:axPos val="t"/>
        <c:majorGridlines/>
        <c:numFmt formatCode="0%" sourceLinked="0"/>
        <c:majorTickMark val="out"/>
        <c:minorTickMark val="none"/>
        <c:tickLblPos val="high"/>
        <c:spPr>
          <a:ln>
            <a:noFill/>
          </a:ln>
        </c:spPr>
        <c:txPr>
          <a:bodyPr/>
          <a:lstStyle/>
          <a:p>
            <a:pPr>
              <a:defRPr sz="900"/>
            </a:pPr>
            <a:endParaRPr lang="cs-CZ"/>
          </a:p>
        </c:txPr>
        <c:crossAx val="162802304"/>
        <c:crosses val="autoZero"/>
        <c:crossBetween val="between"/>
        <c:majorUnit val="0.2"/>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58.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 instalovaném výkonu v ČR</a:t>
            </a:r>
          </a:p>
        </c:rich>
      </c:tx>
      <c:overlay val="0"/>
    </c:title>
    <c:autoTitleDeleted val="0"/>
    <c:plotArea>
      <c:layout/>
      <c:barChart>
        <c:barDir val="bar"/>
        <c:grouping val="clustered"/>
        <c:varyColors val="0"/>
        <c:ser>
          <c:idx val="0"/>
          <c:order val="0"/>
          <c:invertIfNegative val="0"/>
          <c:cat>
            <c:numRef>
              <c:f>'14.4'!$H$31:$H$38</c:f>
              <c:numCache>
                <c:formatCode>General</c:formatCode>
                <c:ptCount val="8"/>
              </c:numCache>
            </c:numRef>
          </c:cat>
          <c:val>
            <c:numRef>
              <c:f>'14.4'!$I$31:$I$38</c:f>
              <c:numCache>
                <c:formatCode>0.0%</c:formatCode>
                <c:ptCount val="8"/>
              </c:numCache>
            </c:numRef>
          </c:val>
          <c:extLst xmlns:c16r2="http://schemas.microsoft.com/office/drawing/2015/06/chart">
            <c:ext xmlns:c16="http://schemas.microsoft.com/office/drawing/2014/chart" uri="{C3380CC4-5D6E-409C-BE32-E72D297353CC}">
              <c16:uniqueId val="{00000000-2AB2-4088-8F3E-32E10AC701F8}"/>
            </c:ext>
          </c:extLst>
        </c:ser>
        <c:dLbls>
          <c:showLegendKey val="0"/>
          <c:showVal val="0"/>
          <c:showCatName val="0"/>
          <c:showSerName val="0"/>
          <c:showPercent val="0"/>
          <c:showBubbleSize val="0"/>
        </c:dLbls>
        <c:gapWidth val="150"/>
        <c:axId val="162853248"/>
        <c:axId val="162854784"/>
      </c:barChart>
      <c:catAx>
        <c:axId val="162853248"/>
        <c:scaling>
          <c:orientation val="minMax"/>
        </c:scaling>
        <c:delete val="0"/>
        <c:axPos val="l"/>
        <c:numFmt formatCode="General" sourceLinked="1"/>
        <c:majorTickMark val="none"/>
        <c:minorTickMark val="none"/>
        <c:tickLblPos val="nextTo"/>
        <c:txPr>
          <a:bodyPr/>
          <a:lstStyle/>
          <a:p>
            <a:pPr>
              <a:defRPr sz="900"/>
            </a:pPr>
            <a:endParaRPr lang="cs-CZ"/>
          </a:p>
        </c:txPr>
        <c:crossAx val="162854784"/>
        <c:crosses val="autoZero"/>
        <c:auto val="1"/>
        <c:lblAlgn val="ctr"/>
        <c:lblOffset val="100"/>
        <c:noMultiLvlLbl val="0"/>
      </c:catAx>
      <c:valAx>
        <c:axId val="162854784"/>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162853248"/>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59.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elektřiny brutto (GWh)</a:t>
            </a:r>
          </a:p>
        </c:rich>
      </c:tx>
      <c:overlay val="0"/>
    </c:title>
    <c:autoTitleDeleted val="0"/>
    <c:plotArea>
      <c:layout/>
      <c:barChart>
        <c:barDir val="col"/>
        <c:grouping val="stacked"/>
        <c:varyColors val="0"/>
        <c:ser>
          <c:idx val="0"/>
          <c:order val="0"/>
          <c:tx>
            <c:strRef>
              <c:f>'14.4'!$J$31</c:f>
              <c:strCache>
                <c:ptCount val="1"/>
              </c:strCache>
            </c:strRef>
          </c:tx>
          <c:invertIfNegative val="0"/>
          <c:cat>
            <c:numRef>
              <c:f>'14.4'!$K$30:$M$30</c:f>
              <c:numCache>
                <c:formatCode>General</c:formatCode>
                <c:ptCount val="3"/>
              </c:numCache>
            </c:numRef>
          </c:cat>
          <c:val>
            <c:numRef>
              <c:f>'14.4'!$K$31:$M$31</c:f>
              <c:numCache>
                <c:formatCode>#,##0.0</c:formatCode>
                <c:ptCount val="3"/>
              </c:numCache>
            </c:numRef>
          </c:val>
          <c:extLst xmlns:c16r2="http://schemas.microsoft.com/office/drawing/2015/06/chart">
            <c:ext xmlns:c16="http://schemas.microsoft.com/office/drawing/2014/chart" uri="{C3380CC4-5D6E-409C-BE32-E72D297353CC}">
              <c16:uniqueId val="{00000000-84C7-4CF3-A758-BC4DED793106}"/>
            </c:ext>
          </c:extLst>
        </c:ser>
        <c:ser>
          <c:idx val="1"/>
          <c:order val="1"/>
          <c:tx>
            <c:strRef>
              <c:f>'14.4'!$J$32</c:f>
              <c:strCache>
                <c:ptCount val="1"/>
              </c:strCache>
            </c:strRef>
          </c:tx>
          <c:invertIfNegative val="0"/>
          <c:cat>
            <c:numRef>
              <c:f>'14.4'!$K$30:$M$30</c:f>
              <c:numCache>
                <c:formatCode>General</c:formatCode>
                <c:ptCount val="3"/>
              </c:numCache>
            </c:numRef>
          </c:cat>
          <c:val>
            <c:numRef>
              <c:f>'14.4'!$K$32:$M$32</c:f>
              <c:numCache>
                <c:formatCode>#,##0.0</c:formatCode>
                <c:ptCount val="3"/>
              </c:numCache>
            </c:numRef>
          </c:val>
          <c:extLst xmlns:c16r2="http://schemas.microsoft.com/office/drawing/2015/06/chart">
            <c:ext xmlns:c16="http://schemas.microsoft.com/office/drawing/2014/chart" uri="{C3380CC4-5D6E-409C-BE32-E72D297353CC}">
              <c16:uniqueId val="{00000001-84C7-4CF3-A758-BC4DED793106}"/>
            </c:ext>
          </c:extLst>
        </c:ser>
        <c:ser>
          <c:idx val="2"/>
          <c:order val="2"/>
          <c:tx>
            <c:strRef>
              <c:f>'14.4'!$J$33</c:f>
              <c:strCache>
                <c:ptCount val="1"/>
              </c:strCache>
            </c:strRef>
          </c:tx>
          <c:invertIfNegative val="0"/>
          <c:cat>
            <c:numRef>
              <c:f>'14.4'!$K$30:$M$30</c:f>
              <c:numCache>
                <c:formatCode>General</c:formatCode>
                <c:ptCount val="3"/>
              </c:numCache>
            </c:numRef>
          </c:cat>
          <c:val>
            <c:numRef>
              <c:f>'14.4'!$K$33:$M$33</c:f>
              <c:numCache>
                <c:formatCode>#,##0.0</c:formatCode>
                <c:ptCount val="3"/>
              </c:numCache>
            </c:numRef>
          </c:val>
          <c:extLst xmlns:c16r2="http://schemas.microsoft.com/office/drawing/2015/06/chart">
            <c:ext xmlns:c16="http://schemas.microsoft.com/office/drawing/2014/chart" uri="{C3380CC4-5D6E-409C-BE32-E72D297353CC}">
              <c16:uniqueId val="{00000002-84C7-4CF3-A758-BC4DED793106}"/>
            </c:ext>
          </c:extLst>
        </c:ser>
        <c:ser>
          <c:idx val="3"/>
          <c:order val="3"/>
          <c:tx>
            <c:strRef>
              <c:f>'14.4'!$J$34</c:f>
              <c:strCache>
                <c:ptCount val="1"/>
              </c:strCache>
            </c:strRef>
          </c:tx>
          <c:invertIfNegative val="0"/>
          <c:cat>
            <c:numRef>
              <c:f>'14.4'!$K$30:$M$30</c:f>
              <c:numCache>
                <c:formatCode>General</c:formatCode>
                <c:ptCount val="3"/>
              </c:numCache>
            </c:numRef>
          </c:cat>
          <c:val>
            <c:numRef>
              <c:f>'14.4'!$K$34:$M$34</c:f>
              <c:numCache>
                <c:formatCode>#,##0.0</c:formatCode>
                <c:ptCount val="3"/>
              </c:numCache>
            </c:numRef>
          </c:val>
          <c:extLst xmlns:c16r2="http://schemas.microsoft.com/office/drawing/2015/06/chart">
            <c:ext xmlns:c16="http://schemas.microsoft.com/office/drawing/2014/chart" uri="{C3380CC4-5D6E-409C-BE32-E72D297353CC}">
              <c16:uniqueId val="{00000003-84C7-4CF3-A758-BC4DED793106}"/>
            </c:ext>
          </c:extLst>
        </c:ser>
        <c:ser>
          <c:idx val="4"/>
          <c:order val="4"/>
          <c:tx>
            <c:strRef>
              <c:f>'14.4'!$J$35</c:f>
              <c:strCache>
                <c:ptCount val="1"/>
              </c:strCache>
            </c:strRef>
          </c:tx>
          <c:invertIfNegative val="0"/>
          <c:cat>
            <c:numRef>
              <c:f>'14.4'!$K$30:$M$30</c:f>
              <c:numCache>
                <c:formatCode>General</c:formatCode>
                <c:ptCount val="3"/>
              </c:numCache>
            </c:numRef>
          </c:cat>
          <c:val>
            <c:numRef>
              <c:f>'14.4'!$K$35:$M$35</c:f>
              <c:numCache>
                <c:formatCode>#,##0.0</c:formatCode>
                <c:ptCount val="3"/>
              </c:numCache>
            </c:numRef>
          </c:val>
          <c:extLst xmlns:c16r2="http://schemas.microsoft.com/office/drawing/2015/06/chart">
            <c:ext xmlns:c16="http://schemas.microsoft.com/office/drawing/2014/chart" uri="{C3380CC4-5D6E-409C-BE32-E72D297353CC}">
              <c16:uniqueId val="{00000004-84C7-4CF3-A758-BC4DED793106}"/>
            </c:ext>
          </c:extLst>
        </c:ser>
        <c:ser>
          <c:idx val="5"/>
          <c:order val="5"/>
          <c:tx>
            <c:strRef>
              <c:f>'14.4'!$J$36</c:f>
              <c:strCache>
                <c:ptCount val="1"/>
              </c:strCache>
            </c:strRef>
          </c:tx>
          <c:invertIfNegative val="0"/>
          <c:cat>
            <c:numRef>
              <c:f>'14.4'!$K$30:$M$30</c:f>
              <c:numCache>
                <c:formatCode>General</c:formatCode>
                <c:ptCount val="3"/>
              </c:numCache>
            </c:numRef>
          </c:cat>
          <c:val>
            <c:numRef>
              <c:f>'14.4'!$K$36:$M$36</c:f>
              <c:numCache>
                <c:formatCode>#,##0.0</c:formatCode>
                <c:ptCount val="3"/>
              </c:numCache>
            </c:numRef>
          </c:val>
          <c:extLst xmlns:c16r2="http://schemas.microsoft.com/office/drawing/2015/06/chart">
            <c:ext xmlns:c16="http://schemas.microsoft.com/office/drawing/2014/chart" uri="{C3380CC4-5D6E-409C-BE32-E72D297353CC}">
              <c16:uniqueId val="{00000005-84C7-4CF3-A758-BC4DED793106}"/>
            </c:ext>
          </c:extLst>
        </c:ser>
        <c:ser>
          <c:idx val="6"/>
          <c:order val="6"/>
          <c:tx>
            <c:strRef>
              <c:f>'14.4'!$J$37</c:f>
              <c:strCache>
                <c:ptCount val="1"/>
              </c:strCache>
            </c:strRef>
          </c:tx>
          <c:invertIfNegative val="0"/>
          <c:cat>
            <c:numRef>
              <c:f>'14.4'!$K$30:$M$30</c:f>
              <c:numCache>
                <c:formatCode>General</c:formatCode>
                <c:ptCount val="3"/>
              </c:numCache>
            </c:numRef>
          </c:cat>
          <c:val>
            <c:numRef>
              <c:f>'14.4'!$K$37:$M$37</c:f>
              <c:numCache>
                <c:formatCode>#,##0.0</c:formatCode>
                <c:ptCount val="3"/>
              </c:numCache>
            </c:numRef>
          </c:val>
          <c:extLst xmlns:c16r2="http://schemas.microsoft.com/office/drawing/2015/06/chart">
            <c:ext xmlns:c16="http://schemas.microsoft.com/office/drawing/2014/chart" uri="{C3380CC4-5D6E-409C-BE32-E72D297353CC}">
              <c16:uniqueId val="{00000006-84C7-4CF3-A758-BC4DED793106}"/>
            </c:ext>
          </c:extLst>
        </c:ser>
        <c:ser>
          <c:idx val="7"/>
          <c:order val="7"/>
          <c:tx>
            <c:strRef>
              <c:f>'14.4'!$J$38</c:f>
              <c:strCache>
                <c:ptCount val="1"/>
              </c:strCache>
            </c:strRef>
          </c:tx>
          <c:spPr>
            <a:solidFill>
              <a:srgbClr val="FFC000"/>
            </a:solidFill>
          </c:spPr>
          <c:invertIfNegative val="0"/>
          <c:cat>
            <c:numRef>
              <c:f>'14.4'!$K$30:$M$30</c:f>
              <c:numCache>
                <c:formatCode>General</c:formatCode>
                <c:ptCount val="3"/>
              </c:numCache>
            </c:numRef>
          </c:cat>
          <c:val>
            <c:numRef>
              <c:f>'14.4'!$K$38:$M$38</c:f>
              <c:numCache>
                <c:formatCode>#,##0.0</c:formatCode>
                <c:ptCount val="3"/>
              </c:numCache>
            </c:numRef>
          </c:val>
          <c:extLst xmlns:c16r2="http://schemas.microsoft.com/office/drawing/2015/06/chart">
            <c:ext xmlns:c16="http://schemas.microsoft.com/office/drawing/2014/chart" uri="{C3380CC4-5D6E-409C-BE32-E72D297353CC}">
              <c16:uniqueId val="{00000007-84C7-4CF3-A758-BC4DED793106}"/>
            </c:ext>
          </c:extLst>
        </c:ser>
        <c:dLbls>
          <c:showLegendKey val="0"/>
          <c:showVal val="0"/>
          <c:showCatName val="0"/>
          <c:showSerName val="0"/>
          <c:showPercent val="0"/>
          <c:showBubbleSize val="0"/>
        </c:dLbls>
        <c:gapWidth val="150"/>
        <c:overlap val="100"/>
        <c:axId val="162973952"/>
        <c:axId val="162979840"/>
      </c:barChart>
      <c:catAx>
        <c:axId val="162973952"/>
        <c:scaling>
          <c:orientation val="minMax"/>
        </c:scaling>
        <c:delete val="0"/>
        <c:axPos val="b"/>
        <c:numFmt formatCode="General" sourceLinked="1"/>
        <c:majorTickMark val="none"/>
        <c:minorTickMark val="none"/>
        <c:tickLblPos val="nextTo"/>
        <c:txPr>
          <a:bodyPr/>
          <a:lstStyle/>
          <a:p>
            <a:pPr>
              <a:defRPr sz="900"/>
            </a:pPr>
            <a:endParaRPr lang="cs-CZ"/>
          </a:p>
        </c:txPr>
        <c:crossAx val="162979840"/>
        <c:crosses val="autoZero"/>
        <c:auto val="1"/>
        <c:lblAlgn val="ctr"/>
        <c:lblOffset val="100"/>
        <c:noMultiLvlLbl val="0"/>
      </c:catAx>
      <c:valAx>
        <c:axId val="162979840"/>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162973952"/>
        <c:crosses val="autoZero"/>
        <c:crossBetween val="between"/>
        <c:dispUnits>
          <c:builtInUnit val="thousands"/>
        </c:dispUnits>
      </c:valAx>
    </c:plotArea>
    <c:legend>
      <c:legendPos val="r"/>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a:t>Podíl </a:t>
            </a:r>
            <a:r>
              <a:rPr lang="cs-CZ" sz="1000"/>
              <a:t>krajů ČR na výrobě tepla brutto</a:t>
            </a:r>
            <a:endParaRPr lang="en-US" sz="1000"/>
          </a:p>
        </c:rich>
      </c:tx>
      <c:overlay val="0"/>
      <c:spPr>
        <a:solidFill>
          <a:sysClr val="window" lastClr="FFFFFF"/>
        </a:solidFill>
      </c:spPr>
    </c:title>
    <c:autoTitleDeleted val="0"/>
    <c:plotArea>
      <c:layout>
        <c:manualLayout>
          <c:layoutTarget val="inner"/>
          <c:xMode val="edge"/>
          <c:yMode val="edge"/>
          <c:x val="0.2055317911141277"/>
          <c:y val="0.19038626455472518"/>
          <c:w val="0.6192037394051656"/>
          <c:h val="0.6485610075150009"/>
        </c:manualLayout>
      </c:layout>
      <c:doughnutChart>
        <c:varyColors val="1"/>
        <c:ser>
          <c:idx val="0"/>
          <c:order val="0"/>
          <c:dPt>
            <c:idx val="5"/>
            <c:bubble3D val="0"/>
            <c:extLst xmlns:c16r2="http://schemas.microsoft.com/office/drawing/2015/06/chart">
              <c:ext xmlns:c16="http://schemas.microsoft.com/office/drawing/2014/chart" uri="{C3380CC4-5D6E-409C-BE32-E72D297353CC}">
                <c16:uniqueId val="{00000000-B0B7-453B-94C7-666A5DD82E4E}"/>
              </c:ext>
            </c:extLst>
          </c:dPt>
          <c:dPt>
            <c:idx val="7"/>
            <c:bubble3D val="0"/>
            <c:extLst xmlns:c16r2="http://schemas.microsoft.com/office/drawing/2015/06/chart">
              <c:ext xmlns:c16="http://schemas.microsoft.com/office/drawing/2014/chart" uri="{C3380CC4-5D6E-409C-BE32-E72D297353CC}">
                <c16:uniqueId val="{00000001-B0B7-453B-94C7-666A5DD82E4E}"/>
              </c:ext>
            </c:extLst>
          </c:dPt>
          <c:dLbls>
            <c:dLbl>
              <c:idx val="7"/>
              <c:numFmt formatCode="0.0%" sourceLinked="0"/>
              <c:spPr/>
              <c:txPr>
                <a:bodyPr/>
                <a:lstStyle/>
                <a:p>
                  <a:pPr>
                    <a:defRPr sz="900"/>
                  </a:pPr>
                  <a:endParaRPr lang="cs-CZ"/>
                </a:p>
              </c:txPr>
              <c:showLegendKey val="0"/>
              <c:showVal val="0"/>
              <c:showCatName val="0"/>
              <c:showSerName val="0"/>
              <c:showPercent val="1"/>
              <c:showBubbleSize val="0"/>
            </c:dLbl>
            <c:dLbl>
              <c:idx val="8"/>
              <c:numFmt formatCode="0%" sourceLinked="0"/>
              <c:spPr/>
              <c:txPr>
                <a:bodyPr/>
                <a:lstStyle/>
                <a:p>
                  <a:pPr>
                    <a:defRPr sz="900"/>
                  </a:pPr>
                  <a:endParaRPr lang="cs-CZ"/>
                </a:p>
              </c:txPr>
              <c:showLegendKey val="0"/>
              <c:showVal val="0"/>
              <c:showCatName val="0"/>
              <c:showSerName val="0"/>
              <c:showPercent val="1"/>
              <c:showBubbleSize val="0"/>
            </c:dLbl>
            <c:dLbl>
              <c:idx val="11"/>
              <c:numFmt formatCode="0.0%" sourceLinked="0"/>
              <c:spPr/>
              <c:txPr>
                <a:bodyPr/>
                <a:lstStyle/>
                <a:p>
                  <a:pPr>
                    <a:defRPr sz="900"/>
                  </a:pPr>
                  <a:endParaRPr lang="cs-CZ"/>
                </a:p>
              </c:txPr>
              <c:showLegendKey val="0"/>
              <c:showVal val="0"/>
              <c:showCatName val="0"/>
              <c:showSerName val="0"/>
              <c:showPercent val="1"/>
              <c:showBubbleSize val="0"/>
            </c:dLbl>
            <c:dLbl>
              <c:idx val="12"/>
              <c:numFmt formatCode="0.0%" sourceLinked="0"/>
              <c:spPr/>
              <c:txPr>
                <a:bodyPr/>
                <a:lstStyle/>
                <a:p>
                  <a:pPr>
                    <a:defRPr sz="900"/>
                  </a:pPr>
                  <a:endParaRPr lang="cs-CZ"/>
                </a:p>
              </c:txPr>
              <c:showLegendKey val="0"/>
              <c:showVal val="0"/>
              <c:showCatName val="0"/>
              <c:showSerName val="0"/>
              <c:showPercent val="1"/>
              <c:showBubbleSize val="0"/>
            </c:dLbl>
            <c:spPr>
              <a:noFill/>
              <a:ln>
                <a:noFill/>
              </a:ln>
              <a:effectLst/>
            </c:spPr>
            <c:txPr>
              <a:bodyPr/>
              <a:lstStyle/>
              <a:p>
                <a:pPr>
                  <a:defRPr sz="900"/>
                </a:pPr>
                <a:endParaRPr lang="cs-CZ"/>
              </a:p>
            </c:txPr>
            <c:showLegendKey val="0"/>
            <c:showVal val="0"/>
            <c:showCatName val="0"/>
            <c:showSerName val="0"/>
            <c:showPercent val="1"/>
            <c:showBubbleSize val="0"/>
            <c:showLeaderLines val="1"/>
            <c:extLst xmlns:c16r2="http://schemas.microsoft.com/office/drawing/2015/06/chart">
              <c:ext xmlns:c15="http://schemas.microsoft.com/office/drawing/2012/chart" uri="{CE6537A1-D6FC-4f65-9D91-7224C49458BB}"/>
            </c:extLst>
          </c:dLbls>
          <c:cat>
            <c:strRef>
              <c:f>'4.2'!$A$22:$A$35</c:f>
              <c:strCache>
                <c:ptCount val="14"/>
                <c:pt idx="0">
                  <c:v>Hlavní město Praha</c:v>
                </c:pt>
                <c:pt idx="1">
                  <c:v>Jihočeský kraj</c:v>
                </c:pt>
                <c:pt idx="2">
                  <c:v>Jihomoravský kraj</c:v>
                </c:pt>
                <c:pt idx="3">
                  <c:v>Karlovarský kraj</c:v>
                </c:pt>
                <c:pt idx="4">
                  <c:v>Kraj Vysočina</c:v>
                </c:pt>
                <c:pt idx="5">
                  <c:v>Královéhradecký kraj</c:v>
                </c:pt>
                <c:pt idx="6">
                  <c:v>Liberecký kraj</c:v>
                </c:pt>
                <c:pt idx="7">
                  <c:v>Moravskoslezský kraj</c:v>
                </c:pt>
                <c:pt idx="8">
                  <c:v>Olomoucký kraj</c:v>
                </c:pt>
                <c:pt idx="9">
                  <c:v>Pardubický kraj</c:v>
                </c:pt>
                <c:pt idx="10">
                  <c:v>Plzeňský kraj</c:v>
                </c:pt>
                <c:pt idx="11">
                  <c:v>Středočeský kraj</c:v>
                </c:pt>
                <c:pt idx="12">
                  <c:v>Ústecký kraj</c:v>
                </c:pt>
                <c:pt idx="13">
                  <c:v>Zlínský kraj</c:v>
                </c:pt>
              </c:strCache>
            </c:strRef>
          </c:cat>
          <c:val>
            <c:numRef>
              <c:f>'4.2'!$B$22:$B$35</c:f>
              <c:numCache>
                <c:formatCode>#,##0.0</c:formatCode>
                <c:ptCount val="14"/>
                <c:pt idx="0">
                  <c:v>1989.5770149999998</c:v>
                </c:pt>
                <c:pt idx="1">
                  <c:v>2619.6133070000005</c:v>
                </c:pt>
                <c:pt idx="2">
                  <c:v>2830.7124470000003</c:v>
                </c:pt>
                <c:pt idx="3">
                  <c:v>4672.709879</c:v>
                </c:pt>
                <c:pt idx="4">
                  <c:v>1186.4807909193162</c:v>
                </c:pt>
                <c:pt idx="5">
                  <c:v>1506.8149917666683</c:v>
                </c:pt>
                <c:pt idx="6">
                  <c:v>907.05541300000004</c:v>
                </c:pt>
                <c:pt idx="7">
                  <c:v>9828.0677027423462</c:v>
                </c:pt>
                <c:pt idx="8">
                  <c:v>2043.3202959999992</c:v>
                </c:pt>
                <c:pt idx="9">
                  <c:v>2451.9789174061257</c:v>
                </c:pt>
                <c:pt idx="10">
                  <c:v>2087.2032003562244</c:v>
                </c:pt>
                <c:pt idx="11">
                  <c:v>8903.3922904313677</c:v>
                </c:pt>
                <c:pt idx="12">
                  <c:v>9580.3839079999998</c:v>
                </c:pt>
                <c:pt idx="13">
                  <c:v>2624.9042609999997</c:v>
                </c:pt>
              </c:numCache>
            </c:numRef>
          </c:val>
          <c:extLst xmlns:c16r2="http://schemas.microsoft.com/office/drawing/2015/06/chart">
            <c:ext xmlns:c16="http://schemas.microsoft.com/office/drawing/2014/chart" uri="{C3380CC4-5D6E-409C-BE32-E72D297353CC}">
              <c16:uniqueId val="{00000005-B0B7-453B-94C7-666A5DD82E4E}"/>
            </c:ext>
          </c:extLst>
        </c:ser>
        <c:dLbls>
          <c:showLegendKey val="0"/>
          <c:showVal val="0"/>
          <c:showCatName val="0"/>
          <c:showSerName val="0"/>
          <c:showPercent val="0"/>
          <c:showBubbleSize val="0"/>
          <c:showLeaderLines val="1"/>
        </c:dLbls>
        <c:firstSliceAng val="0"/>
        <c:holeSize val="50"/>
      </c:doughnutChart>
    </c:plotArea>
    <c:plotVisOnly val="1"/>
    <c:dispBlanksAs val="gap"/>
    <c:showDLblsOverMax val="0"/>
  </c:chart>
  <c:spPr>
    <a:ln>
      <a:noFill/>
    </a:ln>
  </c:spPr>
  <c:printSettings>
    <c:headerFooter/>
    <c:pageMargins b="0.78740157499999996" l="0.7" r="0.7" t="0.78740157499999996" header="0.3" footer="0.3"/>
    <c:pageSetup orientation="portrait"/>
  </c:printSettings>
</c:chartSpace>
</file>

<file path=xl/charts/chart60.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výrobě elektřiny brutto </a:t>
            </a:r>
            <a:r>
              <a:rPr lang="cs-CZ" sz="1000"/>
              <a:t>v ČR</a:t>
            </a:r>
          </a:p>
        </c:rich>
      </c:tx>
      <c:overlay val="0"/>
    </c:title>
    <c:autoTitleDeleted val="0"/>
    <c:plotArea>
      <c:layout/>
      <c:barChart>
        <c:barDir val="bar"/>
        <c:grouping val="clustered"/>
        <c:varyColors val="0"/>
        <c:ser>
          <c:idx val="0"/>
          <c:order val="0"/>
          <c:invertIfNegative val="0"/>
          <c:cat>
            <c:numRef>
              <c:f>'14.4'!$L$19:$L$26</c:f>
              <c:numCache>
                <c:formatCode>General</c:formatCode>
                <c:ptCount val="8"/>
              </c:numCache>
            </c:numRef>
          </c:cat>
          <c:val>
            <c:numRef>
              <c:f>'14.4'!$M$19:$M$26</c:f>
              <c:numCache>
                <c:formatCode>0.0%</c:formatCode>
                <c:ptCount val="8"/>
              </c:numCache>
            </c:numRef>
          </c:val>
          <c:extLst xmlns:c16r2="http://schemas.microsoft.com/office/drawing/2015/06/chart">
            <c:ext xmlns:c16="http://schemas.microsoft.com/office/drawing/2014/chart" uri="{C3380CC4-5D6E-409C-BE32-E72D297353CC}">
              <c16:uniqueId val="{00000000-0347-4EF1-B277-B2956C6EACCB}"/>
            </c:ext>
          </c:extLst>
        </c:ser>
        <c:dLbls>
          <c:showLegendKey val="0"/>
          <c:showVal val="0"/>
          <c:showCatName val="0"/>
          <c:showSerName val="0"/>
          <c:showPercent val="0"/>
          <c:showBubbleSize val="0"/>
        </c:dLbls>
        <c:gapWidth val="150"/>
        <c:axId val="165192448"/>
        <c:axId val="165193984"/>
      </c:barChart>
      <c:catAx>
        <c:axId val="165192448"/>
        <c:scaling>
          <c:orientation val="minMax"/>
        </c:scaling>
        <c:delete val="0"/>
        <c:axPos val="l"/>
        <c:numFmt formatCode="General" sourceLinked="1"/>
        <c:majorTickMark val="none"/>
        <c:minorTickMark val="none"/>
        <c:tickLblPos val="nextTo"/>
        <c:txPr>
          <a:bodyPr/>
          <a:lstStyle/>
          <a:p>
            <a:pPr>
              <a:defRPr sz="900"/>
            </a:pPr>
            <a:endParaRPr lang="cs-CZ"/>
          </a:p>
        </c:txPr>
        <c:crossAx val="165193984"/>
        <c:crosses val="autoZero"/>
        <c:auto val="1"/>
        <c:lblAlgn val="ctr"/>
        <c:lblOffset val="100"/>
        <c:noMultiLvlLbl val="0"/>
      </c:catAx>
      <c:valAx>
        <c:axId val="165193984"/>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165192448"/>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61.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technologií na v</a:t>
            </a:r>
            <a:r>
              <a:rPr lang="en-US" sz="1000"/>
              <a:t>ýrob</a:t>
            </a:r>
            <a:r>
              <a:rPr lang="cs-CZ" sz="1000"/>
              <a:t>ě</a:t>
            </a:r>
            <a:r>
              <a:rPr lang="en-US" sz="1000"/>
              <a:t> elektřiny brutto</a:t>
            </a:r>
          </a:p>
        </c:rich>
      </c:tx>
      <c:overlay val="0"/>
    </c:title>
    <c:autoTitleDeleted val="0"/>
    <c:plotArea>
      <c:layout/>
      <c:doughnutChart>
        <c:varyColors val="1"/>
        <c:ser>
          <c:idx val="2"/>
          <c:order val="0"/>
          <c:dPt>
            <c:idx val="7"/>
            <c:bubble3D val="0"/>
            <c:spPr>
              <a:solidFill>
                <a:srgbClr val="FFC000"/>
              </a:solidFill>
            </c:spPr>
            <c:extLst xmlns:c16r2="http://schemas.microsoft.com/office/drawing/2015/06/chart">
              <c:ext xmlns:c16="http://schemas.microsoft.com/office/drawing/2014/chart" uri="{C3380CC4-5D6E-409C-BE32-E72D297353CC}">
                <c16:uniqueId val="{00000001-6FED-4CB0-A31F-83AAD6413831}"/>
              </c:ext>
            </c:extLst>
          </c:dPt>
          <c:cat>
            <c:numRef>
              <c:f>'14.5'!$J$19:$J$26</c:f>
              <c:numCache>
                <c:formatCode>General</c:formatCode>
                <c:ptCount val="8"/>
              </c:numCache>
            </c:numRef>
          </c:cat>
          <c:val>
            <c:numRef>
              <c:f>'14.5'!$K$19:$K$26</c:f>
              <c:numCache>
                <c:formatCode>General</c:formatCode>
                <c:ptCount val="8"/>
              </c:numCache>
            </c:numRef>
          </c:val>
          <c:extLst xmlns:c16r2="http://schemas.microsoft.com/office/drawing/2015/06/chart">
            <c:ext xmlns:c16="http://schemas.microsoft.com/office/drawing/2014/chart" uri="{C3380CC4-5D6E-409C-BE32-E72D297353CC}">
              <c16:uniqueId val="{00000002-6FED-4CB0-A31F-83AAD6413831}"/>
            </c:ext>
          </c:extLst>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73366905738454002"/>
          <c:y val="0.21518680535303458"/>
          <c:w val="0.24404682005278588"/>
          <c:h val="0.74415281423155444"/>
        </c:manualLayout>
      </c:layout>
      <c:overlay val="0"/>
      <c:txPr>
        <a:bodyPr/>
        <a:lstStyle/>
        <a:p>
          <a:pPr rtl="0">
            <a:defRPr/>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62.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spotřebě elektřiny </a:t>
            </a:r>
            <a:r>
              <a:rPr lang="cs-CZ" sz="1000"/>
              <a:t>v ČR</a:t>
            </a:r>
          </a:p>
        </c:rich>
      </c:tx>
      <c:overlay val="0"/>
    </c:title>
    <c:autoTitleDeleted val="0"/>
    <c:plotArea>
      <c:layout/>
      <c:barChart>
        <c:barDir val="bar"/>
        <c:grouping val="clustered"/>
        <c:varyColors val="0"/>
        <c:ser>
          <c:idx val="0"/>
          <c:order val="0"/>
          <c:invertIfNegative val="0"/>
          <c:cat>
            <c:numRef>
              <c:f>'14.5'!$H$19:$H$22</c:f>
              <c:numCache>
                <c:formatCode>0.0</c:formatCode>
                <c:ptCount val="4"/>
              </c:numCache>
            </c:numRef>
          </c:cat>
          <c:val>
            <c:numRef>
              <c:f>'14.5'!$I$19:$I$22</c:f>
              <c:numCache>
                <c:formatCode>0.0%</c:formatCode>
                <c:ptCount val="4"/>
              </c:numCache>
            </c:numRef>
          </c:val>
          <c:extLst xmlns:c16r2="http://schemas.microsoft.com/office/drawing/2015/06/chart">
            <c:ext xmlns:c16="http://schemas.microsoft.com/office/drawing/2014/chart" uri="{C3380CC4-5D6E-409C-BE32-E72D297353CC}">
              <c16:uniqueId val="{00000000-AE1C-43EB-B976-03FE36ED1014}"/>
            </c:ext>
          </c:extLst>
        </c:ser>
        <c:dLbls>
          <c:showLegendKey val="0"/>
          <c:showVal val="0"/>
          <c:showCatName val="0"/>
          <c:showSerName val="0"/>
          <c:showPercent val="0"/>
          <c:showBubbleSize val="0"/>
        </c:dLbls>
        <c:gapWidth val="150"/>
        <c:axId val="163273344"/>
        <c:axId val="163283328"/>
      </c:barChart>
      <c:catAx>
        <c:axId val="163273344"/>
        <c:scaling>
          <c:orientation val="maxMin"/>
        </c:scaling>
        <c:delete val="0"/>
        <c:axPos val="l"/>
        <c:numFmt formatCode="0.0" sourceLinked="1"/>
        <c:majorTickMark val="none"/>
        <c:minorTickMark val="none"/>
        <c:tickLblPos val="nextTo"/>
        <c:txPr>
          <a:bodyPr/>
          <a:lstStyle/>
          <a:p>
            <a:pPr>
              <a:defRPr sz="900"/>
            </a:pPr>
            <a:endParaRPr lang="cs-CZ"/>
          </a:p>
        </c:txPr>
        <c:crossAx val="163283328"/>
        <c:crosses val="autoZero"/>
        <c:auto val="1"/>
        <c:lblAlgn val="ctr"/>
        <c:lblOffset val="100"/>
        <c:noMultiLvlLbl val="0"/>
      </c:catAx>
      <c:valAx>
        <c:axId val="163283328"/>
        <c:scaling>
          <c:orientation val="minMax"/>
          <c:max val="1"/>
        </c:scaling>
        <c:delete val="0"/>
        <c:axPos val="t"/>
        <c:majorGridlines/>
        <c:numFmt formatCode="0%" sourceLinked="0"/>
        <c:majorTickMark val="out"/>
        <c:minorTickMark val="none"/>
        <c:tickLblPos val="high"/>
        <c:spPr>
          <a:ln>
            <a:noFill/>
          </a:ln>
        </c:spPr>
        <c:txPr>
          <a:bodyPr/>
          <a:lstStyle/>
          <a:p>
            <a:pPr>
              <a:defRPr sz="900"/>
            </a:pPr>
            <a:endParaRPr lang="cs-CZ"/>
          </a:p>
        </c:txPr>
        <c:crossAx val="163273344"/>
        <c:crosses val="autoZero"/>
        <c:crossBetween val="between"/>
        <c:majorUnit val="0.2"/>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63.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 instalovaném výkonu v ČR</a:t>
            </a:r>
          </a:p>
        </c:rich>
      </c:tx>
      <c:overlay val="0"/>
    </c:title>
    <c:autoTitleDeleted val="0"/>
    <c:plotArea>
      <c:layout/>
      <c:barChart>
        <c:barDir val="bar"/>
        <c:grouping val="clustered"/>
        <c:varyColors val="0"/>
        <c:ser>
          <c:idx val="0"/>
          <c:order val="0"/>
          <c:invertIfNegative val="0"/>
          <c:cat>
            <c:numRef>
              <c:f>'14.5'!$H$31:$H$38</c:f>
              <c:numCache>
                <c:formatCode>General</c:formatCode>
                <c:ptCount val="8"/>
              </c:numCache>
            </c:numRef>
          </c:cat>
          <c:val>
            <c:numRef>
              <c:f>'14.5'!$I$31:$I$38</c:f>
              <c:numCache>
                <c:formatCode>0.0%</c:formatCode>
                <c:ptCount val="8"/>
              </c:numCache>
            </c:numRef>
          </c:val>
          <c:extLst xmlns:c16r2="http://schemas.microsoft.com/office/drawing/2015/06/chart">
            <c:ext xmlns:c16="http://schemas.microsoft.com/office/drawing/2014/chart" uri="{C3380CC4-5D6E-409C-BE32-E72D297353CC}">
              <c16:uniqueId val="{00000000-BE93-4B94-9457-EAB44E1BFA66}"/>
            </c:ext>
          </c:extLst>
        </c:ser>
        <c:dLbls>
          <c:showLegendKey val="0"/>
          <c:showVal val="0"/>
          <c:showCatName val="0"/>
          <c:showSerName val="0"/>
          <c:showPercent val="0"/>
          <c:showBubbleSize val="0"/>
        </c:dLbls>
        <c:gapWidth val="150"/>
        <c:axId val="164700544"/>
        <c:axId val="164702080"/>
      </c:barChart>
      <c:catAx>
        <c:axId val="164700544"/>
        <c:scaling>
          <c:orientation val="minMax"/>
        </c:scaling>
        <c:delete val="0"/>
        <c:axPos val="l"/>
        <c:numFmt formatCode="General" sourceLinked="1"/>
        <c:majorTickMark val="none"/>
        <c:minorTickMark val="none"/>
        <c:tickLblPos val="nextTo"/>
        <c:txPr>
          <a:bodyPr/>
          <a:lstStyle/>
          <a:p>
            <a:pPr>
              <a:defRPr sz="900"/>
            </a:pPr>
            <a:endParaRPr lang="cs-CZ"/>
          </a:p>
        </c:txPr>
        <c:crossAx val="164702080"/>
        <c:crosses val="autoZero"/>
        <c:auto val="1"/>
        <c:lblAlgn val="ctr"/>
        <c:lblOffset val="100"/>
        <c:noMultiLvlLbl val="0"/>
      </c:catAx>
      <c:valAx>
        <c:axId val="164702080"/>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164700544"/>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64.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elektřiny brutto (GWh)</a:t>
            </a:r>
          </a:p>
        </c:rich>
      </c:tx>
      <c:overlay val="0"/>
    </c:title>
    <c:autoTitleDeleted val="0"/>
    <c:plotArea>
      <c:layout/>
      <c:barChart>
        <c:barDir val="col"/>
        <c:grouping val="stacked"/>
        <c:varyColors val="0"/>
        <c:ser>
          <c:idx val="0"/>
          <c:order val="0"/>
          <c:tx>
            <c:strRef>
              <c:f>'14.5'!$J$31</c:f>
              <c:strCache>
                <c:ptCount val="1"/>
              </c:strCache>
            </c:strRef>
          </c:tx>
          <c:invertIfNegative val="0"/>
          <c:cat>
            <c:numRef>
              <c:f>'14.5'!$K$30:$M$30</c:f>
              <c:numCache>
                <c:formatCode>General</c:formatCode>
                <c:ptCount val="3"/>
              </c:numCache>
            </c:numRef>
          </c:cat>
          <c:val>
            <c:numRef>
              <c:f>'14.5'!$K$31:$M$31</c:f>
              <c:numCache>
                <c:formatCode>#,##0.0</c:formatCode>
                <c:ptCount val="3"/>
              </c:numCache>
            </c:numRef>
          </c:val>
          <c:extLst xmlns:c16r2="http://schemas.microsoft.com/office/drawing/2015/06/chart">
            <c:ext xmlns:c16="http://schemas.microsoft.com/office/drawing/2014/chart" uri="{C3380CC4-5D6E-409C-BE32-E72D297353CC}">
              <c16:uniqueId val="{00000000-0B0E-4C0C-804E-AE0A2B4BF7FE}"/>
            </c:ext>
          </c:extLst>
        </c:ser>
        <c:ser>
          <c:idx val="1"/>
          <c:order val="1"/>
          <c:tx>
            <c:strRef>
              <c:f>'14.5'!$J$32</c:f>
              <c:strCache>
                <c:ptCount val="1"/>
              </c:strCache>
            </c:strRef>
          </c:tx>
          <c:invertIfNegative val="0"/>
          <c:cat>
            <c:numRef>
              <c:f>'14.5'!$K$30:$M$30</c:f>
              <c:numCache>
                <c:formatCode>General</c:formatCode>
                <c:ptCount val="3"/>
              </c:numCache>
            </c:numRef>
          </c:cat>
          <c:val>
            <c:numRef>
              <c:f>'14.5'!$K$32:$M$32</c:f>
              <c:numCache>
                <c:formatCode>#,##0.0</c:formatCode>
                <c:ptCount val="3"/>
              </c:numCache>
            </c:numRef>
          </c:val>
          <c:extLst xmlns:c16r2="http://schemas.microsoft.com/office/drawing/2015/06/chart">
            <c:ext xmlns:c16="http://schemas.microsoft.com/office/drawing/2014/chart" uri="{C3380CC4-5D6E-409C-BE32-E72D297353CC}">
              <c16:uniqueId val="{00000001-0B0E-4C0C-804E-AE0A2B4BF7FE}"/>
            </c:ext>
          </c:extLst>
        </c:ser>
        <c:ser>
          <c:idx val="2"/>
          <c:order val="2"/>
          <c:tx>
            <c:strRef>
              <c:f>'14.5'!$J$33</c:f>
              <c:strCache>
                <c:ptCount val="1"/>
              </c:strCache>
            </c:strRef>
          </c:tx>
          <c:invertIfNegative val="0"/>
          <c:cat>
            <c:numRef>
              <c:f>'14.5'!$K$30:$M$30</c:f>
              <c:numCache>
                <c:formatCode>General</c:formatCode>
                <c:ptCount val="3"/>
              </c:numCache>
            </c:numRef>
          </c:cat>
          <c:val>
            <c:numRef>
              <c:f>'14.5'!$K$33:$M$33</c:f>
              <c:numCache>
                <c:formatCode>#,##0.0</c:formatCode>
                <c:ptCount val="3"/>
              </c:numCache>
            </c:numRef>
          </c:val>
          <c:extLst xmlns:c16r2="http://schemas.microsoft.com/office/drawing/2015/06/chart">
            <c:ext xmlns:c16="http://schemas.microsoft.com/office/drawing/2014/chart" uri="{C3380CC4-5D6E-409C-BE32-E72D297353CC}">
              <c16:uniqueId val="{00000002-0B0E-4C0C-804E-AE0A2B4BF7FE}"/>
            </c:ext>
          </c:extLst>
        </c:ser>
        <c:ser>
          <c:idx val="3"/>
          <c:order val="3"/>
          <c:tx>
            <c:strRef>
              <c:f>'14.5'!$J$34</c:f>
              <c:strCache>
                <c:ptCount val="1"/>
              </c:strCache>
            </c:strRef>
          </c:tx>
          <c:invertIfNegative val="0"/>
          <c:cat>
            <c:numRef>
              <c:f>'14.5'!$K$30:$M$30</c:f>
              <c:numCache>
                <c:formatCode>General</c:formatCode>
                <c:ptCount val="3"/>
              </c:numCache>
            </c:numRef>
          </c:cat>
          <c:val>
            <c:numRef>
              <c:f>'14.5'!$K$34:$M$34</c:f>
              <c:numCache>
                <c:formatCode>#,##0.0</c:formatCode>
                <c:ptCount val="3"/>
              </c:numCache>
            </c:numRef>
          </c:val>
          <c:extLst xmlns:c16r2="http://schemas.microsoft.com/office/drawing/2015/06/chart">
            <c:ext xmlns:c16="http://schemas.microsoft.com/office/drawing/2014/chart" uri="{C3380CC4-5D6E-409C-BE32-E72D297353CC}">
              <c16:uniqueId val="{00000003-0B0E-4C0C-804E-AE0A2B4BF7FE}"/>
            </c:ext>
          </c:extLst>
        </c:ser>
        <c:ser>
          <c:idx val="4"/>
          <c:order val="4"/>
          <c:tx>
            <c:strRef>
              <c:f>'14.5'!$J$35</c:f>
              <c:strCache>
                <c:ptCount val="1"/>
              </c:strCache>
            </c:strRef>
          </c:tx>
          <c:invertIfNegative val="0"/>
          <c:cat>
            <c:numRef>
              <c:f>'14.5'!$K$30:$M$30</c:f>
              <c:numCache>
                <c:formatCode>General</c:formatCode>
                <c:ptCount val="3"/>
              </c:numCache>
            </c:numRef>
          </c:cat>
          <c:val>
            <c:numRef>
              <c:f>'14.5'!$K$35:$M$35</c:f>
              <c:numCache>
                <c:formatCode>#,##0.0</c:formatCode>
                <c:ptCount val="3"/>
              </c:numCache>
            </c:numRef>
          </c:val>
          <c:extLst xmlns:c16r2="http://schemas.microsoft.com/office/drawing/2015/06/chart">
            <c:ext xmlns:c16="http://schemas.microsoft.com/office/drawing/2014/chart" uri="{C3380CC4-5D6E-409C-BE32-E72D297353CC}">
              <c16:uniqueId val="{00000004-0B0E-4C0C-804E-AE0A2B4BF7FE}"/>
            </c:ext>
          </c:extLst>
        </c:ser>
        <c:ser>
          <c:idx val="5"/>
          <c:order val="5"/>
          <c:tx>
            <c:strRef>
              <c:f>'14.5'!$J$36</c:f>
              <c:strCache>
                <c:ptCount val="1"/>
              </c:strCache>
            </c:strRef>
          </c:tx>
          <c:invertIfNegative val="0"/>
          <c:cat>
            <c:numRef>
              <c:f>'14.5'!$K$30:$M$30</c:f>
              <c:numCache>
                <c:formatCode>General</c:formatCode>
                <c:ptCount val="3"/>
              </c:numCache>
            </c:numRef>
          </c:cat>
          <c:val>
            <c:numRef>
              <c:f>'14.5'!$K$36:$M$36</c:f>
              <c:numCache>
                <c:formatCode>#,##0.0</c:formatCode>
                <c:ptCount val="3"/>
              </c:numCache>
            </c:numRef>
          </c:val>
          <c:extLst xmlns:c16r2="http://schemas.microsoft.com/office/drawing/2015/06/chart">
            <c:ext xmlns:c16="http://schemas.microsoft.com/office/drawing/2014/chart" uri="{C3380CC4-5D6E-409C-BE32-E72D297353CC}">
              <c16:uniqueId val="{00000005-0B0E-4C0C-804E-AE0A2B4BF7FE}"/>
            </c:ext>
          </c:extLst>
        </c:ser>
        <c:ser>
          <c:idx val="6"/>
          <c:order val="6"/>
          <c:tx>
            <c:strRef>
              <c:f>'14.5'!$J$37</c:f>
              <c:strCache>
                <c:ptCount val="1"/>
              </c:strCache>
            </c:strRef>
          </c:tx>
          <c:invertIfNegative val="0"/>
          <c:cat>
            <c:numRef>
              <c:f>'14.5'!$K$30:$M$30</c:f>
              <c:numCache>
                <c:formatCode>General</c:formatCode>
                <c:ptCount val="3"/>
              </c:numCache>
            </c:numRef>
          </c:cat>
          <c:val>
            <c:numRef>
              <c:f>'14.5'!$K$37:$M$37</c:f>
              <c:numCache>
                <c:formatCode>#,##0.0</c:formatCode>
                <c:ptCount val="3"/>
              </c:numCache>
            </c:numRef>
          </c:val>
          <c:extLst xmlns:c16r2="http://schemas.microsoft.com/office/drawing/2015/06/chart">
            <c:ext xmlns:c16="http://schemas.microsoft.com/office/drawing/2014/chart" uri="{C3380CC4-5D6E-409C-BE32-E72D297353CC}">
              <c16:uniqueId val="{00000006-0B0E-4C0C-804E-AE0A2B4BF7FE}"/>
            </c:ext>
          </c:extLst>
        </c:ser>
        <c:ser>
          <c:idx val="7"/>
          <c:order val="7"/>
          <c:tx>
            <c:strRef>
              <c:f>'14.5'!$J$38</c:f>
              <c:strCache>
                <c:ptCount val="1"/>
              </c:strCache>
            </c:strRef>
          </c:tx>
          <c:spPr>
            <a:solidFill>
              <a:srgbClr val="FFC000"/>
            </a:solidFill>
          </c:spPr>
          <c:invertIfNegative val="0"/>
          <c:cat>
            <c:numRef>
              <c:f>'14.5'!$K$30:$M$30</c:f>
              <c:numCache>
                <c:formatCode>General</c:formatCode>
                <c:ptCount val="3"/>
              </c:numCache>
            </c:numRef>
          </c:cat>
          <c:val>
            <c:numRef>
              <c:f>'14.5'!$K$38:$M$38</c:f>
              <c:numCache>
                <c:formatCode>#,##0.0</c:formatCode>
                <c:ptCount val="3"/>
              </c:numCache>
            </c:numRef>
          </c:val>
          <c:extLst xmlns:c16r2="http://schemas.microsoft.com/office/drawing/2015/06/chart">
            <c:ext xmlns:c16="http://schemas.microsoft.com/office/drawing/2014/chart" uri="{C3380CC4-5D6E-409C-BE32-E72D297353CC}">
              <c16:uniqueId val="{00000007-0B0E-4C0C-804E-AE0A2B4BF7FE}"/>
            </c:ext>
          </c:extLst>
        </c:ser>
        <c:dLbls>
          <c:showLegendKey val="0"/>
          <c:showVal val="0"/>
          <c:showCatName val="0"/>
          <c:showSerName val="0"/>
          <c:showPercent val="0"/>
          <c:showBubbleSize val="0"/>
        </c:dLbls>
        <c:gapWidth val="150"/>
        <c:overlap val="100"/>
        <c:axId val="164751616"/>
        <c:axId val="164765696"/>
      </c:barChart>
      <c:catAx>
        <c:axId val="164751616"/>
        <c:scaling>
          <c:orientation val="minMax"/>
        </c:scaling>
        <c:delete val="0"/>
        <c:axPos val="b"/>
        <c:numFmt formatCode="General" sourceLinked="1"/>
        <c:majorTickMark val="none"/>
        <c:minorTickMark val="none"/>
        <c:tickLblPos val="nextTo"/>
        <c:txPr>
          <a:bodyPr/>
          <a:lstStyle/>
          <a:p>
            <a:pPr>
              <a:defRPr sz="900"/>
            </a:pPr>
            <a:endParaRPr lang="cs-CZ"/>
          </a:p>
        </c:txPr>
        <c:crossAx val="164765696"/>
        <c:crosses val="autoZero"/>
        <c:auto val="1"/>
        <c:lblAlgn val="ctr"/>
        <c:lblOffset val="100"/>
        <c:noMultiLvlLbl val="0"/>
      </c:catAx>
      <c:valAx>
        <c:axId val="164765696"/>
        <c:scaling>
          <c:orientation val="minMax"/>
          <c:max val="30000"/>
        </c:scaling>
        <c:delete val="0"/>
        <c:axPos val="l"/>
        <c:majorGridlines/>
        <c:numFmt formatCode="#,##0" sourceLinked="0"/>
        <c:majorTickMark val="out"/>
        <c:minorTickMark val="none"/>
        <c:tickLblPos val="nextTo"/>
        <c:spPr>
          <a:ln>
            <a:noFill/>
          </a:ln>
        </c:spPr>
        <c:txPr>
          <a:bodyPr/>
          <a:lstStyle/>
          <a:p>
            <a:pPr>
              <a:defRPr sz="900"/>
            </a:pPr>
            <a:endParaRPr lang="cs-CZ"/>
          </a:p>
        </c:txPr>
        <c:crossAx val="164751616"/>
        <c:crosses val="autoZero"/>
        <c:crossBetween val="between"/>
        <c:dispUnits>
          <c:builtInUnit val="thousands"/>
        </c:dispUnits>
      </c:valAx>
    </c:plotArea>
    <c:legend>
      <c:legendPos val="r"/>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65.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výrobě elektřiny brutto </a:t>
            </a:r>
            <a:r>
              <a:rPr lang="cs-CZ" sz="1000"/>
              <a:t>v ČR</a:t>
            </a:r>
          </a:p>
        </c:rich>
      </c:tx>
      <c:overlay val="0"/>
    </c:title>
    <c:autoTitleDeleted val="0"/>
    <c:plotArea>
      <c:layout/>
      <c:barChart>
        <c:barDir val="bar"/>
        <c:grouping val="clustered"/>
        <c:varyColors val="0"/>
        <c:ser>
          <c:idx val="0"/>
          <c:order val="0"/>
          <c:invertIfNegative val="0"/>
          <c:cat>
            <c:numRef>
              <c:f>'14.5'!$L$19:$L$26</c:f>
              <c:numCache>
                <c:formatCode>General</c:formatCode>
                <c:ptCount val="8"/>
              </c:numCache>
            </c:numRef>
          </c:cat>
          <c:val>
            <c:numRef>
              <c:f>'14.5'!$M$19:$M$26</c:f>
              <c:numCache>
                <c:formatCode>0.0%</c:formatCode>
                <c:ptCount val="8"/>
              </c:numCache>
            </c:numRef>
          </c:val>
          <c:extLst xmlns:c16r2="http://schemas.microsoft.com/office/drawing/2015/06/chart">
            <c:ext xmlns:c16="http://schemas.microsoft.com/office/drawing/2014/chart" uri="{C3380CC4-5D6E-409C-BE32-E72D297353CC}">
              <c16:uniqueId val="{00000000-0200-46B3-98CF-4E9C140A73B2}"/>
            </c:ext>
          </c:extLst>
        </c:ser>
        <c:dLbls>
          <c:showLegendKey val="0"/>
          <c:showVal val="0"/>
          <c:showCatName val="0"/>
          <c:showSerName val="0"/>
          <c:showPercent val="0"/>
          <c:showBubbleSize val="0"/>
        </c:dLbls>
        <c:gapWidth val="150"/>
        <c:axId val="164799232"/>
        <c:axId val="164800768"/>
      </c:barChart>
      <c:catAx>
        <c:axId val="164799232"/>
        <c:scaling>
          <c:orientation val="minMax"/>
        </c:scaling>
        <c:delete val="0"/>
        <c:axPos val="l"/>
        <c:numFmt formatCode="General" sourceLinked="1"/>
        <c:majorTickMark val="none"/>
        <c:minorTickMark val="none"/>
        <c:tickLblPos val="nextTo"/>
        <c:txPr>
          <a:bodyPr/>
          <a:lstStyle/>
          <a:p>
            <a:pPr>
              <a:defRPr sz="900"/>
            </a:pPr>
            <a:endParaRPr lang="cs-CZ"/>
          </a:p>
        </c:txPr>
        <c:crossAx val="164800768"/>
        <c:crosses val="autoZero"/>
        <c:auto val="1"/>
        <c:lblAlgn val="ctr"/>
        <c:lblOffset val="100"/>
        <c:noMultiLvlLbl val="0"/>
      </c:catAx>
      <c:valAx>
        <c:axId val="164800768"/>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164799232"/>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66.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technologií na v</a:t>
            </a:r>
            <a:r>
              <a:rPr lang="en-US" sz="1000"/>
              <a:t>ýrob</a:t>
            </a:r>
            <a:r>
              <a:rPr lang="cs-CZ" sz="1000"/>
              <a:t>ě</a:t>
            </a:r>
            <a:r>
              <a:rPr lang="en-US" sz="1000"/>
              <a:t> elektřiny brutto</a:t>
            </a:r>
          </a:p>
        </c:rich>
      </c:tx>
      <c:overlay val="0"/>
    </c:title>
    <c:autoTitleDeleted val="0"/>
    <c:plotArea>
      <c:layout/>
      <c:doughnutChart>
        <c:varyColors val="1"/>
        <c:ser>
          <c:idx val="2"/>
          <c:order val="0"/>
          <c:dPt>
            <c:idx val="7"/>
            <c:bubble3D val="0"/>
            <c:spPr>
              <a:solidFill>
                <a:srgbClr val="FFC000"/>
              </a:solidFill>
            </c:spPr>
            <c:extLst xmlns:c16r2="http://schemas.microsoft.com/office/drawing/2015/06/chart">
              <c:ext xmlns:c16="http://schemas.microsoft.com/office/drawing/2014/chart" uri="{C3380CC4-5D6E-409C-BE32-E72D297353CC}">
                <c16:uniqueId val="{00000001-488C-4565-9DDC-C5E6D43497D1}"/>
              </c:ext>
            </c:extLst>
          </c:dPt>
          <c:cat>
            <c:numRef>
              <c:f>'14.6'!$J$19:$J$26</c:f>
              <c:numCache>
                <c:formatCode>General</c:formatCode>
                <c:ptCount val="8"/>
              </c:numCache>
            </c:numRef>
          </c:cat>
          <c:val>
            <c:numRef>
              <c:f>'14.6'!$K$19:$K$26</c:f>
              <c:numCache>
                <c:formatCode>General</c:formatCode>
                <c:ptCount val="8"/>
              </c:numCache>
            </c:numRef>
          </c:val>
          <c:extLst xmlns:c16r2="http://schemas.microsoft.com/office/drawing/2015/06/chart">
            <c:ext xmlns:c16="http://schemas.microsoft.com/office/drawing/2014/chart" uri="{C3380CC4-5D6E-409C-BE32-E72D297353CC}">
              <c16:uniqueId val="{00000002-488C-4565-9DDC-C5E6D43497D1}"/>
            </c:ext>
          </c:extLst>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73366905738454002"/>
          <c:y val="0.21518680535303458"/>
          <c:w val="0.24404682005278588"/>
          <c:h val="0.74415281423155444"/>
        </c:manualLayout>
      </c:layout>
      <c:overlay val="0"/>
      <c:txPr>
        <a:bodyPr/>
        <a:lstStyle/>
        <a:p>
          <a:pPr rtl="0">
            <a:defRPr/>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67.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spotřebě elektřiny </a:t>
            </a:r>
            <a:r>
              <a:rPr lang="cs-CZ" sz="1000"/>
              <a:t>v ČR</a:t>
            </a:r>
          </a:p>
        </c:rich>
      </c:tx>
      <c:overlay val="0"/>
    </c:title>
    <c:autoTitleDeleted val="0"/>
    <c:plotArea>
      <c:layout/>
      <c:barChart>
        <c:barDir val="bar"/>
        <c:grouping val="clustered"/>
        <c:varyColors val="0"/>
        <c:ser>
          <c:idx val="0"/>
          <c:order val="0"/>
          <c:invertIfNegative val="0"/>
          <c:cat>
            <c:numRef>
              <c:f>'14.6'!$H$19:$H$22</c:f>
              <c:numCache>
                <c:formatCode>0.0</c:formatCode>
                <c:ptCount val="4"/>
              </c:numCache>
            </c:numRef>
          </c:cat>
          <c:val>
            <c:numRef>
              <c:f>'14.6'!$I$19:$I$22</c:f>
              <c:numCache>
                <c:formatCode>0.0%</c:formatCode>
                <c:ptCount val="4"/>
              </c:numCache>
            </c:numRef>
          </c:val>
          <c:extLst xmlns:c16r2="http://schemas.microsoft.com/office/drawing/2015/06/chart">
            <c:ext xmlns:c16="http://schemas.microsoft.com/office/drawing/2014/chart" uri="{C3380CC4-5D6E-409C-BE32-E72D297353CC}">
              <c16:uniqueId val="{00000000-7385-4F3A-B1EE-C894C79289BE}"/>
            </c:ext>
          </c:extLst>
        </c:ser>
        <c:dLbls>
          <c:showLegendKey val="0"/>
          <c:showVal val="0"/>
          <c:showCatName val="0"/>
          <c:showSerName val="0"/>
          <c:showPercent val="0"/>
          <c:showBubbleSize val="0"/>
        </c:dLbls>
        <c:gapWidth val="150"/>
        <c:axId val="164957184"/>
        <c:axId val="164971264"/>
      </c:barChart>
      <c:catAx>
        <c:axId val="164957184"/>
        <c:scaling>
          <c:orientation val="maxMin"/>
        </c:scaling>
        <c:delete val="0"/>
        <c:axPos val="l"/>
        <c:numFmt formatCode="0.0" sourceLinked="1"/>
        <c:majorTickMark val="none"/>
        <c:minorTickMark val="none"/>
        <c:tickLblPos val="nextTo"/>
        <c:txPr>
          <a:bodyPr/>
          <a:lstStyle/>
          <a:p>
            <a:pPr>
              <a:defRPr sz="900"/>
            </a:pPr>
            <a:endParaRPr lang="cs-CZ"/>
          </a:p>
        </c:txPr>
        <c:crossAx val="164971264"/>
        <c:crosses val="autoZero"/>
        <c:auto val="1"/>
        <c:lblAlgn val="ctr"/>
        <c:lblOffset val="100"/>
        <c:noMultiLvlLbl val="0"/>
      </c:catAx>
      <c:valAx>
        <c:axId val="164971264"/>
        <c:scaling>
          <c:orientation val="minMax"/>
          <c:max val="1"/>
        </c:scaling>
        <c:delete val="0"/>
        <c:axPos val="t"/>
        <c:majorGridlines/>
        <c:numFmt formatCode="0%" sourceLinked="0"/>
        <c:majorTickMark val="out"/>
        <c:minorTickMark val="none"/>
        <c:tickLblPos val="high"/>
        <c:spPr>
          <a:ln>
            <a:noFill/>
          </a:ln>
        </c:spPr>
        <c:txPr>
          <a:bodyPr/>
          <a:lstStyle/>
          <a:p>
            <a:pPr>
              <a:defRPr sz="900"/>
            </a:pPr>
            <a:endParaRPr lang="cs-CZ"/>
          </a:p>
        </c:txPr>
        <c:crossAx val="164957184"/>
        <c:crosses val="autoZero"/>
        <c:crossBetween val="between"/>
        <c:majorUnit val="0.2"/>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68.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 instalovaném výkonu v ČR</a:t>
            </a:r>
          </a:p>
        </c:rich>
      </c:tx>
      <c:overlay val="0"/>
    </c:title>
    <c:autoTitleDeleted val="0"/>
    <c:plotArea>
      <c:layout/>
      <c:barChart>
        <c:barDir val="bar"/>
        <c:grouping val="clustered"/>
        <c:varyColors val="0"/>
        <c:ser>
          <c:idx val="0"/>
          <c:order val="0"/>
          <c:invertIfNegative val="0"/>
          <c:cat>
            <c:numRef>
              <c:f>'14.6'!$H$31:$H$38</c:f>
              <c:numCache>
                <c:formatCode>General</c:formatCode>
                <c:ptCount val="8"/>
              </c:numCache>
            </c:numRef>
          </c:cat>
          <c:val>
            <c:numRef>
              <c:f>'14.6'!$I$31:$I$38</c:f>
              <c:numCache>
                <c:formatCode>0.0%</c:formatCode>
                <c:ptCount val="8"/>
              </c:numCache>
            </c:numRef>
          </c:val>
          <c:extLst xmlns:c16r2="http://schemas.microsoft.com/office/drawing/2015/06/chart">
            <c:ext xmlns:c16="http://schemas.microsoft.com/office/drawing/2014/chart" uri="{C3380CC4-5D6E-409C-BE32-E72D297353CC}">
              <c16:uniqueId val="{00000000-9B03-40F4-A861-3A03AFF84A65}"/>
            </c:ext>
          </c:extLst>
        </c:ser>
        <c:dLbls>
          <c:showLegendKey val="0"/>
          <c:showVal val="0"/>
          <c:showCatName val="0"/>
          <c:showSerName val="0"/>
          <c:showPercent val="0"/>
          <c:showBubbleSize val="0"/>
        </c:dLbls>
        <c:gapWidth val="150"/>
        <c:axId val="165016320"/>
        <c:axId val="165017856"/>
      </c:barChart>
      <c:catAx>
        <c:axId val="165016320"/>
        <c:scaling>
          <c:orientation val="minMax"/>
        </c:scaling>
        <c:delete val="0"/>
        <c:axPos val="l"/>
        <c:numFmt formatCode="General" sourceLinked="1"/>
        <c:majorTickMark val="none"/>
        <c:minorTickMark val="none"/>
        <c:tickLblPos val="nextTo"/>
        <c:txPr>
          <a:bodyPr/>
          <a:lstStyle/>
          <a:p>
            <a:pPr>
              <a:defRPr sz="900"/>
            </a:pPr>
            <a:endParaRPr lang="cs-CZ"/>
          </a:p>
        </c:txPr>
        <c:crossAx val="165017856"/>
        <c:crosses val="autoZero"/>
        <c:auto val="1"/>
        <c:lblAlgn val="ctr"/>
        <c:lblOffset val="100"/>
        <c:noMultiLvlLbl val="0"/>
      </c:catAx>
      <c:valAx>
        <c:axId val="165017856"/>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165016320"/>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69.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elektřiny brutto (GWh)</a:t>
            </a:r>
          </a:p>
        </c:rich>
      </c:tx>
      <c:overlay val="0"/>
    </c:title>
    <c:autoTitleDeleted val="0"/>
    <c:plotArea>
      <c:layout/>
      <c:barChart>
        <c:barDir val="col"/>
        <c:grouping val="stacked"/>
        <c:varyColors val="0"/>
        <c:ser>
          <c:idx val="0"/>
          <c:order val="0"/>
          <c:tx>
            <c:strRef>
              <c:f>'14.6'!$J$31</c:f>
              <c:strCache>
                <c:ptCount val="1"/>
              </c:strCache>
            </c:strRef>
          </c:tx>
          <c:invertIfNegative val="0"/>
          <c:cat>
            <c:numRef>
              <c:f>'14.6'!$K$30:$M$30</c:f>
              <c:numCache>
                <c:formatCode>General</c:formatCode>
                <c:ptCount val="3"/>
              </c:numCache>
            </c:numRef>
          </c:cat>
          <c:val>
            <c:numRef>
              <c:f>'14.6'!$K$31:$M$31</c:f>
              <c:numCache>
                <c:formatCode>#,##0.0</c:formatCode>
                <c:ptCount val="3"/>
              </c:numCache>
            </c:numRef>
          </c:val>
          <c:extLst xmlns:c16r2="http://schemas.microsoft.com/office/drawing/2015/06/chart">
            <c:ext xmlns:c16="http://schemas.microsoft.com/office/drawing/2014/chart" uri="{C3380CC4-5D6E-409C-BE32-E72D297353CC}">
              <c16:uniqueId val="{00000000-798B-486B-A001-31B04DFFAD11}"/>
            </c:ext>
          </c:extLst>
        </c:ser>
        <c:ser>
          <c:idx val="1"/>
          <c:order val="1"/>
          <c:tx>
            <c:strRef>
              <c:f>'14.6'!$J$32</c:f>
              <c:strCache>
                <c:ptCount val="1"/>
              </c:strCache>
            </c:strRef>
          </c:tx>
          <c:invertIfNegative val="0"/>
          <c:cat>
            <c:numRef>
              <c:f>'14.6'!$K$30:$M$30</c:f>
              <c:numCache>
                <c:formatCode>General</c:formatCode>
                <c:ptCount val="3"/>
              </c:numCache>
            </c:numRef>
          </c:cat>
          <c:val>
            <c:numRef>
              <c:f>'14.6'!$K$32:$M$32</c:f>
              <c:numCache>
                <c:formatCode>#,##0.0</c:formatCode>
                <c:ptCount val="3"/>
              </c:numCache>
            </c:numRef>
          </c:val>
          <c:extLst xmlns:c16r2="http://schemas.microsoft.com/office/drawing/2015/06/chart">
            <c:ext xmlns:c16="http://schemas.microsoft.com/office/drawing/2014/chart" uri="{C3380CC4-5D6E-409C-BE32-E72D297353CC}">
              <c16:uniqueId val="{00000001-798B-486B-A001-31B04DFFAD11}"/>
            </c:ext>
          </c:extLst>
        </c:ser>
        <c:ser>
          <c:idx val="2"/>
          <c:order val="2"/>
          <c:tx>
            <c:strRef>
              <c:f>'14.6'!$J$33</c:f>
              <c:strCache>
                <c:ptCount val="1"/>
              </c:strCache>
            </c:strRef>
          </c:tx>
          <c:invertIfNegative val="0"/>
          <c:cat>
            <c:numRef>
              <c:f>'14.6'!$K$30:$M$30</c:f>
              <c:numCache>
                <c:formatCode>General</c:formatCode>
                <c:ptCount val="3"/>
              </c:numCache>
            </c:numRef>
          </c:cat>
          <c:val>
            <c:numRef>
              <c:f>'14.6'!$K$33:$M$33</c:f>
              <c:numCache>
                <c:formatCode>#,##0.0</c:formatCode>
                <c:ptCount val="3"/>
              </c:numCache>
            </c:numRef>
          </c:val>
          <c:extLst xmlns:c16r2="http://schemas.microsoft.com/office/drawing/2015/06/chart">
            <c:ext xmlns:c16="http://schemas.microsoft.com/office/drawing/2014/chart" uri="{C3380CC4-5D6E-409C-BE32-E72D297353CC}">
              <c16:uniqueId val="{00000002-798B-486B-A001-31B04DFFAD11}"/>
            </c:ext>
          </c:extLst>
        </c:ser>
        <c:ser>
          <c:idx val="3"/>
          <c:order val="3"/>
          <c:tx>
            <c:strRef>
              <c:f>'14.6'!$J$34</c:f>
              <c:strCache>
                <c:ptCount val="1"/>
              </c:strCache>
            </c:strRef>
          </c:tx>
          <c:invertIfNegative val="0"/>
          <c:cat>
            <c:numRef>
              <c:f>'14.6'!$K$30:$M$30</c:f>
              <c:numCache>
                <c:formatCode>General</c:formatCode>
                <c:ptCount val="3"/>
              </c:numCache>
            </c:numRef>
          </c:cat>
          <c:val>
            <c:numRef>
              <c:f>'14.6'!$K$34:$M$34</c:f>
              <c:numCache>
                <c:formatCode>#,##0.0</c:formatCode>
                <c:ptCount val="3"/>
              </c:numCache>
            </c:numRef>
          </c:val>
          <c:extLst xmlns:c16r2="http://schemas.microsoft.com/office/drawing/2015/06/chart">
            <c:ext xmlns:c16="http://schemas.microsoft.com/office/drawing/2014/chart" uri="{C3380CC4-5D6E-409C-BE32-E72D297353CC}">
              <c16:uniqueId val="{00000003-798B-486B-A001-31B04DFFAD11}"/>
            </c:ext>
          </c:extLst>
        </c:ser>
        <c:ser>
          <c:idx val="4"/>
          <c:order val="4"/>
          <c:tx>
            <c:strRef>
              <c:f>'14.6'!$J$35</c:f>
              <c:strCache>
                <c:ptCount val="1"/>
              </c:strCache>
            </c:strRef>
          </c:tx>
          <c:invertIfNegative val="0"/>
          <c:cat>
            <c:numRef>
              <c:f>'14.6'!$K$30:$M$30</c:f>
              <c:numCache>
                <c:formatCode>General</c:formatCode>
                <c:ptCount val="3"/>
              </c:numCache>
            </c:numRef>
          </c:cat>
          <c:val>
            <c:numRef>
              <c:f>'14.6'!$K$35:$M$35</c:f>
              <c:numCache>
                <c:formatCode>#,##0.0</c:formatCode>
                <c:ptCount val="3"/>
              </c:numCache>
            </c:numRef>
          </c:val>
          <c:extLst xmlns:c16r2="http://schemas.microsoft.com/office/drawing/2015/06/chart">
            <c:ext xmlns:c16="http://schemas.microsoft.com/office/drawing/2014/chart" uri="{C3380CC4-5D6E-409C-BE32-E72D297353CC}">
              <c16:uniqueId val="{00000004-798B-486B-A001-31B04DFFAD11}"/>
            </c:ext>
          </c:extLst>
        </c:ser>
        <c:ser>
          <c:idx val="5"/>
          <c:order val="5"/>
          <c:tx>
            <c:strRef>
              <c:f>'14.6'!$J$36</c:f>
              <c:strCache>
                <c:ptCount val="1"/>
              </c:strCache>
            </c:strRef>
          </c:tx>
          <c:invertIfNegative val="0"/>
          <c:cat>
            <c:numRef>
              <c:f>'14.6'!$K$30:$M$30</c:f>
              <c:numCache>
                <c:formatCode>General</c:formatCode>
                <c:ptCount val="3"/>
              </c:numCache>
            </c:numRef>
          </c:cat>
          <c:val>
            <c:numRef>
              <c:f>'14.6'!$K$36:$M$36</c:f>
              <c:numCache>
                <c:formatCode>#,##0.0</c:formatCode>
                <c:ptCount val="3"/>
              </c:numCache>
            </c:numRef>
          </c:val>
          <c:extLst xmlns:c16r2="http://schemas.microsoft.com/office/drawing/2015/06/chart">
            <c:ext xmlns:c16="http://schemas.microsoft.com/office/drawing/2014/chart" uri="{C3380CC4-5D6E-409C-BE32-E72D297353CC}">
              <c16:uniqueId val="{00000005-798B-486B-A001-31B04DFFAD11}"/>
            </c:ext>
          </c:extLst>
        </c:ser>
        <c:ser>
          <c:idx val="6"/>
          <c:order val="6"/>
          <c:tx>
            <c:strRef>
              <c:f>'14.6'!$J$37</c:f>
              <c:strCache>
                <c:ptCount val="1"/>
              </c:strCache>
            </c:strRef>
          </c:tx>
          <c:invertIfNegative val="0"/>
          <c:cat>
            <c:numRef>
              <c:f>'14.6'!$K$30:$M$30</c:f>
              <c:numCache>
                <c:formatCode>General</c:formatCode>
                <c:ptCount val="3"/>
              </c:numCache>
            </c:numRef>
          </c:cat>
          <c:val>
            <c:numRef>
              <c:f>'14.6'!$K$37:$M$37</c:f>
              <c:numCache>
                <c:formatCode>#,##0.0</c:formatCode>
                <c:ptCount val="3"/>
              </c:numCache>
            </c:numRef>
          </c:val>
          <c:extLst xmlns:c16r2="http://schemas.microsoft.com/office/drawing/2015/06/chart">
            <c:ext xmlns:c16="http://schemas.microsoft.com/office/drawing/2014/chart" uri="{C3380CC4-5D6E-409C-BE32-E72D297353CC}">
              <c16:uniqueId val="{00000006-798B-486B-A001-31B04DFFAD11}"/>
            </c:ext>
          </c:extLst>
        </c:ser>
        <c:ser>
          <c:idx val="7"/>
          <c:order val="7"/>
          <c:tx>
            <c:strRef>
              <c:f>'14.6'!$J$38</c:f>
              <c:strCache>
                <c:ptCount val="1"/>
              </c:strCache>
            </c:strRef>
          </c:tx>
          <c:spPr>
            <a:solidFill>
              <a:srgbClr val="FFC000"/>
            </a:solidFill>
          </c:spPr>
          <c:invertIfNegative val="0"/>
          <c:cat>
            <c:numRef>
              <c:f>'14.6'!$K$30:$M$30</c:f>
              <c:numCache>
                <c:formatCode>General</c:formatCode>
                <c:ptCount val="3"/>
              </c:numCache>
            </c:numRef>
          </c:cat>
          <c:val>
            <c:numRef>
              <c:f>'14.6'!$K$38:$M$38</c:f>
              <c:numCache>
                <c:formatCode>#,##0.0</c:formatCode>
                <c:ptCount val="3"/>
              </c:numCache>
            </c:numRef>
          </c:val>
          <c:extLst xmlns:c16r2="http://schemas.microsoft.com/office/drawing/2015/06/chart">
            <c:ext xmlns:c16="http://schemas.microsoft.com/office/drawing/2014/chart" uri="{C3380CC4-5D6E-409C-BE32-E72D297353CC}">
              <c16:uniqueId val="{00000007-798B-486B-A001-31B04DFFAD11}"/>
            </c:ext>
          </c:extLst>
        </c:ser>
        <c:dLbls>
          <c:showLegendKey val="0"/>
          <c:showVal val="0"/>
          <c:showCatName val="0"/>
          <c:showSerName val="0"/>
          <c:showPercent val="0"/>
          <c:showBubbleSize val="0"/>
        </c:dLbls>
        <c:gapWidth val="150"/>
        <c:overlap val="100"/>
        <c:axId val="165743232"/>
        <c:axId val="165757312"/>
      </c:barChart>
      <c:catAx>
        <c:axId val="165743232"/>
        <c:scaling>
          <c:orientation val="minMax"/>
        </c:scaling>
        <c:delete val="0"/>
        <c:axPos val="b"/>
        <c:numFmt formatCode="General" sourceLinked="1"/>
        <c:majorTickMark val="none"/>
        <c:minorTickMark val="none"/>
        <c:tickLblPos val="nextTo"/>
        <c:txPr>
          <a:bodyPr/>
          <a:lstStyle/>
          <a:p>
            <a:pPr>
              <a:defRPr sz="900"/>
            </a:pPr>
            <a:endParaRPr lang="cs-CZ"/>
          </a:p>
        </c:txPr>
        <c:crossAx val="165757312"/>
        <c:crosses val="autoZero"/>
        <c:auto val="1"/>
        <c:lblAlgn val="ctr"/>
        <c:lblOffset val="100"/>
        <c:noMultiLvlLbl val="0"/>
      </c:catAx>
      <c:valAx>
        <c:axId val="165757312"/>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165743232"/>
        <c:crosses val="autoZero"/>
        <c:crossBetween val="between"/>
        <c:dispUnits>
          <c:builtInUnit val="thousands"/>
        </c:dispUnits>
      </c:valAx>
    </c:plotArea>
    <c:legend>
      <c:legendPos val="r"/>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'4.2'!$O$7</c:f>
              <c:strCache>
                <c:ptCount val="1"/>
              </c:strCache>
            </c:strRef>
          </c:tx>
          <c:invertIfNegative val="0"/>
          <c:cat>
            <c:numRef>
              <c:f>'4.2'!$P$6</c:f>
              <c:numCache>
                <c:formatCode>General</c:formatCode>
                <c:ptCount val="1"/>
              </c:numCache>
            </c:numRef>
          </c:cat>
          <c:val>
            <c:numRef>
              <c:f>'4.2'!$P$7</c:f>
              <c:numCache>
                <c:formatCode>General</c:formatCode>
                <c:ptCount val="1"/>
              </c:numCache>
            </c:numRef>
          </c:val>
          <c:extLst xmlns:c16r2="http://schemas.microsoft.com/office/drawing/2015/06/chart">
            <c:ext xmlns:c16="http://schemas.microsoft.com/office/drawing/2014/chart" uri="{C3380CC4-5D6E-409C-BE32-E72D297353CC}">
              <c16:uniqueId val="{00000000-D86E-4F14-8EF2-E83A9D6C81D0}"/>
            </c:ext>
          </c:extLst>
        </c:ser>
        <c:ser>
          <c:idx val="1"/>
          <c:order val="1"/>
          <c:tx>
            <c:strRef>
              <c:f>'4.2'!$O$8</c:f>
              <c:strCache>
                <c:ptCount val="1"/>
              </c:strCache>
            </c:strRef>
          </c:tx>
          <c:invertIfNegative val="0"/>
          <c:cat>
            <c:numRef>
              <c:f>'4.2'!$P$6</c:f>
              <c:numCache>
                <c:formatCode>General</c:formatCode>
                <c:ptCount val="1"/>
              </c:numCache>
            </c:numRef>
          </c:cat>
          <c:val>
            <c:numRef>
              <c:f>'4.2'!$P$8</c:f>
              <c:numCache>
                <c:formatCode>General</c:formatCode>
                <c:ptCount val="1"/>
              </c:numCache>
            </c:numRef>
          </c:val>
          <c:extLst xmlns:c16r2="http://schemas.microsoft.com/office/drawing/2015/06/chart">
            <c:ext xmlns:c16="http://schemas.microsoft.com/office/drawing/2014/chart" uri="{C3380CC4-5D6E-409C-BE32-E72D297353CC}">
              <c16:uniqueId val="{00000001-D86E-4F14-8EF2-E83A9D6C81D0}"/>
            </c:ext>
          </c:extLst>
        </c:ser>
        <c:ser>
          <c:idx val="2"/>
          <c:order val="2"/>
          <c:tx>
            <c:strRef>
              <c:f>'4.2'!$O$9</c:f>
              <c:strCache>
                <c:ptCount val="1"/>
              </c:strCache>
            </c:strRef>
          </c:tx>
          <c:invertIfNegative val="0"/>
          <c:cat>
            <c:numRef>
              <c:f>'4.2'!$P$6</c:f>
              <c:numCache>
                <c:formatCode>General</c:formatCode>
                <c:ptCount val="1"/>
              </c:numCache>
            </c:numRef>
          </c:cat>
          <c:val>
            <c:numRef>
              <c:f>'4.2'!$P$9</c:f>
              <c:numCache>
                <c:formatCode>General</c:formatCode>
                <c:ptCount val="1"/>
              </c:numCache>
            </c:numRef>
          </c:val>
          <c:extLst xmlns:c16r2="http://schemas.microsoft.com/office/drawing/2015/06/chart">
            <c:ext xmlns:c16="http://schemas.microsoft.com/office/drawing/2014/chart" uri="{C3380CC4-5D6E-409C-BE32-E72D297353CC}">
              <c16:uniqueId val="{00000002-D86E-4F14-8EF2-E83A9D6C81D0}"/>
            </c:ext>
          </c:extLst>
        </c:ser>
        <c:ser>
          <c:idx val="3"/>
          <c:order val="3"/>
          <c:tx>
            <c:strRef>
              <c:f>'4.2'!$O$10</c:f>
              <c:strCache>
                <c:ptCount val="1"/>
              </c:strCache>
            </c:strRef>
          </c:tx>
          <c:invertIfNegative val="0"/>
          <c:cat>
            <c:numRef>
              <c:f>'4.2'!$P$6</c:f>
              <c:numCache>
                <c:formatCode>General</c:formatCode>
                <c:ptCount val="1"/>
              </c:numCache>
            </c:numRef>
          </c:cat>
          <c:val>
            <c:numRef>
              <c:f>'4.2'!$P$10</c:f>
              <c:numCache>
                <c:formatCode>General</c:formatCode>
                <c:ptCount val="1"/>
              </c:numCache>
            </c:numRef>
          </c:val>
          <c:extLst xmlns:c16r2="http://schemas.microsoft.com/office/drawing/2015/06/chart">
            <c:ext xmlns:c16="http://schemas.microsoft.com/office/drawing/2014/chart" uri="{C3380CC4-5D6E-409C-BE32-E72D297353CC}">
              <c16:uniqueId val="{00000003-D86E-4F14-8EF2-E83A9D6C81D0}"/>
            </c:ext>
          </c:extLst>
        </c:ser>
        <c:ser>
          <c:idx val="4"/>
          <c:order val="4"/>
          <c:tx>
            <c:strRef>
              <c:f>'4.2'!$O$11</c:f>
              <c:strCache>
                <c:ptCount val="1"/>
              </c:strCache>
            </c:strRef>
          </c:tx>
          <c:invertIfNegative val="0"/>
          <c:cat>
            <c:numRef>
              <c:f>'4.2'!$P$6</c:f>
              <c:numCache>
                <c:formatCode>General</c:formatCode>
                <c:ptCount val="1"/>
              </c:numCache>
            </c:numRef>
          </c:cat>
          <c:val>
            <c:numRef>
              <c:f>'4.2'!$P$11</c:f>
              <c:numCache>
                <c:formatCode>General</c:formatCode>
                <c:ptCount val="1"/>
              </c:numCache>
            </c:numRef>
          </c:val>
          <c:extLst xmlns:c16r2="http://schemas.microsoft.com/office/drawing/2015/06/chart">
            <c:ext xmlns:c16="http://schemas.microsoft.com/office/drawing/2014/chart" uri="{C3380CC4-5D6E-409C-BE32-E72D297353CC}">
              <c16:uniqueId val="{00000004-D86E-4F14-8EF2-E83A9D6C81D0}"/>
            </c:ext>
          </c:extLst>
        </c:ser>
        <c:ser>
          <c:idx val="5"/>
          <c:order val="5"/>
          <c:tx>
            <c:strRef>
              <c:f>'4.2'!$O$12</c:f>
              <c:strCache>
                <c:ptCount val="1"/>
              </c:strCache>
            </c:strRef>
          </c:tx>
          <c:invertIfNegative val="0"/>
          <c:cat>
            <c:numRef>
              <c:f>'4.2'!$P$6</c:f>
              <c:numCache>
                <c:formatCode>General</c:formatCode>
                <c:ptCount val="1"/>
              </c:numCache>
            </c:numRef>
          </c:cat>
          <c:val>
            <c:numRef>
              <c:f>'4.2'!$P$12</c:f>
              <c:numCache>
                <c:formatCode>General</c:formatCode>
                <c:ptCount val="1"/>
              </c:numCache>
            </c:numRef>
          </c:val>
          <c:extLst xmlns:c16r2="http://schemas.microsoft.com/office/drawing/2015/06/chart">
            <c:ext xmlns:c16="http://schemas.microsoft.com/office/drawing/2014/chart" uri="{C3380CC4-5D6E-409C-BE32-E72D297353CC}">
              <c16:uniqueId val="{00000005-D86E-4F14-8EF2-E83A9D6C81D0}"/>
            </c:ext>
          </c:extLst>
        </c:ser>
        <c:ser>
          <c:idx val="6"/>
          <c:order val="6"/>
          <c:tx>
            <c:strRef>
              <c:f>'4.2'!$O$13</c:f>
              <c:strCache>
                <c:ptCount val="1"/>
              </c:strCache>
            </c:strRef>
          </c:tx>
          <c:invertIfNegative val="0"/>
          <c:cat>
            <c:numRef>
              <c:f>'4.2'!$P$6</c:f>
              <c:numCache>
                <c:formatCode>General</c:formatCode>
                <c:ptCount val="1"/>
              </c:numCache>
            </c:numRef>
          </c:cat>
          <c:val>
            <c:numRef>
              <c:f>'4.2'!$P$13</c:f>
              <c:numCache>
                <c:formatCode>General</c:formatCode>
                <c:ptCount val="1"/>
              </c:numCache>
            </c:numRef>
          </c:val>
          <c:extLst xmlns:c16r2="http://schemas.microsoft.com/office/drawing/2015/06/chart">
            <c:ext xmlns:c16="http://schemas.microsoft.com/office/drawing/2014/chart" uri="{C3380CC4-5D6E-409C-BE32-E72D297353CC}">
              <c16:uniqueId val="{00000006-D86E-4F14-8EF2-E83A9D6C81D0}"/>
            </c:ext>
          </c:extLst>
        </c:ser>
        <c:ser>
          <c:idx val="7"/>
          <c:order val="7"/>
          <c:tx>
            <c:strRef>
              <c:f>'4.2'!$O$14</c:f>
              <c:strCache>
                <c:ptCount val="1"/>
              </c:strCache>
            </c:strRef>
          </c:tx>
          <c:invertIfNegative val="0"/>
          <c:cat>
            <c:numRef>
              <c:f>'4.2'!$P$6</c:f>
              <c:numCache>
                <c:formatCode>General</c:formatCode>
                <c:ptCount val="1"/>
              </c:numCache>
            </c:numRef>
          </c:cat>
          <c:val>
            <c:numRef>
              <c:f>'4.2'!$P$14</c:f>
              <c:numCache>
                <c:formatCode>General</c:formatCode>
                <c:ptCount val="1"/>
              </c:numCache>
            </c:numRef>
          </c:val>
          <c:extLst xmlns:c16r2="http://schemas.microsoft.com/office/drawing/2015/06/chart">
            <c:ext xmlns:c16="http://schemas.microsoft.com/office/drawing/2014/chart" uri="{C3380CC4-5D6E-409C-BE32-E72D297353CC}">
              <c16:uniqueId val="{00000007-D86E-4F14-8EF2-E83A9D6C81D0}"/>
            </c:ext>
          </c:extLst>
        </c:ser>
        <c:ser>
          <c:idx val="8"/>
          <c:order val="8"/>
          <c:tx>
            <c:strRef>
              <c:f>'4.2'!$O$15</c:f>
              <c:strCache>
                <c:ptCount val="1"/>
              </c:strCache>
            </c:strRef>
          </c:tx>
          <c:invertIfNegative val="0"/>
          <c:cat>
            <c:numRef>
              <c:f>'4.2'!$P$6</c:f>
              <c:numCache>
                <c:formatCode>General</c:formatCode>
                <c:ptCount val="1"/>
              </c:numCache>
            </c:numRef>
          </c:cat>
          <c:val>
            <c:numRef>
              <c:f>'4.2'!$P$15</c:f>
              <c:numCache>
                <c:formatCode>General</c:formatCode>
                <c:ptCount val="1"/>
              </c:numCache>
            </c:numRef>
          </c:val>
          <c:extLst xmlns:c16r2="http://schemas.microsoft.com/office/drawing/2015/06/chart">
            <c:ext xmlns:c16="http://schemas.microsoft.com/office/drawing/2014/chart" uri="{C3380CC4-5D6E-409C-BE32-E72D297353CC}">
              <c16:uniqueId val="{00000008-D86E-4F14-8EF2-E83A9D6C81D0}"/>
            </c:ext>
          </c:extLst>
        </c:ser>
        <c:ser>
          <c:idx val="9"/>
          <c:order val="9"/>
          <c:tx>
            <c:strRef>
              <c:f>'4.2'!$O$16</c:f>
              <c:strCache>
                <c:ptCount val="1"/>
              </c:strCache>
            </c:strRef>
          </c:tx>
          <c:invertIfNegative val="0"/>
          <c:cat>
            <c:numRef>
              <c:f>'4.2'!$P$6</c:f>
              <c:numCache>
                <c:formatCode>General</c:formatCode>
                <c:ptCount val="1"/>
              </c:numCache>
            </c:numRef>
          </c:cat>
          <c:val>
            <c:numRef>
              <c:f>'4.2'!$P$16</c:f>
              <c:numCache>
                <c:formatCode>General</c:formatCode>
                <c:ptCount val="1"/>
              </c:numCache>
            </c:numRef>
          </c:val>
          <c:extLst xmlns:c16r2="http://schemas.microsoft.com/office/drawing/2015/06/chart">
            <c:ext xmlns:c16="http://schemas.microsoft.com/office/drawing/2014/chart" uri="{C3380CC4-5D6E-409C-BE32-E72D297353CC}">
              <c16:uniqueId val="{00000009-D86E-4F14-8EF2-E83A9D6C81D0}"/>
            </c:ext>
          </c:extLst>
        </c:ser>
        <c:ser>
          <c:idx val="10"/>
          <c:order val="10"/>
          <c:tx>
            <c:strRef>
              <c:f>'4.2'!$O$17</c:f>
              <c:strCache>
                <c:ptCount val="1"/>
              </c:strCache>
            </c:strRef>
          </c:tx>
          <c:invertIfNegative val="0"/>
          <c:cat>
            <c:numRef>
              <c:f>'4.2'!$P$6</c:f>
              <c:numCache>
                <c:formatCode>General</c:formatCode>
                <c:ptCount val="1"/>
              </c:numCache>
            </c:numRef>
          </c:cat>
          <c:val>
            <c:numRef>
              <c:f>'4.2'!$P$17</c:f>
              <c:numCache>
                <c:formatCode>General</c:formatCode>
                <c:ptCount val="1"/>
              </c:numCache>
            </c:numRef>
          </c:val>
          <c:extLst xmlns:c16r2="http://schemas.microsoft.com/office/drawing/2015/06/chart">
            <c:ext xmlns:c16="http://schemas.microsoft.com/office/drawing/2014/chart" uri="{C3380CC4-5D6E-409C-BE32-E72D297353CC}">
              <c16:uniqueId val="{0000000A-D86E-4F14-8EF2-E83A9D6C81D0}"/>
            </c:ext>
          </c:extLst>
        </c:ser>
        <c:ser>
          <c:idx val="11"/>
          <c:order val="11"/>
          <c:tx>
            <c:strRef>
              <c:f>'4.2'!$O$18</c:f>
              <c:strCache>
                <c:ptCount val="1"/>
              </c:strCache>
            </c:strRef>
          </c:tx>
          <c:invertIfNegative val="0"/>
          <c:cat>
            <c:numRef>
              <c:f>'4.2'!$P$6</c:f>
              <c:numCache>
                <c:formatCode>General</c:formatCode>
                <c:ptCount val="1"/>
              </c:numCache>
            </c:numRef>
          </c:cat>
          <c:val>
            <c:numRef>
              <c:f>'4.2'!$P$18</c:f>
              <c:numCache>
                <c:formatCode>General</c:formatCode>
                <c:ptCount val="1"/>
              </c:numCache>
            </c:numRef>
          </c:val>
          <c:extLst xmlns:c16r2="http://schemas.microsoft.com/office/drawing/2015/06/chart">
            <c:ext xmlns:c16="http://schemas.microsoft.com/office/drawing/2014/chart" uri="{C3380CC4-5D6E-409C-BE32-E72D297353CC}">
              <c16:uniqueId val="{0000000B-D86E-4F14-8EF2-E83A9D6C81D0}"/>
            </c:ext>
          </c:extLst>
        </c:ser>
        <c:ser>
          <c:idx val="12"/>
          <c:order val="12"/>
          <c:tx>
            <c:strRef>
              <c:f>'4.2'!$O$19</c:f>
              <c:strCache>
                <c:ptCount val="1"/>
              </c:strCache>
            </c:strRef>
          </c:tx>
          <c:invertIfNegative val="0"/>
          <c:cat>
            <c:numRef>
              <c:f>'4.2'!$P$6</c:f>
              <c:numCache>
                <c:formatCode>General</c:formatCode>
                <c:ptCount val="1"/>
              </c:numCache>
            </c:numRef>
          </c:cat>
          <c:val>
            <c:numRef>
              <c:f>'4.2'!$P$19</c:f>
              <c:numCache>
                <c:formatCode>General</c:formatCode>
                <c:ptCount val="1"/>
              </c:numCache>
            </c:numRef>
          </c:val>
          <c:extLst xmlns:c16r2="http://schemas.microsoft.com/office/drawing/2015/06/chart">
            <c:ext xmlns:c16="http://schemas.microsoft.com/office/drawing/2014/chart" uri="{C3380CC4-5D6E-409C-BE32-E72D297353CC}">
              <c16:uniqueId val="{0000000C-D86E-4F14-8EF2-E83A9D6C81D0}"/>
            </c:ext>
          </c:extLst>
        </c:ser>
        <c:ser>
          <c:idx val="13"/>
          <c:order val="13"/>
          <c:tx>
            <c:strRef>
              <c:f>'4.2'!$O$20</c:f>
              <c:strCache>
                <c:ptCount val="1"/>
              </c:strCache>
            </c:strRef>
          </c:tx>
          <c:invertIfNegative val="0"/>
          <c:cat>
            <c:numRef>
              <c:f>'4.2'!$P$6</c:f>
              <c:numCache>
                <c:formatCode>General</c:formatCode>
                <c:ptCount val="1"/>
              </c:numCache>
            </c:numRef>
          </c:cat>
          <c:val>
            <c:numRef>
              <c:f>'4.2'!$P$20</c:f>
              <c:numCache>
                <c:formatCode>General</c:formatCode>
                <c:ptCount val="1"/>
              </c:numCache>
            </c:numRef>
          </c:val>
          <c:extLst xmlns:c16r2="http://schemas.microsoft.com/office/drawing/2015/06/chart">
            <c:ext xmlns:c16="http://schemas.microsoft.com/office/drawing/2014/chart" uri="{C3380CC4-5D6E-409C-BE32-E72D297353CC}">
              <c16:uniqueId val="{0000000D-D86E-4F14-8EF2-E83A9D6C81D0}"/>
            </c:ext>
          </c:extLst>
        </c:ser>
        <c:dLbls>
          <c:showLegendKey val="0"/>
          <c:showVal val="0"/>
          <c:showCatName val="0"/>
          <c:showSerName val="0"/>
          <c:showPercent val="0"/>
          <c:showBubbleSize val="0"/>
        </c:dLbls>
        <c:gapWidth val="150"/>
        <c:axId val="159907840"/>
        <c:axId val="159909376"/>
      </c:barChart>
      <c:catAx>
        <c:axId val="159907840"/>
        <c:scaling>
          <c:orientation val="minMax"/>
        </c:scaling>
        <c:delete val="1"/>
        <c:axPos val="b"/>
        <c:numFmt formatCode="General" sourceLinked="1"/>
        <c:majorTickMark val="out"/>
        <c:minorTickMark val="none"/>
        <c:tickLblPos val="nextTo"/>
        <c:crossAx val="159909376"/>
        <c:crosses val="autoZero"/>
        <c:auto val="1"/>
        <c:lblAlgn val="ctr"/>
        <c:lblOffset val="100"/>
        <c:noMultiLvlLbl val="0"/>
      </c:catAx>
      <c:valAx>
        <c:axId val="159909376"/>
        <c:scaling>
          <c:orientation val="minMax"/>
        </c:scaling>
        <c:delete val="1"/>
        <c:axPos val="l"/>
        <c:numFmt formatCode="General" sourceLinked="1"/>
        <c:majorTickMark val="out"/>
        <c:minorTickMark val="none"/>
        <c:tickLblPos val="nextTo"/>
        <c:crossAx val="159907840"/>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70.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výrobě elektřiny brutto </a:t>
            </a:r>
            <a:r>
              <a:rPr lang="cs-CZ" sz="1000"/>
              <a:t>v ČR</a:t>
            </a:r>
          </a:p>
        </c:rich>
      </c:tx>
      <c:overlay val="0"/>
    </c:title>
    <c:autoTitleDeleted val="0"/>
    <c:plotArea>
      <c:layout/>
      <c:barChart>
        <c:barDir val="bar"/>
        <c:grouping val="clustered"/>
        <c:varyColors val="0"/>
        <c:ser>
          <c:idx val="0"/>
          <c:order val="0"/>
          <c:invertIfNegative val="0"/>
          <c:cat>
            <c:numRef>
              <c:f>'14.6'!$L$19:$L$26</c:f>
              <c:numCache>
                <c:formatCode>General</c:formatCode>
                <c:ptCount val="8"/>
              </c:numCache>
            </c:numRef>
          </c:cat>
          <c:val>
            <c:numRef>
              <c:f>'14.6'!$M$19:$M$26</c:f>
              <c:numCache>
                <c:formatCode>0.0%</c:formatCode>
                <c:ptCount val="8"/>
              </c:numCache>
            </c:numRef>
          </c:val>
          <c:extLst xmlns:c16r2="http://schemas.microsoft.com/office/drawing/2015/06/chart">
            <c:ext xmlns:c16="http://schemas.microsoft.com/office/drawing/2014/chart" uri="{C3380CC4-5D6E-409C-BE32-E72D297353CC}">
              <c16:uniqueId val="{00000000-4367-450B-B60E-2AAFF888A59E}"/>
            </c:ext>
          </c:extLst>
        </c:ser>
        <c:dLbls>
          <c:showLegendKey val="0"/>
          <c:showVal val="0"/>
          <c:showCatName val="0"/>
          <c:showSerName val="0"/>
          <c:showPercent val="0"/>
          <c:showBubbleSize val="0"/>
        </c:dLbls>
        <c:gapWidth val="150"/>
        <c:axId val="165770368"/>
        <c:axId val="165771904"/>
      </c:barChart>
      <c:catAx>
        <c:axId val="165770368"/>
        <c:scaling>
          <c:orientation val="minMax"/>
        </c:scaling>
        <c:delete val="0"/>
        <c:axPos val="l"/>
        <c:numFmt formatCode="General" sourceLinked="1"/>
        <c:majorTickMark val="none"/>
        <c:minorTickMark val="none"/>
        <c:tickLblPos val="nextTo"/>
        <c:txPr>
          <a:bodyPr/>
          <a:lstStyle/>
          <a:p>
            <a:pPr>
              <a:defRPr sz="900"/>
            </a:pPr>
            <a:endParaRPr lang="cs-CZ"/>
          </a:p>
        </c:txPr>
        <c:crossAx val="165771904"/>
        <c:crosses val="autoZero"/>
        <c:auto val="1"/>
        <c:lblAlgn val="ctr"/>
        <c:lblOffset val="100"/>
        <c:noMultiLvlLbl val="0"/>
      </c:catAx>
      <c:valAx>
        <c:axId val="165771904"/>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165770368"/>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71.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technologií na v</a:t>
            </a:r>
            <a:r>
              <a:rPr lang="en-US" sz="1000"/>
              <a:t>ýrob</a:t>
            </a:r>
            <a:r>
              <a:rPr lang="cs-CZ" sz="1000"/>
              <a:t>ě</a:t>
            </a:r>
            <a:r>
              <a:rPr lang="en-US" sz="1000"/>
              <a:t> elektřiny brutto</a:t>
            </a:r>
          </a:p>
        </c:rich>
      </c:tx>
      <c:overlay val="0"/>
    </c:title>
    <c:autoTitleDeleted val="0"/>
    <c:plotArea>
      <c:layout/>
      <c:doughnutChart>
        <c:varyColors val="1"/>
        <c:ser>
          <c:idx val="2"/>
          <c:order val="0"/>
          <c:dPt>
            <c:idx val="7"/>
            <c:bubble3D val="0"/>
            <c:spPr>
              <a:solidFill>
                <a:srgbClr val="FFC000"/>
              </a:solidFill>
            </c:spPr>
            <c:extLst xmlns:c16r2="http://schemas.microsoft.com/office/drawing/2015/06/chart">
              <c:ext xmlns:c16="http://schemas.microsoft.com/office/drawing/2014/chart" uri="{C3380CC4-5D6E-409C-BE32-E72D297353CC}">
                <c16:uniqueId val="{00000001-89BD-428F-A577-A3CEB291629D}"/>
              </c:ext>
            </c:extLst>
          </c:dPt>
          <c:cat>
            <c:numRef>
              <c:f>'14.7'!$J$19:$J$26</c:f>
              <c:numCache>
                <c:formatCode>General</c:formatCode>
                <c:ptCount val="8"/>
              </c:numCache>
            </c:numRef>
          </c:cat>
          <c:val>
            <c:numRef>
              <c:f>'14.7'!$K$19:$K$26</c:f>
              <c:numCache>
                <c:formatCode>General</c:formatCode>
                <c:ptCount val="8"/>
              </c:numCache>
            </c:numRef>
          </c:val>
          <c:extLst xmlns:c16r2="http://schemas.microsoft.com/office/drawing/2015/06/chart">
            <c:ext xmlns:c16="http://schemas.microsoft.com/office/drawing/2014/chart" uri="{C3380CC4-5D6E-409C-BE32-E72D297353CC}">
              <c16:uniqueId val="{00000002-89BD-428F-A577-A3CEB291629D}"/>
            </c:ext>
          </c:extLst>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73366905738454002"/>
          <c:y val="0.21518680535303458"/>
          <c:w val="0.24404682005278588"/>
          <c:h val="0.74415281423155444"/>
        </c:manualLayout>
      </c:layout>
      <c:overlay val="0"/>
      <c:txPr>
        <a:bodyPr/>
        <a:lstStyle/>
        <a:p>
          <a:pPr rtl="0">
            <a:defRPr/>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72.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spotřebě elektřiny </a:t>
            </a:r>
            <a:r>
              <a:rPr lang="cs-CZ" sz="1000"/>
              <a:t>v ČR</a:t>
            </a:r>
          </a:p>
        </c:rich>
      </c:tx>
      <c:overlay val="0"/>
    </c:title>
    <c:autoTitleDeleted val="0"/>
    <c:plotArea>
      <c:layout/>
      <c:barChart>
        <c:barDir val="bar"/>
        <c:grouping val="clustered"/>
        <c:varyColors val="0"/>
        <c:ser>
          <c:idx val="0"/>
          <c:order val="0"/>
          <c:invertIfNegative val="0"/>
          <c:cat>
            <c:numRef>
              <c:f>'14.7'!$H$19:$H$22</c:f>
              <c:numCache>
                <c:formatCode>0.0</c:formatCode>
                <c:ptCount val="4"/>
              </c:numCache>
            </c:numRef>
          </c:cat>
          <c:val>
            <c:numRef>
              <c:f>'14.7'!$I$19:$I$22</c:f>
              <c:numCache>
                <c:formatCode>0.0%</c:formatCode>
                <c:ptCount val="4"/>
              </c:numCache>
            </c:numRef>
          </c:val>
          <c:extLst xmlns:c16r2="http://schemas.microsoft.com/office/drawing/2015/06/chart">
            <c:ext xmlns:c16="http://schemas.microsoft.com/office/drawing/2014/chart" uri="{C3380CC4-5D6E-409C-BE32-E72D297353CC}">
              <c16:uniqueId val="{00000000-F92B-4278-AF68-F90BA9E487EB}"/>
            </c:ext>
          </c:extLst>
        </c:ser>
        <c:dLbls>
          <c:showLegendKey val="0"/>
          <c:showVal val="0"/>
          <c:showCatName val="0"/>
          <c:showSerName val="0"/>
          <c:showPercent val="0"/>
          <c:showBubbleSize val="0"/>
        </c:dLbls>
        <c:gapWidth val="150"/>
        <c:axId val="165562624"/>
        <c:axId val="165572608"/>
      </c:barChart>
      <c:catAx>
        <c:axId val="165562624"/>
        <c:scaling>
          <c:orientation val="maxMin"/>
        </c:scaling>
        <c:delete val="0"/>
        <c:axPos val="l"/>
        <c:numFmt formatCode="0.0" sourceLinked="1"/>
        <c:majorTickMark val="none"/>
        <c:minorTickMark val="none"/>
        <c:tickLblPos val="nextTo"/>
        <c:txPr>
          <a:bodyPr/>
          <a:lstStyle/>
          <a:p>
            <a:pPr>
              <a:defRPr sz="900"/>
            </a:pPr>
            <a:endParaRPr lang="cs-CZ"/>
          </a:p>
        </c:txPr>
        <c:crossAx val="165572608"/>
        <c:crosses val="autoZero"/>
        <c:auto val="1"/>
        <c:lblAlgn val="ctr"/>
        <c:lblOffset val="100"/>
        <c:noMultiLvlLbl val="0"/>
      </c:catAx>
      <c:valAx>
        <c:axId val="165572608"/>
        <c:scaling>
          <c:orientation val="minMax"/>
          <c:max val="1"/>
        </c:scaling>
        <c:delete val="0"/>
        <c:axPos val="t"/>
        <c:majorGridlines/>
        <c:numFmt formatCode="0%" sourceLinked="0"/>
        <c:majorTickMark val="out"/>
        <c:minorTickMark val="none"/>
        <c:tickLblPos val="high"/>
        <c:spPr>
          <a:ln>
            <a:noFill/>
          </a:ln>
        </c:spPr>
        <c:txPr>
          <a:bodyPr/>
          <a:lstStyle/>
          <a:p>
            <a:pPr>
              <a:defRPr sz="900"/>
            </a:pPr>
            <a:endParaRPr lang="cs-CZ"/>
          </a:p>
        </c:txPr>
        <c:crossAx val="165562624"/>
        <c:crosses val="autoZero"/>
        <c:crossBetween val="between"/>
        <c:majorUnit val="0.2"/>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73.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 instalovaném výkonu v ČR</a:t>
            </a:r>
          </a:p>
        </c:rich>
      </c:tx>
      <c:overlay val="0"/>
    </c:title>
    <c:autoTitleDeleted val="0"/>
    <c:plotArea>
      <c:layout/>
      <c:barChart>
        <c:barDir val="bar"/>
        <c:grouping val="clustered"/>
        <c:varyColors val="0"/>
        <c:ser>
          <c:idx val="0"/>
          <c:order val="0"/>
          <c:invertIfNegative val="0"/>
          <c:cat>
            <c:numRef>
              <c:f>'14.7'!$H$31:$H$38</c:f>
              <c:numCache>
                <c:formatCode>General</c:formatCode>
                <c:ptCount val="8"/>
              </c:numCache>
            </c:numRef>
          </c:cat>
          <c:val>
            <c:numRef>
              <c:f>'14.7'!$I$31:$I$38</c:f>
              <c:numCache>
                <c:formatCode>0.0%</c:formatCode>
                <c:ptCount val="8"/>
              </c:numCache>
            </c:numRef>
          </c:val>
          <c:extLst xmlns:c16r2="http://schemas.microsoft.com/office/drawing/2015/06/chart">
            <c:ext xmlns:c16="http://schemas.microsoft.com/office/drawing/2014/chart" uri="{C3380CC4-5D6E-409C-BE32-E72D297353CC}">
              <c16:uniqueId val="{00000000-3075-4CDE-9C3D-054DBFCF3A88}"/>
            </c:ext>
          </c:extLst>
        </c:ser>
        <c:dLbls>
          <c:showLegendKey val="0"/>
          <c:showVal val="0"/>
          <c:showCatName val="0"/>
          <c:showSerName val="0"/>
          <c:showPercent val="0"/>
          <c:showBubbleSize val="0"/>
        </c:dLbls>
        <c:gapWidth val="150"/>
        <c:axId val="165679104"/>
        <c:axId val="165680640"/>
      </c:barChart>
      <c:catAx>
        <c:axId val="165679104"/>
        <c:scaling>
          <c:orientation val="minMax"/>
        </c:scaling>
        <c:delete val="0"/>
        <c:axPos val="l"/>
        <c:numFmt formatCode="General" sourceLinked="1"/>
        <c:majorTickMark val="none"/>
        <c:minorTickMark val="none"/>
        <c:tickLblPos val="nextTo"/>
        <c:txPr>
          <a:bodyPr/>
          <a:lstStyle/>
          <a:p>
            <a:pPr>
              <a:defRPr sz="900"/>
            </a:pPr>
            <a:endParaRPr lang="cs-CZ"/>
          </a:p>
        </c:txPr>
        <c:crossAx val="165680640"/>
        <c:crosses val="autoZero"/>
        <c:auto val="1"/>
        <c:lblAlgn val="ctr"/>
        <c:lblOffset val="100"/>
        <c:noMultiLvlLbl val="0"/>
      </c:catAx>
      <c:valAx>
        <c:axId val="165680640"/>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165679104"/>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74.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elektřiny brutto (GWh)</a:t>
            </a:r>
          </a:p>
        </c:rich>
      </c:tx>
      <c:overlay val="0"/>
    </c:title>
    <c:autoTitleDeleted val="0"/>
    <c:plotArea>
      <c:layout/>
      <c:barChart>
        <c:barDir val="col"/>
        <c:grouping val="stacked"/>
        <c:varyColors val="0"/>
        <c:ser>
          <c:idx val="0"/>
          <c:order val="0"/>
          <c:tx>
            <c:strRef>
              <c:f>'14.7'!$J$31</c:f>
              <c:strCache>
                <c:ptCount val="1"/>
              </c:strCache>
            </c:strRef>
          </c:tx>
          <c:invertIfNegative val="0"/>
          <c:cat>
            <c:numRef>
              <c:f>'14.7'!$K$30:$M$30</c:f>
              <c:numCache>
                <c:formatCode>General</c:formatCode>
                <c:ptCount val="3"/>
              </c:numCache>
            </c:numRef>
          </c:cat>
          <c:val>
            <c:numRef>
              <c:f>'14.7'!$K$31:$M$31</c:f>
              <c:numCache>
                <c:formatCode>#,##0.0</c:formatCode>
                <c:ptCount val="3"/>
              </c:numCache>
            </c:numRef>
          </c:val>
          <c:extLst xmlns:c16r2="http://schemas.microsoft.com/office/drawing/2015/06/chart">
            <c:ext xmlns:c16="http://schemas.microsoft.com/office/drawing/2014/chart" uri="{C3380CC4-5D6E-409C-BE32-E72D297353CC}">
              <c16:uniqueId val="{00000000-61EC-45EB-897C-B25CACA322B1}"/>
            </c:ext>
          </c:extLst>
        </c:ser>
        <c:ser>
          <c:idx val="1"/>
          <c:order val="1"/>
          <c:tx>
            <c:strRef>
              <c:f>'14.7'!$J$32</c:f>
              <c:strCache>
                <c:ptCount val="1"/>
              </c:strCache>
            </c:strRef>
          </c:tx>
          <c:invertIfNegative val="0"/>
          <c:cat>
            <c:numRef>
              <c:f>'14.7'!$K$30:$M$30</c:f>
              <c:numCache>
                <c:formatCode>General</c:formatCode>
                <c:ptCount val="3"/>
              </c:numCache>
            </c:numRef>
          </c:cat>
          <c:val>
            <c:numRef>
              <c:f>'14.7'!$K$32:$M$32</c:f>
              <c:numCache>
                <c:formatCode>#,##0.0</c:formatCode>
                <c:ptCount val="3"/>
              </c:numCache>
            </c:numRef>
          </c:val>
          <c:extLst xmlns:c16r2="http://schemas.microsoft.com/office/drawing/2015/06/chart">
            <c:ext xmlns:c16="http://schemas.microsoft.com/office/drawing/2014/chart" uri="{C3380CC4-5D6E-409C-BE32-E72D297353CC}">
              <c16:uniqueId val="{00000001-61EC-45EB-897C-B25CACA322B1}"/>
            </c:ext>
          </c:extLst>
        </c:ser>
        <c:ser>
          <c:idx val="2"/>
          <c:order val="2"/>
          <c:tx>
            <c:strRef>
              <c:f>'14.7'!$J$33</c:f>
              <c:strCache>
                <c:ptCount val="1"/>
              </c:strCache>
            </c:strRef>
          </c:tx>
          <c:invertIfNegative val="0"/>
          <c:cat>
            <c:numRef>
              <c:f>'14.7'!$K$30:$M$30</c:f>
              <c:numCache>
                <c:formatCode>General</c:formatCode>
                <c:ptCount val="3"/>
              </c:numCache>
            </c:numRef>
          </c:cat>
          <c:val>
            <c:numRef>
              <c:f>'14.7'!$K$33:$M$33</c:f>
              <c:numCache>
                <c:formatCode>#,##0.0</c:formatCode>
                <c:ptCount val="3"/>
              </c:numCache>
            </c:numRef>
          </c:val>
          <c:extLst xmlns:c16r2="http://schemas.microsoft.com/office/drawing/2015/06/chart">
            <c:ext xmlns:c16="http://schemas.microsoft.com/office/drawing/2014/chart" uri="{C3380CC4-5D6E-409C-BE32-E72D297353CC}">
              <c16:uniqueId val="{00000002-61EC-45EB-897C-B25CACA322B1}"/>
            </c:ext>
          </c:extLst>
        </c:ser>
        <c:ser>
          <c:idx val="3"/>
          <c:order val="3"/>
          <c:tx>
            <c:strRef>
              <c:f>'14.7'!$J$34</c:f>
              <c:strCache>
                <c:ptCount val="1"/>
              </c:strCache>
            </c:strRef>
          </c:tx>
          <c:invertIfNegative val="0"/>
          <c:cat>
            <c:numRef>
              <c:f>'14.7'!$K$30:$M$30</c:f>
              <c:numCache>
                <c:formatCode>General</c:formatCode>
                <c:ptCount val="3"/>
              </c:numCache>
            </c:numRef>
          </c:cat>
          <c:val>
            <c:numRef>
              <c:f>'14.7'!$K$34:$M$34</c:f>
              <c:numCache>
                <c:formatCode>#,##0.0</c:formatCode>
                <c:ptCount val="3"/>
              </c:numCache>
            </c:numRef>
          </c:val>
          <c:extLst xmlns:c16r2="http://schemas.microsoft.com/office/drawing/2015/06/chart">
            <c:ext xmlns:c16="http://schemas.microsoft.com/office/drawing/2014/chart" uri="{C3380CC4-5D6E-409C-BE32-E72D297353CC}">
              <c16:uniqueId val="{00000003-61EC-45EB-897C-B25CACA322B1}"/>
            </c:ext>
          </c:extLst>
        </c:ser>
        <c:ser>
          <c:idx val="4"/>
          <c:order val="4"/>
          <c:tx>
            <c:strRef>
              <c:f>'14.7'!$J$35</c:f>
              <c:strCache>
                <c:ptCount val="1"/>
              </c:strCache>
            </c:strRef>
          </c:tx>
          <c:invertIfNegative val="0"/>
          <c:cat>
            <c:numRef>
              <c:f>'14.7'!$K$30:$M$30</c:f>
              <c:numCache>
                <c:formatCode>General</c:formatCode>
                <c:ptCount val="3"/>
              </c:numCache>
            </c:numRef>
          </c:cat>
          <c:val>
            <c:numRef>
              <c:f>'14.7'!$K$35:$M$35</c:f>
              <c:numCache>
                <c:formatCode>#,##0.0</c:formatCode>
                <c:ptCount val="3"/>
              </c:numCache>
            </c:numRef>
          </c:val>
          <c:extLst xmlns:c16r2="http://schemas.microsoft.com/office/drawing/2015/06/chart">
            <c:ext xmlns:c16="http://schemas.microsoft.com/office/drawing/2014/chart" uri="{C3380CC4-5D6E-409C-BE32-E72D297353CC}">
              <c16:uniqueId val="{00000004-61EC-45EB-897C-B25CACA322B1}"/>
            </c:ext>
          </c:extLst>
        </c:ser>
        <c:ser>
          <c:idx val="5"/>
          <c:order val="5"/>
          <c:tx>
            <c:strRef>
              <c:f>'14.7'!$J$36</c:f>
              <c:strCache>
                <c:ptCount val="1"/>
              </c:strCache>
            </c:strRef>
          </c:tx>
          <c:invertIfNegative val="0"/>
          <c:cat>
            <c:numRef>
              <c:f>'14.7'!$K$30:$M$30</c:f>
              <c:numCache>
                <c:formatCode>General</c:formatCode>
                <c:ptCount val="3"/>
              </c:numCache>
            </c:numRef>
          </c:cat>
          <c:val>
            <c:numRef>
              <c:f>'14.7'!$K$36:$M$36</c:f>
              <c:numCache>
                <c:formatCode>#,##0.0</c:formatCode>
                <c:ptCount val="3"/>
              </c:numCache>
            </c:numRef>
          </c:val>
          <c:extLst xmlns:c16r2="http://schemas.microsoft.com/office/drawing/2015/06/chart">
            <c:ext xmlns:c16="http://schemas.microsoft.com/office/drawing/2014/chart" uri="{C3380CC4-5D6E-409C-BE32-E72D297353CC}">
              <c16:uniqueId val="{00000005-61EC-45EB-897C-B25CACA322B1}"/>
            </c:ext>
          </c:extLst>
        </c:ser>
        <c:ser>
          <c:idx val="6"/>
          <c:order val="6"/>
          <c:tx>
            <c:strRef>
              <c:f>'14.7'!$J$37</c:f>
              <c:strCache>
                <c:ptCount val="1"/>
              </c:strCache>
            </c:strRef>
          </c:tx>
          <c:invertIfNegative val="0"/>
          <c:cat>
            <c:numRef>
              <c:f>'14.7'!$K$30:$M$30</c:f>
              <c:numCache>
                <c:formatCode>General</c:formatCode>
                <c:ptCount val="3"/>
              </c:numCache>
            </c:numRef>
          </c:cat>
          <c:val>
            <c:numRef>
              <c:f>'14.7'!$K$37:$M$37</c:f>
              <c:numCache>
                <c:formatCode>#,##0.0</c:formatCode>
                <c:ptCount val="3"/>
              </c:numCache>
            </c:numRef>
          </c:val>
          <c:extLst xmlns:c16r2="http://schemas.microsoft.com/office/drawing/2015/06/chart">
            <c:ext xmlns:c16="http://schemas.microsoft.com/office/drawing/2014/chart" uri="{C3380CC4-5D6E-409C-BE32-E72D297353CC}">
              <c16:uniqueId val="{00000006-61EC-45EB-897C-B25CACA322B1}"/>
            </c:ext>
          </c:extLst>
        </c:ser>
        <c:ser>
          <c:idx val="7"/>
          <c:order val="7"/>
          <c:tx>
            <c:strRef>
              <c:f>'14.7'!$J$38</c:f>
              <c:strCache>
                <c:ptCount val="1"/>
              </c:strCache>
            </c:strRef>
          </c:tx>
          <c:spPr>
            <a:solidFill>
              <a:srgbClr val="FFC000"/>
            </a:solidFill>
          </c:spPr>
          <c:invertIfNegative val="0"/>
          <c:cat>
            <c:numRef>
              <c:f>'14.7'!$K$30:$M$30</c:f>
              <c:numCache>
                <c:formatCode>General</c:formatCode>
                <c:ptCount val="3"/>
              </c:numCache>
            </c:numRef>
          </c:cat>
          <c:val>
            <c:numRef>
              <c:f>'14.7'!$K$38:$M$38</c:f>
              <c:numCache>
                <c:formatCode>#,##0.0</c:formatCode>
                <c:ptCount val="3"/>
              </c:numCache>
            </c:numRef>
          </c:val>
          <c:extLst xmlns:c16r2="http://schemas.microsoft.com/office/drawing/2015/06/chart">
            <c:ext xmlns:c16="http://schemas.microsoft.com/office/drawing/2014/chart" uri="{C3380CC4-5D6E-409C-BE32-E72D297353CC}">
              <c16:uniqueId val="{00000007-61EC-45EB-897C-B25CACA322B1}"/>
            </c:ext>
          </c:extLst>
        </c:ser>
        <c:dLbls>
          <c:showLegendKey val="0"/>
          <c:showVal val="0"/>
          <c:showCatName val="0"/>
          <c:showSerName val="0"/>
          <c:showPercent val="0"/>
          <c:showBubbleSize val="0"/>
        </c:dLbls>
        <c:gapWidth val="150"/>
        <c:overlap val="100"/>
        <c:axId val="165721984"/>
        <c:axId val="165723520"/>
      </c:barChart>
      <c:catAx>
        <c:axId val="165721984"/>
        <c:scaling>
          <c:orientation val="minMax"/>
        </c:scaling>
        <c:delete val="0"/>
        <c:axPos val="b"/>
        <c:numFmt formatCode="General" sourceLinked="1"/>
        <c:majorTickMark val="none"/>
        <c:minorTickMark val="none"/>
        <c:tickLblPos val="nextTo"/>
        <c:txPr>
          <a:bodyPr/>
          <a:lstStyle/>
          <a:p>
            <a:pPr>
              <a:defRPr sz="900"/>
            </a:pPr>
            <a:endParaRPr lang="cs-CZ"/>
          </a:p>
        </c:txPr>
        <c:crossAx val="165723520"/>
        <c:crosses val="autoZero"/>
        <c:auto val="1"/>
        <c:lblAlgn val="ctr"/>
        <c:lblOffset val="100"/>
        <c:noMultiLvlLbl val="0"/>
      </c:catAx>
      <c:valAx>
        <c:axId val="165723520"/>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165721984"/>
        <c:crosses val="autoZero"/>
        <c:crossBetween val="between"/>
        <c:dispUnits>
          <c:builtInUnit val="thousands"/>
        </c:dispUnits>
      </c:valAx>
    </c:plotArea>
    <c:legend>
      <c:legendPos val="r"/>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75.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výrobě elektřiny brutto </a:t>
            </a:r>
            <a:r>
              <a:rPr lang="cs-CZ" sz="1000"/>
              <a:t>v ČR</a:t>
            </a:r>
          </a:p>
        </c:rich>
      </c:tx>
      <c:overlay val="0"/>
    </c:title>
    <c:autoTitleDeleted val="0"/>
    <c:plotArea>
      <c:layout/>
      <c:barChart>
        <c:barDir val="bar"/>
        <c:grouping val="clustered"/>
        <c:varyColors val="0"/>
        <c:ser>
          <c:idx val="0"/>
          <c:order val="0"/>
          <c:invertIfNegative val="0"/>
          <c:cat>
            <c:numRef>
              <c:f>'14.7'!$L$19:$L$26</c:f>
              <c:numCache>
                <c:formatCode>General</c:formatCode>
                <c:ptCount val="8"/>
              </c:numCache>
            </c:numRef>
          </c:cat>
          <c:val>
            <c:numRef>
              <c:f>'14.7'!$M$19:$M$26</c:f>
              <c:numCache>
                <c:formatCode>0.0%</c:formatCode>
                <c:ptCount val="8"/>
              </c:numCache>
            </c:numRef>
          </c:val>
          <c:extLst xmlns:c16r2="http://schemas.microsoft.com/office/drawing/2015/06/chart">
            <c:ext xmlns:c16="http://schemas.microsoft.com/office/drawing/2014/chart" uri="{C3380CC4-5D6E-409C-BE32-E72D297353CC}">
              <c16:uniqueId val="{00000000-8198-4A66-9BDD-2925DE492C91}"/>
            </c:ext>
          </c:extLst>
        </c:ser>
        <c:dLbls>
          <c:showLegendKey val="0"/>
          <c:showVal val="0"/>
          <c:showCatName val="0"/>
          <c:showSerName val="0"/>
          <c:showPercent val="0"/>
          <c:showBubbleSize val="0"/>
        </c:dLbls>
        <c:gapWidth val="150"/>
        <c:axId val="166084992"/>
        <c:axId val="166086528"/>
      </c:barChart>
      <c:catAx>
        <c:axId val="166084992"/>
        <c:scaling>
          <c:orientation val="minMax"/>
        </c:scaling>
        <c:delete val="0"/>
        <c:axPos val="l"/>
        <c:numFmt formatCode="General" sourceLinked="1"/>
        <c:majorTickMark val="none"/>
        <c:minorTickMark val="none"/>
        <c:tickLblPos val="nextTo"/>
        <c:txPr>
          <a:bodyPr/>
          <a:lstStyle/>
          <a:p>
            <a:pPr>
              <a:defRPr sz="900"/>
            </a:pPr>
            <a:endParaRPr lang="cs-CZ"/>
          </a:p>
        </c:txPr>
        <c:crossAx val="166086528"/>
        <c:crosses val="autoZero"/>
        <c:auto val="1"/>
        <c:lblAlgn val="ctr"/>
        <c:lblOffset val="100"/>
        <c:noMultiLvlLbl val="0"/>
      </c:catAx>
      <c:valAx>
        <c:axId val="166086528"/>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166084992"/>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76.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technologií na v</a:t>
            </a:r>
            <a:r>
              <a:rPr lang="en-US" sz="1000"/>
              <a:t>ýrob</a:t>
            </a:r>
            <a:r>
              <a:rPr lang="cs-CZ" sz="1000"/>
              <a:t>ě</a:t>
            </a:r>
            <a:r>
              <a:rPr lang="en-US" sz="1000"/>
              <a:t> elektřiny brutto</a:t>
            </a:r>
          </a:p>
        </c:rich>
      </c:tx>
      <c:overlay val="0"/>
    </c:title>
    <c:autoTitleDeleted val="0"/>
    <c:plotArea>
      <c:layout/>
      <c:doughnutChart>
        <c:varyColors val="1"/>
        <c:ser>
          <c:idx val="2"/>
          <c:order val="0"/>
          <c:dPt>
            <c:idx val="7"/>
            <c:bubble3D val="0"/>
            <c:spPr>
              <a:solidFill>
                <a:srgbClr val="FFC000"/>
              </a:solidFill>
            </c:spPr>
            <c:extLst xmlns:c16r2="http://schemas.microsoft.com/office/drawing/2015/06/chart">
              <c:ext xmlns:c16="http://schemas.microsoft.com/office/drawing/2014/chart" uri="{C3380CC4-5D6E-409C-BE32-E72D297353CC}">
                <c16:uniqueId val="{00000001-DFBF-45B8-BE46-8BE3BD5EC4F7}"/>
              </c:ext>
            </c:extLst>
          </c:dPt>
          <c:cat>
            <c:numRef>
              <c:f>'14.8'!$J$19:$J$26</c:f>
              <c:numCache>
                <c:formatCode>General</c:formatCode>
                <c:ptCount val="8"/>
              </c:numCache>
            </c:numRef>
          </c:cat>
          <c:val>
            <c:numRef>
              <c:f>'14.8'!$K$19:$K$26</c:f>
              <c:numCache>
                <c:formatCode>General</c:formatCode>
                <c:ptCount val="8"/>
              </c:numCache>
            </c:numRef>
          </c:val>
          <c:extLst xmlns:c16r2="http://schemas.microsoft.com/office/drawing/2015/06/chart">
            <c:ext xmlns:c16="http://schemas.microsoft.com/office/drawing/2014/chart" uri="{C3380CC4-5D6E-409C-BE32-E72D297353CC}">
              <c16:uniqueId val="{00000002-DFBF-45B8-BE46-8BE3BD5EC4F7}"/>
            </c:ext>
          </c:extLst>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73366905738454002"/>
          <c:y val="0.21518680535303458"/>
          <c:w val="0.24404682005278588"/>
          <c:h val="0.74415281423155444"/>
        </c:manualLayout>
      </c:layout>
      <c:overlay val="0"/>
      <c:txPr>
        <a:bodyPr/>
        <a:lstStyle/>
        <a:p>
          <a:pPr rtl="0">
            <a:defRPr/>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77.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spotřebě elektřiny </a:t>
            </a:r>
            <a:r>
              <a:rPr lang="cs-CZ" sz="1000"/>
              <a:t>v ČR</a:t>
            </a:r>
          </a:p>
        </c:rich>
      </c:tx>
      <c:overlay val="0"/>
    </c:title>
    <c:autoTitleDeleted val="0"/>
    <c:plotArea>
      <c:layout/>
      <c:barChart>
        <c:barDir val="bar"/>
        <c:grouping val="clustered"/>
        <c:varyColors val="0"/>
        <c:ser>
          <c:idx val="0"/>
          <c:order val="0"/>
          <c:invertIfNegative val="0"/>
          <c:cat>
            <c:numRef>
              <c:f>'14.8'!$H$19:$H$22</c:f>
              <c:numCache>
                <c:formatCode>0.0</c:formatCode>
                <c:ptCount val="4"/>
              </c:numCache>
            </c:numRef>
          </c:cat>
          <c:val>
            <c:numRef>
              <c:f>'14.8'!$I$19:$I$22</c:f>
              <c:numCache>
                <c:formatCode>0.0%</c:formatCode>
                <c:ptCount val="4"/>
              </c:numCache>
            </c:numRef>
          </c:val>
          <c:extLst xmlns:c16r2="http://schemas.microsoft.com/office/drawing/2015/06/chart">
            <c:ext xmlns:c16="http://schemas.microsoft.com/office/drawing/2014/chart" uri="{C3380CC4-5D6E-409C-BE32-E72D297353CC}">
              <c16:uniqueId val="{00000000-02ED-4130-B5BF-3E6C1610C9C5}"/>
            </c:ext>
          </c:extLst>
        </c:ser>
        <c:dLbls>
          <c:showLegendKey val="0"/>
          <c:showVal val="0"/>
          <c:showCatName val="0"/>
          <c:showSerName val="0"/>
          <c:showPercent val="0"/>
          <c:showBubbleSize val="0"/>
        </c:dLbls>
        <c:gapWidth val="150"/>
        <c:axId val="165353728"/>
        <c:axId val="165359616"/>
      </c:barChart>
      <c:catAx>
        <c:axId val="165353728"/>
        <c:scaling>
          <c:orientation val="maxMin"/>
        </c:scaling>
        <c:delete val="0"/>
        <c:axPos val="l"/>
        <c:numFmt formatCode="0.0" sourceLinked="1"/>
        <c:majorTickMark val="none"/>
        <c:minorTickMark val="none"/>
        <c:tickLblPos val="nextTo"/>
        <c:txPr>
          <a:bodyPr/>
          <a:lstStyle/>
          <a:p>
            <a:pPr>
              <a:defRPr sz="900"/>
            </a:pPr>
            <a:endParaRPr lang="cs-CZ"/>
          </a:p>
        </c:txPr>
        <c:crossAx val="165359616"/>
        <c:crosses val="autoZero"/>
        <c:auto val="1"/>
        <c:lblAlgn val="ctr"/>
        <c:lblOffset val="100"/>
        <c:noMultiLvlLbl val="0"/>
      </c:catAx>
      <c:valAx>
        <c:axId val="165359616"/>
        <c:scaling>
          <c:orientation val="minMax"/>
          <c:max val="1"/>
        </c:scaling>
        <c:delete val="0"/>
        <c:axPos val="t"/>
        <c:majorGridlines/>
        <c:numFmt formatCode="0%" sourceLinked="0"/>
        <c:majorTickMark val="out"/>
        <c:minorTickMark val="none"/>
        <c:tickLblPos val="high"/>
        <c:spPr>
          <a:ln>
            <a:noFill/>
          </a:ln>
        </c:spPr>
        <c:txPr>
          <a:bodyPr/>
          <a:lstStyle/>
          <a:p>
            <a:pPr>
              <a:defRPr sz="900"/>
            </a:pPr>
            <a:endParaRPr lang="cs-CZ"/>
          </a:p>
        </c:txPr>
        <c:crossAx val="165353728"/>
        <c:crosses val="autoZero"/>
        <c:crossBetween val="between"/>
        <c:majorUnit val="0.2"/>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78.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 instalovaném výkonu v ČR</a:t>
            </a:r>
          </a:p>
        </c:rich>
      </c:tx>
      <c:overlay val="0"/>
    </c:title>
    <c:autoTitleDeleted val="0"/>
    <c:plotArea>
      <c:layout/>
      <c:barChart>
        <c:barDir val="bar"/>
        <c:grouping val="clustered"/>
        <c:varyColors val="0"/>
        <c:ser>
          <c:idx val="0"/>
          <c:order val="0"/>
          <c:invertIfNegative val="0"/>
          <c:cat>
            <c:numRef>
              <c:f>'14.8'!$H$31:$H$38</c:f>
              <c:numCache>
                <c:formatCode>General</c:formatCode>
                <c:ptCount val="8"/>
              </c:numCache>
            </c:numRef>
          </c:cat>
          <c:val>
            <c:numRef>
              <c:f>'14.8'!$I$31:$I$38</c:f>
              <c:numCache>
                <c:formatCode>0.0%</c:formatCode>
                <c:ptCount val="8"/>
              </c:numCache>
            </c:numRef>
          </c:val>
          <c:extLst xmlns:c16r2="http://schemas.microsoft.com/office/drawing/2015/06/chart">
            <c:ext xmlns:c16="http://schemas.microsoft.com/office/drawing/2014/chart" uri="{C3380CC4-5D6E-409C-BE32-E72D297353CC}">
              <c16:uniqueId val="{00000000-4B4D-4257-904D-20A113BAC377}"/>
            </c:ext>
          </c:extLst>
        </c:ser>
        <c:dLbls>
          <c:showLegendKey val="0"/>
          <c:showVal val="0"/>
          <c:showCatName val="0"/>
          <c:showSerName val="0"/>
          <c:showPercent val="0"/>
          <c:showBubbleSize val="0"/>
        </c:dLbls>
        <c:gapWidth val="150"/>
        <c:axId val="165388288"/>
        <c:axId val="165389824"/>
      </c:barChart>
      <c:catAx>
        <c:axId val="165388288"/>
        <c:scaling>
          <c:orientation val="minMax"/>
        </c:scaling>
        <c:delete val="0"/>
        <c:axPos val="l"/>
        <c:numFmt formatCode="General" sourceLinked="1"/>
        <c:majorTickMark val="none"/>
        <c:minorTickMark val="none"/>
        <c:tickLblPos val="nextTo"/>
        <c:txPr>
          <a:bodyPr/>
          <a:lstStyle/>
          <a:p>
            <a:pPr>
              <a:defRPr sz="900"/>
            </a:pPr>
            <a:endParaRPr lang="cs-CZ"/>
          </a:p>
        </c:txPr>
        <c:crossAx val="165389824"/>
        <c:crosses val="autoZero"/>
        <c:auto val="1"/>
        <c:lblAlgn val="ctr"/>
        <c:lblOffset val="100"/>
        <c:noMultiLvlLbl val="0"/>
      </c:catAx>
      <c:valAx>
        <c:axId val="165389824"/>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165388288"/>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79.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elektřiny brutto (GWh)</a:t>
            </a:r>
          </a:p>
        </c:rich>
      </c:tx>
      <c:overlay val="0"/>
    </c:title>
    <c:autoTitleDeleted val="0"/>
    <c:plotArea>
      <c:layout/>
      <c:barChart>
        <c:barDir val="col"/>
        <c:grouping val="stacked"/>
        <c:varyColors val="0"/>
        <c:ser>
          <c:idx val="0"/>
          <c:order val="0"/>
          <c:tx>
            <c:strRef>
              <c:f>'14.8'!$J$31</c:f>
              <c:strCache>
                <c:ptCount val="1"/>
              </c:strCache>
            </c:strRef>
          </c:tx>
          <c:invertIfNegative val="0"/>
          <c:cat>
            <c:numRef>
              <c:f>'14.8'!$K$30:$M$30</c:f>
              <c:numCache>
                <c:formatCode>General</c:formatCode>
                <c:ptCount val="3"/>
              </c:numCache>
            </c:numRef>
          </c:cat>
          <c:val>
            <c:numRef>
              <c:f>'14.8'!$K$31:$M$31</c:f>
              <c:numCache>
                <c:formatCode>#,##0.0</c:formatCode>
                <c:ptCount val="3"/>
              </c:numCache>
            </c:numRef>
          </c:val>
          <c:extLst xmlns:c16r2="http://schemas.microsoft.com/office/drawing/2015/06/chart">
            <c:ext xmlns:c16="http://schemas.microsoft.com/office/drawing/2014/chart" uri="{C3380CC4-5D6E-409C-BE32-E72D297353CC}">
              <c16:uniqueId val="{00000000-D2DD-40C6-A1B0-CDB8BEFFB3B0}"/>
            </c:ext>
          </c:extLst>
        </c:ser>
        <c:ser>
          <c:idx val="1"/>
          <c:order val="1"/>
          <c:tx>
            <c:strRef>
              <c:f>'14.8'!$J$32</c:f>
              <c:strCache>
                <c:ptCount val="1"/>
              </c:strCache>
            </c:strRef>
          </c:tx>
          <c:invertIfNegative val="0"/>
          <c:cat>
            <c:numRef>
              <c:f>'14.8'!$K$30:$M$30</c:f>
              <c:numCache>
                <c:formatCode>General</c:formatCode>
                <c:ptCount val="3"/>
              </c:numCache>
            </c:numRef>
          </c:cat>
          <c:val>
            <c:numRef>
              <c:f>'14.8'!$K$32:$M$32</c:f>
              <c:numCache>
                <c:formatCode>#,##0.0</c:formatCode>
                <c:ptCount val="3"/>
              </c:numCache>
            </c:numRef>
          </c:val>
          <c:extLst xmlns:c16r2="http://schemas.microsoft.com/office/drawing/2015/06/chart">
            <c:ext xmlns:c16="http://schemas.microsoft.com/office/drawing/2014/chart" uri="{C3380CC4-5D6E-409C-BE32-E72D297353CC}">
              <c16:uniqueId val="{00000001-D2DD-40C6-A1B0-CDB8BEFFB3B0}"/>
            </c:ext>
          </c:extLst>
        </c:ser>
        <c:ser>
          <c:idx val="2"/>
          <c:order val="2"/>
          <c:tx>
            <c:strRef>
              <c:f>'14.8'!$J$33</c:f>
              <c:strCache>
                <c:ptCount val="1"/>
              </c:strCache>
            </c:strRef>
          </c:tx>
          <c:invertIfNegative val="0"/>
          <c:cat>
            <c:numRef>
              <c:f>'14.8'!$K$30:$M$30</c:f>
              <c:numCache>
                <c:formatCode>General</c:formatCode>
                <c:ptCount val="3"/>
              </c:numCache>
            </c:numRef>
          </c:cat>
          <c:val>
            <c:numRef>
              <c:f>'14.8'!$K$33:$M$33</c:f>
              <c:numCache>
                <c:formatCode>#,##0.0</c:formatCode>
                <c:ptCount val="3"/>
              </c:numCache>
            </c:numRef>
          </c:val>
          <c:extLst xmlns:c16r2="http://schemas.microsoft.com/office/drawing/2015/06/chart">
            <c:ext xmlns:c16="http://schemas.microsoft.com/office/drawing/2014/chart" uri="{C3380CC4-5D6E-409C-BE32-E72D297353CC}">
              <c16:uniqueId val="{00000002-D2DD-40C6-A1B0-CDB8BEFFB3B0}"/>
            </c:ext>
          </c:extLst>
        </c:ser>
        <c:ser>
          <c:idx val="3"/>
          <c:order val="3"/>
          <c:tx>
            <c:strRef>
              <c:f>'14.8'!$J$34</c:f>
              <c:strCache>
                <c:ptCount val="1"/>
              </c:strCache>
            </c:strRef>
          </c:tx>
          <c:invertIfNegative val="0"/>
          <c:cat>
            <c:numRef>
              <c:f>'14.8'!$K$30:$M$30</c:f>
              <c:numCache>
                <c:formatCode>General</c:formatCode>
                <c:ptCount val="3"/>
              </c:numCache>
            </c:numRef>
          </c:cat>
          <c:val>
            <c:numRef>
              <c:f>'14.8'!$K$34:$M$34</c:f>
              <c:numCache>
                <c:formatCode>#,##0.0</c:formatCode>
                <c:ptCount val="3"/>
              </c:numCache>
            </c:numRef>
          </c:val>
          <c:extLst xmlns:c16r2="http://schemas.microsoft.com/office/drawing/2015/06/chart">
            <c:ext xmlns:c16="http://schemas.microsoft.com/office/drawing/2014/chart" uri="{C3380CC4-5D6E-409C-BE32-E72D297353CC}">
              <c16:uniqueId val="{00000003-D2DD-40C6-A1B0-CDB8BEFFB3B0}"/>
            </c:ext>
          </c:extLst>
        </c:ser>
        <c:ser>
          <c:idx val="4"/>
          <c:order val="4"/>
          <c:tx>
            <c:strRef>
              <c:f>'14.8'!$J$35</c:f>
              <c:strCache>
                <c:ptCount val="1"/>
              </c:strCache>
            </c:strRef>
          </c:tx>
          <c:invertIfNegative val="0"/>
          <c:cat>
            <c:numRef>
              <c:f>'14.8'!$K$30:$M$30</c:f>
              <c:numCache>
                <c:formatCode>General</c:formatCode>
                <c:ptCount val="3"/>
              </c:numCache>
            </c:numRef>
          </c:cat>
          <c:val>
            <c:numRef>
              <c:f>'14.8'!$K$35:$M$35</c:f>
              <c:numCache>
                <c:formatCode>#,##0.0</c:formatCode>
                <c:ptCount val="3"/>
              </c:numCache>
            </c:numRef>
          </c:val>
          <c:extLst xmlns:c16r2="http://schemas.microsoft.com/office/drawing/2015/06/chart">
            <c:ext xmlns:c16="http://schemas.microsoft.com/office/drawing/2014/chart" uri="{C3380CC4-5D6E-409C-BE32-E72D297353CC}">
              <c16:uniqueId val="{00000004-D2DD-40C6-A1B0-CDB8BEFFB3B0}"/>
            </c:ext>
          </c:extLst>
        </c:ser>
        <c:ser>
          <c:idx val="5"/>
          <c:order val="5"/>
          <c:tx>
            <c:strRef>
              <c:f>'14.8'!$J$36</c:f>
              <c:strCache>
                <c:ptCount val="1"/>
              </c:strCache>
            </c:strRef>
          </c:tx>
          <c:invertIfNegative val="0"/>
          <c:cat>
            <c:numRef>
              <c:f>'14.8'!$K$30:$M$30</c:f>
              <c:numCache>
                <c:formatCode>General</c:formatCode>
                <c:ptCount val="3"/>
              </c:numCache>
            </c:numRef>
          </c:cat>
          <c:val>
            <c:numRef>
              <c:f>'14.8'!$K$36:$M$36</c:f>
              <c:numCache>
                <c:formatCode>#,##0.0</c:formatCode>
                <c:ptCount val="3"/>
              </c:numCache>
            </c:numRef>
          </c:val>
          <c:extLst xmlns:c16r2="http://schemas.microsoft.com/office/drawing/2015/06/chart">
            <c:ext xmlns:c16="http://schemas.microsoft.com/office/drawing/2014/chart" uri="{C3380CC4-5D6E-409C-BE32-E72D297353CC}">
              <c16:uniqueId val="{00000005-D2DD-40C6-A1B0-CDB8BEFFB3B0}"/>
            </c:ext>
          </c:extLst>
        </c:ser>
        <c:ser>
          <c:idx val="6"/>
          <c:order val="6"/>
          <c:tx>
            <c:strRef>
              <c:f>'14.8'!$J$37</c:f>
              <c:strCache>
                <c:ptCount val="1"/>
              </c:strCache>
            </c:strRef>
          </c:tx>
          <c:invertIfNegative val="0"/>
          <c:cat>
            <c:numRef>
              <c:f>'14.8'!$K$30:$M$30</c:f>
              <c:numCache>
                <c:formatCode>General</c:formatCode>
                <c:ptCount val="3"/>
              </c:numCache>
            </c:numRef>
          </c:cat>
          <c:val>
            <c:numRef>
              <c:f>'14.8'!$K$37:$M$37</c:f>
              <c:numCache>
                <c:formatCode>#,##0.0</c:formatCode>
                <c:ptCount val="3"/>
              </c:numCache>
            </c:numRef>
          </c:val>
          <c:extLst xmlns:c16r2="http://schemas.microsoft.com/office/drawing/2015/06/chart">
            <c:ext xmlns:c16="http://schemas.microsoft.com/office/drawing/2014/chart" uri="{C3380CC4-5D6E-409C-BE32-E72D297353CC}">
              <c16:uniqueId val="{00000006-D2DD-40C6-A1B0-CDB8BEFFB3B0}"/>
            </c:ext>
          </c:extLst>
        </c:ser>
        <c:ser>
          <c:idx val="7"/>
          <c:order val="7"/>
          <c:tx>
            <c:strRef>
              <c:f>'14.8'!$J$38</c:f>
              <c:strCache>
                <c:ptCount val="1"/>
              </c:strCache>
            </c:strRef>
          </c:tx>
          <c:spPr>
            <a:solidFill>
              <a:srgbClr val="FFC000"/>
            </a:solidFill>
          </c:spPr>
          <c:invertIfNegative val="0"/>
          <c:cat>
            <c:numRef>
              <c:f>'14.8'!$K$30:$M$30</c:f>
              <c:numCache>
                <c:formatCode>General</c:formatCode>
                <c:ptCount val="3"/>
              </c:numCache>
            </c:numRef>
          </c:cat>
          <c:val>
            <c:numRef>
              <c:f>'14.8'!$K$38:$M$38</c:f>
              <c:numCache>
                <c:formatCode>#,##0.0</c:formatCode>
                <c:ptCount val="3"/>
              </c:numCache>
            </c:numRef>
          </c:val>
          <c:extLst xmlns:c16r2="http://schemas.microsoft.com/office/drawing/2015/06/chart">
            <c:ext xmlns:c16="http://schemas.microsoft.com/office/drawing/2014/chart" uri="{C3380CC4-5D6E-409C-BE32-E72D297353CC}">
              <c16:uniqueId val="{00000007-D2DD-40C6-A1B0-CDB8BEFFB3B0}"/>
            </c:ext>
          </c:extLst>
        </c:ser>
        <c:dLbls>
          <c:showLegendKey val="0"/>
          <c:showVal val="0"/>
          <c:showCatName val="0"/>
          <c:showSerName val="0"/>
          <c:showPercent val="0"/>
          <c:showBubbleSize val="0"/>
        </c:dLbls>
        <c:gapWidth val="150"/>
        <c:overlap val="100"/>
        <c:axId val="165439360"/>
        <c:axId val="165440896"/>
      </c:barChart>
      <c:catAx>
        <c:axId val="165439360"/>
        <c:scaling>
          <c:orientation val="minMax"/>
        </c:scaling>
        <c:delete val="0"/>
        <c:axPos val="b"/>
        <c:numFmt formatCode="General" sourceLinked="1"/>
        <c:majorTickMark val="none"/>
        <c:minorTickMark val="none"/>
        <c:tickLblPos val="nextTo"/>
        <c:txPr>
          <a:bodyPr/>
          <a:lstStyle/>
          <a:p>
            <a:pPr>
              <a:defRPr sz="900"/>
            </a:pPr>
            <a:endParaRPr lang="cs-CZ"/>
          </a:p>
        </c:txPr>
        <c:crossAx val="165440896"/>
        <c:crosses val="autoZero"/>
        <c:auto val="1"/>
        <c:lblAlgn val="ctr"/>
        <c:lblOffset val="100"/>
        <c:noMultiLvlLbl val="0"/>
      </c:catAx>
      <c:valAx>
        <c:axId val="165440896"/>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165439360"/>
        <c:crosses val="autoZero"/>
        <c:crossBetween val="between"/>
        <c:dispUnits>
          <c:builtInUnit val="thousands"/>
        </c:dispUnits>
      </c:valAx>
    </c:plotArea>
    <c:legend>
      <c:legendPos val="r"/>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tepla brutto v krajích ČR (TJ)</a:t>
            </a:r>
          </a:p>
        </c:rich>
      </c:tx>
      <c:overlay val="0"/>
    </c:title>
    <c:autoTitleDeleted val="0"/>
    <c:plotArea>
      <c:layout/>
      <c:barChart>
        <c:barDir val="col"/>
        <c:grouping val="stacked"/>
        <c:varyColors val="0"/>
        <c:ser>
          <c:idx val="0"/>
          <c:order val="0"/>
          <c:tx>
            <c:strRef>
              <c:f>'4.2'!$A$7</c:f>
              <c:strCache>
                <c:ptCount val="1"/>
                <c:pt idx="0">
                  <c:v>Hlavní město Praha</c:v>
                </c:pt>
              </c:strCache>
            </c:strRef>
          </c:tx>
          <c:invertIfNegative val="0"/>
          <c:val>
            <c:numRef>
              <c:f>'4.2'!$B$7:$M$7</c:f>
              <c:numCache>
                <c:formatCode>#,##0.0</c:formatCode>
                <c:ptCount val="12"/>
                <c:pt idx="0">
                  <c:v>784.92229599999985</c:v>
                </c:pt>
                <c:pt idx="1">
                  <c:v>617.25010799999984</c:v>
                </c:pt>
                <c:pt idx="2">
                  <c:v>587.40461100000005</c:v>
                </c:pt>
                <c:pt idx="3">
                  <c:v>0</c:v>
                </c:pt>
                <c:pt idx="4">
                  <c:v>0</c:v>
                </c:pt>
                <c:pt idx="5">
                  <c:v>0</c:v>
                </c:pt>
                <c:pt idx="6">
                  <c:v>0</c:v>
                </c:pt>
                <c:pt idx="7">
                  <c:v>0</c:v>
                </c:pt>
                <c:pt idx="8">
                  <c:v>0</c:v>
                </c:pt>
                <c:pt idx="9">
                  <c:v>0</c:v>
                </c:pt>
                <c:pt idx="10">
                  <c:v>0</c:v>
                </c:pt>
                <c:pt idx="11">
                  <c:v>0</c:v>
                </c:pt>
              </c:numCache>
            </c:numRef>
          </c:val>
          <c:extLst xmlns:c16r2="http://schemas.microsoft.com/office/drawing/2015/06/chart">
            <c:ext xmlns:c16="http://schemas.microsoft.com/office/drawing/2014/chart" uri="{C3380CC4-5D6E-409C-BE32-E72D297353CC}">
              <c16:uniqueId val="{00000000-00A9-44A8-8B9B-1782D7073DF8}"/>
            </c:ext>
          </c:extLst>
        </c:ser>
        <c:ser>
          <c:idx val="1"/>
          <c:order val="1"/>
          <c:tx>
            <c:strRef>
              <c:f>'4.2'!$A$8</c:f>
              <c:strCache>
                <c:ptCount val="1"/>
                <c:pt idx="0">
                  <c:v>Jihočeský kraj</c:v>
                </c:pt>
              </c:strCache>
            </c:strRef>
          </c:tx>
          <c:invertIfNegative val="0"/>
          <c:val>
            <c:numRef>
              <c:f>'4.2'!$B$8:$M$8</c:f>
              <c:numCache>
                <c:formatCode>#,##0.0</c:formatCode>
                <c:ptCount val="12"/>
                <c:pt idx="0">
                  <c:v>996.4622750000002</c:v>
                </c:pt>
                <c:pt idx="1">
                  <c:v>819.63681400000019</c:v>
                </c:pt>
                <c:pt idx="2">
                  <c:v>803.51421800000026</c:v>
                </c:pt>
                <c:pt idx="3">
                  <c:v>0</c:v>
                </c:pt>
                <c:pt idx="4">
                  <c:v>0</c:v>
                </c:pt>
                <c:pt idx="5">
                  <c:v>0</c:v>
                </c:pt>
                <c:pt idx="6">
                  <c:v>0</c:v>
                </c:pt>
                <c:pt idx="7">
                  <c:v>0</c:v>
                </c:pt>
                <c:pt idx="8">
                  <c:v>0</c:v>
                </c:pt>
                <c:pt idx="9">
                  <c:v>0</c:v>
                </c:pt>
                <c:pt idx="10">
                  <c:v>0</c:v>
                </c:pt>
                <c:pt idx="11">
                  <c:v>0</c:v>
                </c:pt>
              </c:numCache>
            </c:numRef>
          </c:val>
          <c:extLst xmlns:c16r2="http://schemas.microsoft.com/office/drawing/2015/06/chart">
            <c:ext xmlns:c16="http://schemas.microsoft.com/office/drawing/2014/chart" uri="{C3380CC4-5D6E-409C-BE32-E72D297353CC}">
              <c16:uniqueId val="{00000001-00A9-44A8-8B9B-1782D7073DF8}"/>
            </c:ext>
          </c:extLst>
        </c:ser>
        <c:ser>
          <c:idx val="2"/>
          <c:order val="2"/>
          <c:tx>
            <c:strRef>
              <c:f>'4.2'!$A$9</c:f>
              <c:strCache>
                <c:ptCount val="1"/>
                <c:pt idx="0">
                  <c:v>Jihomoravský kraj</c:v>
                </c:pt>
              </c:strCache>
            </c:strRef>
          </c:tx>
          <c:invertIfNegative val="0"/>
          <c:val>
            <c:numRef>
              <c:f>'4.2'!$B$9:$M$9</c:f>
              <c:numCache>
                <c:formatCode>#,##0.0</c:formatCode>
                <c:ptCount val="12"/>
                <c:pt idx="0">
                  <c:v>1146.0715239999997</c:v>
                </c:pt>
                <c:pt idx="1">
                  <c:v>869.01596500000051</c:v>
                </c:pt>
                <c:pt idx="2">
                  <c:v>815.62495800000011</c:v>
                </c:pt>
                <c:pt idx="3">
                  <c:v>0</c:v>
                </c:pt>
                <c:pt idx="4">
                  <c:v>0</c:v>
                </c:pt>
                <c:pt idx="5">
                  <c:v>0</c:v>
                </c:pt>
                <c:pt idx="6">
                  <c:v>0</c:v>
                </c:pt>
                <c:pt idx="7">
                  <c:v>0</c:v>
                </c:pt>
                <c:pt idx="8">
                  <c:v>0</c:v>
                </c:pt>
                <c:pt idx="9">
                  <c:v>0</c:v>
                </c:pt>
                <c:pt idx="10">
                  <c:v>0</c:v>
                </c:pt>
                <c:pt idx="11">
                  <c:v>0</c:v>
                </c:pt>
              </c:numCache>
            </c:numRef>
          </c:val>
          <c:extLst xmlns:c16r2="http://schemas.microsoft.com/office/drawing/2015/06/chart">
            <c:ext xmlns:c16="http://schemas.microsoft.com/office/drawing/2014/chart" uri="{C3380CC4-5D6E-409C-BE32-E72D297353CC}">
              <c16:uniqueId val="{00000002-00A9-44A8-8B9B-1782D7073DF8}"/>
            </c:ext>
          </c:extLst>
        </c:ser>
        <c:ser>
          <c:idx val="3"/>
          <c:order val="3"/>
          <c:tx>
            <c:strRef>
              <c:f>'4.2'!$A$10</c:f>
              <c:strCache>
                <c:ptCount val="1"/>
                <c:pt idx="0">
                  <c:v>Karlovarský kraj</c:v>
                </c:pt>
              </c:strCache>
            </c:strRef>
          </c:tx>
          <c:invertIfNegative val="0"/>
          <c:val>
            <c:numRef>
              <c:f>'4.2'!$B$10:$M$10</c:f>
              <c:numCache>
                <c:formatCode>#,##0.0</c:formatCode>
                <c:ptCount val="12"/>
                <c:pt idx="0">
                  <c:v>1650.7305350000001</c:v>
                </c:pt>
                <c:pt idx="1">
                  <c:v>1449.2398549999998</c:v>
                </c:pt>
                <c:pt idx="2">
                  <c:v>1572.739489</c:v>
                </c:pt>
                <c:pt idx="3">
                  <c:v>0</c:v>
                </c:pt>
                <c:pt idx="4">
                  <c:v>0</c:v>
                </c:pt>
                <c:pt idx="5">
                  <c:v>0</c:v>
                </c:pt>
                <c:pt idx="6">
                  <c:v>0</c:v>
                </c:pt>
                <c:pt idx="7">
                  <c:v>0</c:v>
                </c:pt>
                <c:pt idx="8">
                  <c:v>0</c:v>
                </c:pt>
                <c:pt idx="9">
                  <c:v>0</c:v>
                </c:pt>
                <c:pt idx="10">
                  <c:v>0</c:v>
                </c:pt>
                <c:pt idx="11">
                  <c:v>0</c:v>
                </c:pt>
              </c:numCache>
            </c:numRef>
          </c:val>
          <c:extLst xmlns:c16r2="http://schemas.microsoft.com/office/drawing/2015/06/chart">
            <c:ext xmlns:c16="http://schemas.microsoft.com/office/drawing/2014/chart" uri="{C3380CC4-5D6E-409C-BE32-E72D297353CC}">
              <c16:uniqueId val="{00000003-00A9-44A8-8B9B-1782D7073DF8}"/>
            </c:ext>
          </c:extLst>
        </c:ser>
        <c:ser>
          <c:idx val="4"/>
          <c:order val="4"/>
          <c:tx>
            <c:strRef>
              <c:f>'4.2'!$A$11</c:f>
              <c:strCache>
                <c:ptCount val="1"/>
                <c:pt idx="0">
                  <c:v>Kraj Vysočina</c:v>
                </c:pt>
              </c:strCache>
            </c:strRef>
          </c:tx>
          <c:invertIfNegative val="0"/>
          <c:val>
            <c:numRef>
              <c:f>'4.2'!$B$11:$M$11</c:f>
              <c:numCache>
                <c:formatCode>#,##0.0</c:formatCode>
                <c:ptCount val="12"/>
                <c:pt idx="0">
                  <c:v>443.52775302692334</c:v>
                </c:pt>
                <c:pt idx="1">
                  <c:v>380.45180042371794</c:v>
                </c:pt>
                <c:pt idx="2">
                  <c:v>362.50123746867484</c:v>
                </c:pt>
                <c:pt idx="3">
                  <c:v>0</c:v>
                </c:pt>
                <c:pt idx="4">
                  <c:v>0</c:v>
                </c:pt>
                <c:pt idx="5">
                  <c:v>0</c:v>
                </c:pt>
                <c:pt idx="6">
                  <c:v>0</c:v>
                </c:pt>
                <c:pt idx="7">
                  <c:v>0</c:v>
                </c:pt>
                <c:pt idx="8">
                  <c:v>0</c:v>
                </c:pt>
                <c:pt idx="9">
                  <c:v>0</c:v>
                </c:pt>
                <c:pt idx="10">
                  <c:v>0</c:v>
                </c:pt>
                <c:pt idx="11">
                  <c:v>0</c:v>
                </c:pt>
              </c:numCache>
            </c:numRef>
          </c:val>
          <c:extLst xmlns:c16r2="http://schemas.microsoft.com/office/drawing/2015/06/chart">
            <c:ext xmlns:c16="http://schemas.microsoft.com/office/drawing/2014/chart" uri="{C3380CC4-5D6E-409C-BE32-E72D297353CC}">
              <c16:uniqueId val="{00000004-00A9-44A8-8B9B-1782D7073DF8}"/>
            </c:ext>
          </c:extLst>
        </c:ser>
        <c:ser>
          <c:idx val="5"/>
          <c:order val="5"/>
          <c:tx>
            <c:strRef>
              <c:f>'4.2'!$A$12</c:f>
              <c:strCache>
                <c:ptCount val="1"/>
                <c:pt idx="0">
                  <c:v>Královéhradecký kraj</c:v>
                </c:pt>
              </c:strCache>
            </c:strRef>
          </c:tx>
          <c:invertIfNegative val="0"/>
          <c:val>
            <c:numRef>
              <c:f>'4.2'!$B$12:$M$12</c:f>
              <c:numCache>
                <c:formatCode>#,##0.0</c:formatCode>
                <c:ptCount val="12"/>
                <c:pt idx="0">
                  <c:v>606.29256060458374</c:v>
                </c:pt>
                <c:pt idx="1">
                  <c:v>457.73514951178532</c:v>
                </c:pt>
                <c:pt idx="2">
                  <c:v>442.78728165029918</c:v>
                </c:pt>
                <c:pt idx="3">
                  <c:v>0</c:v>
                </c:pt>
                <c:pt idx="4">
                  <c:v>0</c:v>
                </c:pt>
                <c:pt idx="5">
                  <c:v>0</c:v>
                </c:pt>
                <c:pt idx="6">
                  <c:v>0</c:v>
                </c:pt>
                <c:pt idx="7">
                  <c:v>0</c:v>
                </c:pt>
                <c:pt idx="8">
                  <c:v>0</c:v>
                </c:pt>
                <c:pt idx="9">
                  <c:v>0</c:v>
                </c:pt>
                <c:pt idx="10">
                  <c:v>0</c:v>
                </c:pt>
                <c:pt idx="11">
                  <c:v>0</c:v>
                </c:pt>
              </c:numCache>
            </c:numRef>
          </c:val>
          <c:extLst xmlns:c16r2="http://schemas.microsoft.com/office/drawing/2015/06/chart">
            <c:ext xmlns:c16="http://schemas.microsoft.com/office/drawing/2014/chart" uri="{C3380CC4-5D6E-409C-BE32-E72D297353CC}">
              <c16:uniqueId val="{00000005-00A9-44A8-8B9B-1782D7073DF8}"/>
            </c:ext>
          </c:extLst>
        </c:ser>
        <c:ser>
          <c:idx val="6"/>
          <c:order val="6"/>
          <c:tx>
            <c:strRef>
              <c:f>'4.2'!$A$13</c:f>
              <c:strCache>
                <c:ptCount val="1"/>
                <c:pt idx="0">
                  <c:v>Liberecký kraj</c:v>
                </c:pt>
              </c:strCache>
            </c:strRef>
          </c:tx>
          <c:invertIfNegative val="0"/>
          <c:val>
            <c:numRef>
              <c:f>'4.2'!$B$13:$M$13</c:f>
              <c:numCache>
                <c:formatCode>#,##0.0</c:formatCode>
                <c:ptCount val="12"/>
                <c:pt idx="0">
                  <c:v>345.61683399999998</c:v>
                </c:pt>
                <c:pt idx="1">
                  <c:v>287.28395100000012</c:v>
                </c:pt>
                <c:pt idx="2">
                  <c:v>274.15462799999995</c:v>
                </c:pt>
                <c:pt idx="3">
                  <c:v>0</c:v>
                </c:pt>
                <c:pt idx="4">
                  <c:v>0</c:v>
                </c:pt>
                <c:pt idx="5">
                  <c:v>0</c:v>
                </c:pt>
                <c:pt idx="6">
                  <c:v>0</c:v>
                </c:pt>
                <c:pt idx="7">
                  <c:v>0</c:v>
                </c:pt>
                <c:pt idx="8">
                  <c:v>0</c:v>
                </c:pt>
                <c:pt idx="9">
                  <c:v>0</c:v>
                </c:pt>
                <c:pt idx="10">
                  <c:v>0</c:v>
                </c:pt>
                <c:pt idx="11">
                  <c:v>0</c:v>
                </c:pt>
              </c:numCache>
            </c:numRef>
          </c:val>
          <c:extLst xmlns:c16r2="http://schemas.microsoft.com/office/drawing/2015/06/chart">
            <c:ext xmlns:c16="http://schemas.microsoft.com/office/drawing/2014/chart" uri="{C3380CC4-5D6E-409C-BE32-E72D297353CC}">
              <c16:uniqueId val="{00000006-00A9-44A8-8B9B-1782D7073DF8}"/>
            </c:ext>
          </c:extLst>
        </c:ser>
        <c:ser>
          <c:idx val="7"/>
          <c:order val="7"/>
          <c:tx>
            <c:strRef>
              <c:f>'4.2'!$A$14</c:f>
              <c:strCache>
                <c:ptCount val="1"/>
                <c:pt idx="0">
                  <c:v>Moravskoslezský kraj</c:v>
                </c:pt>
              </c:strCache>
            </c:strRef>
          </c:tx>
          <c:invertIfNegative val="0"/>
          <c:val>
            <c:numRef>
              <c:f>'4.2'!$B$14:$M$14</c:f>
              <c:numCache>
                <c:formatCode>#,##0.0</c:formatCode>
                <c:ptCount val="12"/>
                <c:pt idx="0">
                  <c:v>3841.5272933021629</c:v>
                </c:pt>
                <c:pt idx="1">
                  <c:v>2992.5517689772337</c:v>
                </c:pt>
                <c:pt idx="2">
                  <c:v>2993.9886404629497</c:v>
                </c:pt>
                <c:pt idx="3">
                  <c:v>0</c:v>
                </c:pt>
                <c:pt idx="4">
                  <c:v>0</c:v>
                </c:pt>
                <c:pt idx="5">
                  <c:v>0</c:v>
                </c:pt>
                <c:pt idx="6">
                  <c:v>0</c:v>
                </c:pt>
                <c:pt idx="7">
                  <c:v>0</c:v>
                </c:pt>
                <c:pt idx="8">
                  <c:v>0</c:v>
                </c:pt>
                <c:pt idx="9">
                  <c:v>0</c:v>
                </c:pt>
                <c:pt idx="10">
                  <c:v>0</c:v>
                </c:pt>
                <c:pt idx="11">
                  <c:v>0</c:v>
                </c:pt>
              </c:numCache>
            </c:numRef>
          </c:val>
          <c:extLst xmlns:c16r2="http://schemas.microsoft.com/office/drawing/2015/06/chart">
            <c:ext xmlns:c16="http://schemas.microsoft.com/office/drawing/2014/chart" uri="{C3380CC4-5D6E-409C-BE32-E72D297353CC}">
              <c16:uniqueId val="{00000007-00A9-44A8-8B9B-1782D7073DF8}"/>
            </c:ext>
          </c:extLst>
        </c:ser>
        <c:ser>
          <c:idx val="8"/>
          <c:order val="8"/>
          <c:tx>
            <c:strRef>
              <c:f>'4.2'!$A$15</c:f>
              <c:strCache>
                <c:ptCount val="1"/>
                <c:pt idx="0">
                  <c:v>Olomoucký kraj</c:v>
                </c:pt>
              </c:strCache>
            </c:strRef>
          </c:tx>
          <c:invertIfNegative val="0"/>
          <c:val>
            <c:numRef>
              <c:f>'4.2'!$B$15:$M$15</c:f>
              <c:numCache>
                <c:formatCode>#,##0.0</c:formatCode>
                <c:ptCount val="12"/>
                <c:pt idx="0">
                  <c:v>798.29521199999954</c:v>
                </c:pt>
                <c:pt idx="1">
                  <c:v>631.94446199999993</c:v>
                </c:pt>
                <c:pt idx="2">
                  <c:v>613.08062199999972</c:v>
                </c:pt>
                <c:pt idx="3">
                  <c:v>0</c:v>
                </c:pt>
                <c:pt idx="4">
                  <c:v>0</c:v>
                </c:pt>
                <c:pt idx="5">
                  <c:v>0</c:v>
                </c:pt>
                <c:pt idx="6">
                  <c:v>0</c:v>
                </c:pt>
                <c:pt idx="7">
                  <c:v>0</c:v>
                </c:pt>
                <c:pt idx="8">
                  <c:v>0</c:v>
                </c:pt>
                <c:pt idx="9">
                  <c:v>0</c:v>
                </c:pt>
                <c:pt idx="10">
                  <c:v>0</c:v>
                </c:pt>
                <c:pt idx="11">
                  <c:v>0</c:v>
                </c:pt>
              </c:numCache>
            </c:numRef>
          </c:val>
          <c:extLst xmlns:c16r2="http://schemas.microsoft.com/office/drawing/2015/06/chart">
            <c:ext xmlns:c16="http://schemas.microsoft.com/office/drawing/2014/chart" uri="{C3380CC4-5D6E-409C-BE32-E72D297353CC}">
              <c16:uniqueId val="{00000008-00A9-44A8-8B9B-1782D7073DF8}"/>
            </c:ext>
          </c:extLst>
        </c:ser>
        <c:ser>
          <c:idx val="9"/>
          <c:order val="9"/>
          <c:tx>
            <c:strRef>
              <c:f>'4.2'!$A$16</c:f>
              <c:strCache>
                <c:ptCount val="1"/>
                <c:pt idx="0">
                  <c:v>Pardubický kraj</c:v>
                </c:pt>
              </c:strCache>
            </c:strRef>
          </c:tx>
          <c:invertIfNegative val="0"/>
          <c:val>
            <c:numRef>
              <c:f>'4.2'!$B$16:$M$16</c:f>
              <c:numCache>
                <c:formatCode>#,##0.0</c:formatCode>
                <c:ptCount val="12"/>
                <c:pt idx="0">
                  <c:v>941.28252621002741</c:v>
                </c:pt>
                <c:pt idx="1">
                  <c:v>769.66231437336626</c:v>
                </c:pt>
                <c:pt idx="2">
                  <c:v>741.034076822732</c:v>
                </c:pt>
                <c:pt idx="3">
                  <c:v>0</c:v>
                </c:pt>
                <c:pt idx="4">
                  <c:v>0</c:v>
                </c:pt>
                <c:pt idx="5">
                  <c:v>0</c:v>
                </c:pt>
                <c:pt idx="6">
                  <c:v>0</c:v>
                </c:pt>
                <c:pt idx="7">
                  <c:v>0</c:v>
                </c:pt>
                <c:pt idx="8">
                  <c:v>0</c:v>
                </c:pt>
                <c:pt idx="9">
                  <c:v>0</c:v>
                </c:pt>
                <c:pt idx="10">
                  <c:v>0</c:v>
                </c:pt>
                <c:pt idx="11">
                  <c:v>0</c:v>
                </c:pt>
              </c:numCache>
            </c:numRef>
          </c:val>
          <c:extLst xmlns:c16r2="http://schemas.microsoft.com/office/drawing/2015/06/chart">
            <c:ext xmlns:c16="http://schemas.microsoft.com/office/drawing/2014/chart" uri="{C3380CC4-5D6E-409C-BE32-E72D297353CC}">
              <c16:uniqueId val="{00000009-00A9-44A8-8B9B-1782D7073DF8}"/>
            </c:ext>
          </c:extLst>
        </c:ser>
        <c:ser>
          <c:idx val="10"/>
          <c:order val="10"/>
          <c:tx>
            <c:strRef>
              <c:f>'4.2'!$A$17</c:f>
              <c:strCache>
                <c:ptCount val="1"/>
                <c:pt idx="0">
                  <c:v>Plzeňský kraj</c:v>
                </c:pt>
              </c:strCache>
            </c:strRef>
          </c:tx>
          <c:invertIfNegative val="0"/>
          <c:val>
            <c:numRef>
              <c:f>'4.2'!$B$17:$M$17</c:f>
              <c:numCache>
                <c:formatCode>#,##0.0</c:formatCode>
                <c:ptCount val="12"/>
                <c:pt idx="0">
                  <c:v>785.74265399943897</c:v>
                </c:pt>
                <c:pt idx="1">
                  <c:v>659.65290329693607</c:v>
                </c:pt>
                <c:pt idx="2">
                  <c:v>641.80764305984928</c:v>
                </c:pt>
                <c:pt idx="3">
                  <c:v>0</c:v>
                </c:pt>
                <c:pt idx="4">
                  <c:v>0</c:v>
                </c:pt>
                <c:pt idx="5">
                  <c:v>0</c:v>
                </c:pt>
                <c:pt idx="6">
                  <c:v>0</c:v>
                </c:pt>
                <c:pt idx="7">
                  <c:v>0</c:v>
                </c:pt>
                <c:pt idx="8">
                  <c:v>0</c:v>
                </c:pt>
                <c:pt idx="9">
                  <c:v>0</c:v>
                </c:pt>
                <c:pt idx="10">
                  <c:v>0</c:v>
                </c:pt>
                <c:pt idx="11">
                  <c:v>0</c:v>
                </c:pt>
              </c:numCache>
            </c:numRef>
          </c:val>
          <c:extLst xmlns:c16r2="http://schemas.microsoft.com/office/drawing/2015/06/chart">
            <c:ext xmlns:c16="http://schemas.microsoft.com/office/drawing/2014/chart" uri="{C3380CC4-5D6E-409C-BE32-E72D297353CC}">
              <c16:uniqueId val="{0000000A-00A9-44A8-8B9B-1782D7073DF8}"/>
            </c:ext>
          </c:extLst>
        </c:ser>
        <c:ser>
          <c:idx val="11"/>
          <c:order val="11"/>
          <c:tx>
            <c:strRef>
              <c:f>'4.2'!$A$18</c:f>
              <c:strCache>
                <c:ptCount val="1"/>
                <c:pt idx="0">
                  <c:v>Středočeský kraj</c:v>
                </c:pt>
              </c:strCache>
            </c:strRef>
          </c:tx>
          <c:invertIfNegative val="0"/>
          <c:val>
            <c:numRef>
              <c:f>'4.2'!$B$18:$M$18</c:f>
              <c:numCache>
                <c:formatCode>#,##0.0</c:formatCode>
                <c:ptCount val="12"/>
                <c:pt idx="0">
                  <c:v>3455.7438190000021</c:v>
                </c:pt>
                <c:pt idx="1">
                  <c:v>2823.0244930444464</c:v>
                </c:pt>
                <c:pt idx="2">
                  <c:v>2624.6239783869187</c:v>
                </c:pt>
                <c:pt idx="3">
                  <c:v>0</c:v>
                </c:pt>
                <c:pt idx="4">
                  <c:v>0</c:v>
                </c:pt>
                <c:pt idx="5">
                  <c:v>0</c:v>
                </c:pt>
                <c:pt idx="6">
                  <c:v>0</c:v>
                </c:pt>
                <c:pt idx="7">
                  <c:v>0</c:v>
                </c:pt>
                <c:pt idx="8">
                  <c:v>0</c:v>
                </c:pt>
                <c:pt idx="9">
                  <c:v>0</c:v>
                </c:pt>
                <c:pt idx="10">
                  <c:v>0</c:v>
                </c:pt>
                <c:pt idx="11">
                  <c:v>0</c:v>
                </c:pt>
              </c:numCache>
            </c:numRef>
          </c:val>
          <c:extLst xmlns:c16r2="http://schemas.microsoft.com/office/drawing/2015/06/chart">
            <c:ext xmlns:c16="http://schemas.microsoft.com/office/drawing/2014/chart" uri="{C3380CC4-5D6E-409C-BE32-E72D297353CC}">
              <c16:uniqueId val="{0000000B-00A9-44A8-8B9B-1782D7073DF8}"/>
            </c:ext>
          </c:extLst>
        </c:ser>
        <c:ser>
          <c:idx val="12"/>
          <c:order val="12"/>
          <c:tx>
            <c:strRef>
              <c:f>'4.2'!$A$19</c:f>
              <c:strCache>
                <c:ptCount val="1"/>
                <c:pt idx="0">
                  <c:v>Ústecký kraj</c:v>
                </c:pt>
              </c:strCache>
            </c:strRef>
          </c:tx>
          <c:invertIfNegative val="0"/>
          <c:val>
            <c:numRef>
              <c:f>'4.2'!$B$19:$M$19</c:f>
              <c:numCache>
                <c:formatCode>#,##0.0</c:formatCode>
                <c:ptCount val="12"/>
                <c:pt idx="0">
                  <c:v>3489.0160610000007</c:v>
                </c:pt>
                <c:pt idx="1">
                  <c:v>3022.091406999999</c:v>
                </c:pt>
                <c:pt idx="2">
                  <c:v>3069.2764399999996</c:v>
                </c:pt>
                <c:pt idx="3">
                  <c:v>0</c:v>
                </c:pt>
                <c:pt idx="4">
                  <c:v>0</c:v>
                </c:pt>
                <c:pt idx="5">
                  <c:v>0</c:v>
                </c:pt>
                <c:pt idx="6">
                  <c:v>0</c:v>
                </c:pt>
                <c:pt idx="7">
                  <c:v>0</c:v>
                </c:pt>
                <c:pt idx="8">
                  <c:v>0</c:v>
                </c:pt>
                <c:pt idx="9">
                  <c:v>0</c:v>
                </c:pt>
                <c:pt idx="10">
                  <c:v>0</c:v>
                </c:pt>
                <c:pt idx="11">
                  <c:v>0</c:v>
                </c:pt>
              </c:numCache>
            </c:numRef>
          </c:val>
          <c:extLst xmlns:c16r2="http://schemas.microsoft.com/office/drawing/2015/06/chart">
            <c:ext xmlns:c16="http://schemas.microsoft.com/office/drawing/2014/chart" uri="{C3380CC4-5D6E-409C-BE32-E72D297353CC}">
              <c16:uniqueId val="{0000000C-00A9-44A8-8B9B-1782D7073DF8}"/>
            </c:ext>
          </c:extLst>
        </c:ser>
        <c:ser>
          <c:idx val="13"/>
          <c:order val="13"/>
          <c:tx>
            <c:strRef>
              <c:f>'4.2'!$A$20</c:f>
              <c:strCache>
                <c:ptCount val="1"/>
                <c:pt idx="0">
                  <c:v>Zlínský kraj</c:v>
                </c:pt>
              </c:strCache>
            </c:strRef>
          </c:tx>
          <c:invertIfNegative val="0"/>
          <c:val>
            <c:numRef>
              <c:f>'4.2'!$B$20:$M$20</c:f>
              <c:numCache>
                <c:formatCode>#,##0.0</c:formatCode>
                <c:ptCount val="12"/>
                <c:pt idx="0">
                  <c:v>998.6583039999997</c:v>
                </c:pt>
                <c:pt idx="1">
                  <c:v>816.62816000000009</c:v>
                </c:pt>
                <c:pt idx="2">
                  <c:v>809.61779699999988</c:v>
                </c:pt>
                <c:pt idx="3">
                  <c:v>0</c:v>
                </c:pt>
                <c:pt idx="4">
                  <c:v>0</c:v>
                </c:pt>
                <c:pt idx="5">
                  <c:v>0</c:v>
                </c:pt>
                <c:pt idx="6">
                  <c:v>0</c:v>
                </c:pt>
                <c:pt idx="7">
                  <c:v>0</c:v>
                </c:pt>
                <c:pt idx="8">
                  <c:v>0</c:v>
                </c:pt>
                <c:pt idx="9">
                  <c:v>0</c:v>
                </c:pt>
                <c:pt idx="10">
                  <c:v>0</c:v>
                </c:pt>
                <c:pt idx="11">
                  <c:v>0</c:v>
                </c:pt>
              </c:numCache>
            </c:numRef>
          </c:val>
          <c:extLst xmlns:c16r2="http://schemas.microsoft.com/office/drawing/2015/06/chart">
            <c:ext xmlns:c16="http://schemas.microsoft.com/office/drawing/2014/chart" uri="{C3380CC4-5D6E-409C-BE32-E72D297353CC}">
              <c16:uniqueId val="{0000000D-00A9-44A8-8B9B-1782D7073DF8}"/>
            </c:ext>
          </c:extLst>
        </c:ser>
        <c:dLbls>
          <c:showLegendKey val="0"/>
          <c:showVal val="0"/>
          <c:showCatName val="0"/>
          <c:showSerName val="0"/>
          <c:showPercent val="0"/>
          <c:showBubbleSize val="0"/>
        </c:dLbls>
        <c:gapWidth val="104"/>
        <c:overlap val="100"/>
        <c:axId val="160007680"/>
        <c:axId val="160009216"/>
      </c:barChart>
      <c:catAx>
        <c:axId val="160007680"/>
        <c:scaling>
          <c:orientation val="minMax"/>
        </c:scaling>
        <c:delete val="0"/>
        <c:axPos val="b"/>
        <c:majorTickMark val="none"/>
        <c:minorTickMark val="none"/>
        <c:tickLblPos val="nextTo"/>
        <c:txPr>
          <a:bodyPr/>
          <a:lstStyle/>
          <a:p>
            <a:pPr>
              <a:defRPr sz="900"/>
            </a:pPr>
            <a:endParaRPr lang="cs-CZ"/>
          </a:p>
        </c:txPr>
        <c:crossAx val="160009216"/>
        <c:crosses val="autoZero"/>
        <c:auto val="1"/>
        <c:lblAlgn val="ctr"/>
        <c:lblOffset val="100"/>
        <c:noMultiLvlLbl val="0"/>
      </c:catAx>
      <c:valAx>
        <c:axId val="160009216"/>
        <c:scaling>
          <c:orientation val="minMax"/>
          <c:max val="25000"/>
        </c:scaling>
        <c:delete val="0"/>
        <c:axPos val="l"/>
        <c:majorGridlines/>
        <c:numFmt formatCode="#,##0" sourceLinked="0"/>
        <c:majorTickMark val="out"/>
        <c:minorTickMark val="none"/>
        <c:tickLblPos val="nextTo"/>
        <c:spPr>
          <a:ln>
            <a:noFill/>
          </a:ln>
        </c:spPr>
        <c:txPr>
          <a:bodyPr/>
          <a:lstStyle/>
          <a:p>
            <a:pPr>
              <a:defRPr sz="900"/>
            </a:pPr>
            <a:endParaRPr lang="cs-CZ"/>
          </a:p>
        </c:txPr>
        <c:crossAx val="160007680"/>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orientation="portrait"/>
  </c:printSettings>
</c:chartSpace>
</file>

<file path=xl/charts/chart80.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výrobě elektřiny brutto </a:t>
            </a:r>
            <a:r>
              <a:rPr lang="cs-CZ" sz="1000"/>
              <a:t>v ČR</a:t>
            </a:r>
          </a:p>
        </c:rich>
      </c:tx>
      <c:overlay val="0"/>
    </c:title>
    <c:autoTitleDeleted val="0"/>
    <c:plotArea>
      <c:layout/>
      <c:barChart>
        <c:barDir val="bar"/>
        <c:grouping val="clustered"/>
        <c:varyColors val="0"/>
        <c:ser>
          <c:idx val="0"/>
          <c:order val="0"/>
          <c:invertIfNegative val="0"/>
          <c:cat>
            <c:numRef>
              <c:f>'14.8'!$L$19:$L$26</c:f>
              <c:numCache>
                <c:formatCode>General</c:formatCode>
                <c:ptCount val="8"/>
              </c:numCache>
            </c:numRef>
          </c:cat>
          <c:val>
            <c:numRef>
              <c:f>'14.8'!$M$19:$M$26</c:f>
              <c:numCache>
                <c:formatCode>0.0%</c:formatCode>
                <c:ptCount val="8"/>
              </c:numCache>
            </c:numRef>
          </c:val>
          <c:extLst xmlns:c16r2="http://schemas.microsoft.com/office/drawing/2015/06/chart">
            <c:ext xmlns:c16="http://schemas.microsoft.com/office/drawing/2014/chart" uri="{C3380CC4-5D6E-409C-BE32-E72D297353CC}">
              <c16:uniqueId val="{00000000-0567-4819-920C-0B2A7BA8FEE6}"/>
            </c:ext>
          </c:extLst>
        </c:ser>
        <c:dLbls>
          <c:showLegendKey val="0"/>
          <c:showVal val="0"/>
          <c:showCatName val="0"/>
          <c:showSerName val="0"/>
          <c:showPercent val="0"/>
          <c:showBubbleSize val="0"/>
        </c:dLbls>
        <c:gapWidth val="150"/>
        <c:axId val="165224832"/>
        <c:axId val="165226368"/>
      </c:barChart>
      <c:catAx>
        <c:axId val="165224832"/>
        <c:scaling>
          <c:orientation val="minMax"/>
        </c:scaling>
        <c:delete val="0"/>
        <c:axPos val="l"/>
        <c:numFmt formatCode="General" sourceLinked="1"/>
        <c:majorTickMark val="none"/>
        <c:minorTickMark val="none"/>
        <c:tickLblPos val="nextTo"/>
        <c:txPr>
          <a:bodyPr/>
          <a:lstStyle/>
          <a:p>
            <a:pPr>
              <a:defRPr sz="900"/>
            </a:pPr>
            <a:endParaRPr lang="cs-CZ"/>
          </a:p>
        </c:txPr>
        <c:crossAx val="165226368"/>
        <c:crosses val="autoZero"/>
        <c:auto val="1"/>
        <c:lblAlgn val="ctr"/>
        <c:lblOffset val="100"/>
        <c:noMultiLvlLbl val="0"/>
      </c:catAx>
      <c:valAx>
        <c:axId val="165226368"/>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165224832"/>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81.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technologií na v</a:t>
            </a:r>
            <a:r>
              <a:rPr lang="en-US" sz="1000"/>
              <a:t>ýrob</a:t>
            </a:r>
            <a:r>
              <a:rPr lang="cs-CZ" sz="1000"/>
              <a:t>ě</a:t>
            </a:r>
            <a:r>
              <a:rPr lang="en-US" sz="1000"/>
              <a:t> elektřiny brutto</a:t>
            </a:r>
          </a:p>
        </c:rich>
      </c:tx>
      <c:overlay val="0"/>
    </c:title>
    <c:autoTitleDeleted val="0"/>
    <c:plotArea>
      <c:layout/>
      <c:doughnutChart>
        <c:varyColors val="1"/>
        <c:ser>
          <c:idx val="2"/>
          <c:order val="0"/>
          <c:dPt>
            <c:idx val="7"/>
            <c:bubble3D val="0"/>
            <c:spPr>
              <a:solidFill>
                <a:srgbClr val="FFC000"/>
              </a:solidFill>
            </c:spPr>
            <c:extLst xmlns:c16r2="http://schemas.microsoft.com/office/drawing/2015/06/chart">
              <c:ext xmlns:c16="http://schemas.microsoft.com/office/drawing/2014/chart" uri="{C3380CC4-5D6E-409C-BE32-E72D297353CC}">
                <c16:uniqueId val="{00000001-B974-4E5B-BE8C-035398D01C29}"/>
              </c:ext>
            </c:extLst>
          </c:dPt>
          <c:cat>
            <c:numRef>
              <c:f>'14.9'!$J$19:$J$26</c:f>
              <c:numCache>
                <c:formatCode>General</c:formatCode>
                <c:ptCount val="8"/>
              </c:numCache>
            </c:numRef>
          </c:cat>
          <c:val>
            <c:numRef>
              <c:f>'14.9'!$K$19:$K$26</c:f>
              <c:numCache>
                <c:formatCode>General</c:formatCode>
                <c:ptCount val="8"/>
              </c:numCache>
            </c:numRef>
          </c:val>
          <c:extLst xmlns:c16r2="http://schemas.microsoft.com/office/drawing/2015/06/chart">
            <c:ext xmlns:c16="http://schemas.microsoft.com/office/drawing/2014/chart" uri="{C3380CC4-5D6E-409C-BE32-E72D297353CC}">
              <c16:uniqueId val="{00000002-B974-4E5B-BE8C-035398D01C29}"/>
            </c:ext>
          </c:extLst>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73366905738454002"/>
          <c:y val="0.21518680535303458"/>
          <c:w val="0.24404682005278588"/>
          <c:h val="0.74415281423155444"/>
        </c:manualLayout>
      </c:layout>
      <c:overlay val="0"/>
      <c:txPr>
        <a:bodyPr/>
        <a:lstStyle/>
        <a:p>
          <a:pPr rtl="0">
            <a:defRPr/>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82.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spotřebě elektřiny </a:t>
            </a:r>
            <a:r>
              <a:rPr lang="cs-CZ" sz="1000"/>
              <a:t>v ČR</a:t>
            </a:r>
          </a:p>
        </c:rich>
      </c:tx>
      <c:overlay val="0"/>
    </c:title>
    <c:autoTitleDeleted val="0"/>
    <c:plotArea>
      <c:layout/>
      <c:barChart>
        <c:barDir val="bar"/>
        <c:grouping val="clustered"/>
        <c:varyColors val="0"/>
        <c:ser>
          <c:idx val="0"/>
          <c:order val="0"/>
          <c:invertIfNegative val="0"/>
          <c:cat>
            <c:numRef>
              <c:f>'14.9'!$H$19:$H$22</c:f>
              <c:numCache>
                <c:formatCode>0.0</c:formatCode>
                <c:ptCount val="4"/>
              </c:numCache>
            </c:numRef>
          </c:cat>
          <c:val>
            <c:numRef>
              <c:f>'14.9'!$I$19:$I$22</c:f>
              <c:numCache>
                <c:formatCode>0.0%</c:formatCode>
                <c:ptCount val="4"/>
              </c:numCache>
            </c:numRef>
          </c:val>
          <c:extLst xmlns:c16r2="http://schemas.microsoft.com/office/drawing/2015/06/chart">
            <c:ext xmlns:c16="http://schemas.microsoft.com/office/drawing/2014/chart" uri="{C3380CC4-5D6E-409C-BE32-E72D297353CC}">
              <c16:uniqueId val="{00000000-AE07-4663-8B7C-1BAEE275B0DA}"/>
            </c:ext>
          </c:extLst>
        </c:ser>
        <c:dLbls>
          <c:showLegendKey val="0"/>
          <c:showVal val="0"/>
          <c:showCatName val="0"/>
          <c:showSerName val="0"/>
          <c:showPercent val="0"/>
          <c:showBubbleSize val="0"/>
        </c:dLbls>
        <c:gapWidth val="150"/>
        <c:axId val="165914880"/>
        <c:axId val="165928960"/>
      </c:barChart>
      <c:catAx>
        <c:axId val="165914880"/>
        <c:scaling>
          <c:orientation val="maxMin"/>
        </c:scaling>
        <c:delete val="0"/>
        <c:axPos val="l"/>
        <c:numFmt formatCode="0.0" sourceLinked="1"/>
        <c:majorTickMark val="none"/>
        <c:minorTickMark val="none"/>
        <c:tickLblPos val="nextTo"/>
        <c:txPr>
          <a:bodyPr/>
          <a:lstStyle/>
          <a:p>
            <a:pPr>
              <a:defRPr sz="900"/>
            </a:pPr>
            <a:endParaRPr lang="cs-CZ"/>
          </a:p>
        </c:txPr>
        <c:crossAx val="165928960"/>
        <c:crosses val="autoZero"/>
        <c:auto val="1"/>
        <c:lblAlgn val="ctr"/>
        <c:lblOffset val="100"/>
        <c:noMultiLvlLbl val="0"/>
      </c:catAx>
      <c:valAx>
        <c:axId val="165928960"/>
        <c:scaling>
          <c:orientation val="minMax"/>
          <c:max val="1"/>
        </c:scaling>
        <c:delete val="0"/>
        <c:axPos val="t"/>
        <c:majorGridlines/>
        <c:numFmt formatCode="0%" sourceLinked="0"/>
        <c:majorTickMark val="out"/>
        <c:minorTickMark val="none"/>
        <c:tickLblPos val="high"/>
        <c:spPr>
          <a:ln>
            <a:noFill/>
          </a:ln>
        </c:spPr>
        <c:txPr>
          <a:bodyPr/>
          <a:lstStyle/>
          <a:p>
            <a:pPr>
              <a:defRPr sz="900"/>
            </a:pPr>
            <a:endParaRPr lang="cs-CZ"/>
          </a:p>
        </c:txPr>
        <c:crossAx val="165914880"/>
        <c:crosses val="autoZero"/>
        <c:crossBetween val="between"/>
        <c:majorUnit val="0.2"/>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83.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 instalovaném výkonu v ČR</a:t>
            </a:r>
          </a:p>
        </c:rich>
      </c:tx>
      <c:overlay val="0"/>
    </c:title>
    <c:autoTitleDeleted val="0"/>
    <c:plotArea>
      <c:layout/>
      <c:barChart>
        <c:barDir val="bar"/>
        <c:grouping val="clustered"/>
        <c:varyColors val="0"/>
        <c:ser>
          <c:idx val="0"/>
          <c:order val="0"/>
          <c:invertIfNegative val="0"/>
          <c:cat>
            <c:numRef>
              <c:f>'14.9'!$H$31:$H$38</c:f>
              <c:numCache>
                <c:formatCode>General</c:formatCode>
                <c:ptCount val="8"/>
              </c:numCache>
            </c:numRef>
          </c:cat>
          <c:val>
            <c:numRef>
              <c:f>'14.9'!$I$31:$I$38</c:f>
              <c:numCache>
                <c:formatCode>0.0%</c:formatCode>
                <c:ptCount val="8"/>
              </c:numCache>
            </c:numRef>
          </c:val>
          <c:extLst xmlns:c16r2="http://schemas.microsoft.com/office/drawing/2015/06/chart">
            <c:ext xmlns:c16="http://schemas.microsoft.com/office/drawing/2014/chart" uri="{C3380CC4-5D6E-409C-BE32-E72D297353CC}">
              <c16:uniqueId val="{00000000-BF9C-480D-92CC-F0BFB16AB20A}"/>
            </c:ext>
          </c:extLst>
        </c:ser>
        <c:dLbls>
          <c:showLegendKey val="0"/>
          <c:showVal val="0"/>
          <c:showCatName val="0"/>
          <c:showSerName val="0"/>
          <c:showPercent val="0"/>
          <c:showBubbleSize val="0"/>
        </c:dLbls>
        <c:gapWidth val="150"/>
        <c:axId val="166019072"/>
        <c:axId val="166020608"/>
      </c:barChart>
      <c:catAx>
        <c:axId val="166019072"/>
        <c:scaling>
          <c:orientation val="minMax"/>
        </c:scaling>
        <c:delete val="0"/>
        <c:axPos val="l"/>
        <c:numFmt formatCode="General" sourceLinked="1"/>
        <c:majorTickMark val="none"/>
        <c:minorTickMark val="none"/>
        <c:tickLblPos val="nextTo"/>
        <c:txPr>
          <a:bodyPr/>
          <a:lstStyle/>
          <a:p>
            <a:pPr>
              <a:defRPr sz="900"/>
            </a:pPr>
            <a:endParaRPr lang="cs-CZ"/>
          </a:p>
        </c:txPr>
        <c:crossAx val="166020608"/>
        <c:crosses val="autoZero"/>
        <c:auto val="1"/>
        <c:lblAlgn val="ctr"/>
        <c:lblOffset val="100"/>
        <c:noMultiLvlLbl val="0"/>
      </c:catAx>
      <c:valAx>
        <c:axId val="166020608"/>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166019072"/>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84.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elektřiny brutto (GWh)</a:t>
            </a:r>
          </a:p>
        </c:rich>
      </c:tx>
      <c:overlay val="0"/>
    </c:title>
    <c:autoTitleDeleted val="0"/>
    <c:plotArea>
      <c:layout/>
      <c:barChart>
        <c:barDir val="col"/>
        <c:grouping val="stacked"/>
        <c:varyColors val="0"/>
        <c:ser>
          <c:idx val="0"/>
          <c:order val="0"/>
          <c:tx>
            <c:strRef>
              <c:f>'14.9'!$J$31</c:f>
              <c:strCache>
                <c:ptCount val="1"/>
              </c:strCache>
            </c:strRef>
          </c:tx>
          <c:invertIfNegative val="0"/>
          <c:cat>
            <c:numRef>
              <c:f>'14.9'!$K$30:$M$30</c:f>
              <c:numCache>
                <c:formatCode>General</c:formatCode>
                <c:ptCount val="3"/>
              </c:numCache>
            </c:numRef>
          </c:cat>
          <c:val>
            <c:numRef>
              <c:f>'14.9'!$K$31:$M$31</c:f>
              <c:numCache>
                <c:formatCode>#,##0.0</c:formatCode>
                <c:ptCount val="3"/>
              </c:numCache>
            </c:numRef>
          </c:val>
          <c:extLst xmlns:c16r2="http://schemas.microsoft.com/office/drawing/2015/06/chart">
            <c:ext xmlns:c16="http://schemas.microsoft.com/office/drawing/2014/chart" uri="{C3380CC4-5D6E-409C-BE32-E72D297353CC}">
              <c16:uniqueId val="{00000000-2B06-4AF5-8BC7-B46969526230}"/>
            </c:ext>
          </c:extLst>
        </c:ser>
        <c:ser>
          <c:idx val="1"/>
          <c:order val="1"/>
          <c:tx>
            <c:strRef>
              <c:f>'14.9'!$J$32</c:f>
              <c:strCache>
                <c:ptCount val="1"/>
              </c:strCache>
            </c:strRef>
          </c:tx>
          <c:invertIfNegative val="0"/>
          <c:cat>
            <c:numRef>
              <c:f>'14.9'!$K$30:$M$30</c:f>
              <c:numCache>
                <c:formatCode>General</c:formatCode>
                <c:ptCount val="3"/>
              </c:numCache>
            </c:numRef>
          </c:cat>
          <c:val>
            <c:numRef>
              <c:f>'14.9'!$K$32:$M$32</c:f>
              <c:numCache>
                <c:formatCode>#,##0.0</c:formatCode>
                <c:ptCount val="3"/>
              </c:numCache>
            </c:numRef>
          </c:val>
          <c:extLst xmlns:c16r2="http://schemas.microsoft.com/office/drawing/2015/06/chart">
            <c:ext xmlns:c16="http://schemas.microsoft.com/office/drawing/2014/chart" uri="{C3380CC4-5D6E-409C-BE32-E72D297353CC}">
              <c16:uniqueId val="{00000001-2B06-4AF5-8BC7-B46969526230}"/>
            </c:ext>
          </c:extLst>
        </c:ser>
        <c:ser>
          <c:idx val="2"/>
          <c:order val="2"/>
          <c:tx>
            <c:strRef>
              <c:f>'14.9'!$J$33</c:f>
              <c:strCache>
                <c:ptCount val="1"/>
              </c:strCache>
            </c:strRef>
          </c:tx>
          <c:invertIfNegative val="0"/>
          <c:cat>
            <c:numRef>
              <c:f>'14.9'!$K$30:$M$30</c:f>
              <c:numCache>
                <c:formatCode>General</c:formatCode>
                <c:ptCount val="3"/>
              </c:numCache>
            </c:numRef>
          </c:cat>
          <c:val>
            <c:numRef>
              <c:f>'14.9'!$K$33:$M$33</c:f>
              <c:numCache>
                <c:formatCode>#,##0.0</c:formatCode>
                <c:ptCount val="3"/>
              </c:numCache>
            </c:numRef>
          </c:val>
          <c:extLst xmlns:c16r2="http://schemas.microsoft.com/office/drawing/2015/06/chart">
            <c:ext xmlns:c16="http://schemas.microsoft.com/office/drawing/2014/chart" uri="{C3380CC4-5D6E-409C-BE32-E72D297353CC}">
              <c16:uniqueId val="{00000002-2B06-4AF5-8BC7-B46969526230}"/>
            </c:ext>
          </c:extLst>
        </c:ser>
        <c:ser>
          <c:idx val="3"/>
          <c:order val="3"/>
          <c:tx>
            <c:strRef>
              <c:f>'14.9'!$J$34</c:f>
              <c:strCache>
                <c:ptCount val="1"/>
              </c:strCache>
            </c:strRef>
          </c:tx>
          <c:invertIfNegative val="0"/>
          <c:cat>
            <c:numRef>
              <c:f>'14.9'!$K$30:$M$30</c:f>
              <c:numCache>
                <c:formatCode>General</c:formatCode>
                <c:ptCount val="3"/>
              </c:numCache>
            </c:numRef>
          </c:cat>
          <c:val>
            <c:numRef>
              <c:f>'14.9'!$K$34:$M$34</c:f>
              <c:numCache>
                <c:formatCode>#,##0.0</c:formatCode>
                <c:ptCount val="3"/>
              </c:numCache>
            </c:numRef>
          </c:val>
          <c:extLst xmlns:c16r2="http://schemas.microsoft.com/office/drawing/2015/06/chart">
            <c:ext xmlns:c16="http://schemas.microsoft.com/office/drawing/2014/chart" uri="{C3380CC4-5D6E-409C-BE32-E72D297353CC}">
              <c16:uniqueId val="{00000003-2B06-4AF5-8BC7-B46969526230}"/>
            </c:ext>
          </c:extLst>
        </c:ser>
        <c:ser>
          <c:idx val="4"/>
          <c:order val="4"/>
          <c:tx>
            <c:strRef>
              <c:f>'14.9'!$J$35</c:f>
              <c:strCache>
                <c:ptCount val="1"/>
              </c:strCache>
            </c:strRef>
          </c:tx>
          <c:invertIfNegative val="0"/>
          <c:cat>
            <c:numRef>
              <c:f>'14.9'!$K$30:$M$30</c:f>
              <c:numCache>
                <c:formatCode>General</c:formatCode>
                <c:ptCount val="3"/>
              </c:numCache>
            </c:numRef>
          </c:cat>
          <c:val>
            <c:numRef>
              <c:f>'14.9'!$K$35:$M$35</c:f>
              <c:numCache>
                <c:formatCode>#,##0.0</c:formatCode>
                <c:ptCount val="3"/>
              </c:numCache>
            </c:numRef>
          </c:val>
          <c:extLst xmlns:c16r2="http://schemas.microsoft.com/office/drawing/2015/06/chart">
            <c:ext xmlns:c16="http://schemas.microsoft.com/office/drawing/2014/chart" uri="{C3380CC4-5D6E-409C-BE32-E72D297353CC}">
              <c16:uniqueId val="{00000004-2B06-4AF5-8BC7-B46969526230}"/>
            </c:ext>
          </c:extLst>
        </c:ser>
        <c:ser>
          <c:idx val="5"/>
          <c:order val="5"/>
          <c:tx>
            <c:strRef>
              <c:f>'14.9'!$J$36</c:f>
              <c:strCache>
                <c:ptCount val="1"/>
              </c:strCache>
            </c:strRef>
          </c:tx>
          <c:invertIfNegative val="0"/>
          <c:cat>
            <c:numRef>
              <c:f>'14.9'!$K$30:$M$30</c:f>
              <c:numCache>
                <c:formatCode>General</c:formatCode>
                <c:ptCount val="3"/>
              </c:numCache>
            </c:numRef>
          </c:cat>
          <c:val>
            <c:numRef>
              <c:f>'14.9'!$K$36:$M$36</c:f>
              <c:numCache>
                <c:formatCode>#,##0.0</c:formatCode>
                <c:ptCount val="3"/>
              </c:numCache>
            </c:numRef>
          </c:val>
          <c:extLst xmlns:c16r2="http://schemas.microsoft.com/office/drawing/2015/06/chart">
            <c:ext xmlns:c16="http://schemas.microsoft.com/office/drawing/2014/chart" uri="{C3380CC4-5D6E-409C-BE32-E72D297353CC}">
              <c16:uniqueId val="{00000005-2B06-4AF5-8BC7-B46969526230}"/>
            </c:ext>
          </c:extLst>
        </c:ser>
        <c:ser>
          <c:idx val="6"/>
          <c:order val="6"/>
          <c:tx>
            <c:strRef>
              <c:f>'14.9'!$J$37</c:f>
              <c:strCache>
                <c:ptCount val="1"/>
              </c:strCache>
            </c:strRef>
          </c:tx>
          <c:invertIfNegative val="0"/>
          <c:cat>
            <c:numRef>
              <c:f>'14.9'!$K$30:$M$30</c:f>
              <c:numCache>
                <c:formatCode>General</c:formatCode>
                <c:ptCount val="3"/>
              </c:numCache>
            </c:numRef>
          </c:cat>
          <c:val>
            <c:numRef>
              <c:f>'14.9'!$K$37:$M$37</c:f>
              <c:numCache>
                <c:formatCode>#,##0.0</c:formatCode>
                <c:ptCount val="3"/>
              </c:numCache>
            </c:numRef>
          </c:val>
          <c:extLst xmlns:c16r2="http://schemas.microsoft.com/office/drawing/2015/06/chart">
            <c:ext xmlns:c16="http://schemas.microsoft.com/office/drawing/2014/chart" uri="{C3380CC4-5D6E-409C-BE32-E72D297353CC}">
              <c16:uniqueId val="{00000006-2B06-4AF5-8BC7-B46969526230}"/>
            </c:ext>
          </c:extLst>
        </c:ser>
        <c:ser>
          <c:idx val="7"/>
          <c:order val="7"/>
          <c:tx>
            <c:strRef>
              <c:f>'14.9'!$J$38</c:f>
              <c:strCache>
                <c:ptCount val="1"/>
              </c:strCache>
            </c:strRef>
          </c:tx>
          <c:spPr>
            <a:solidFill>
              <a:srgbClr val="FFC000"/>
            </a:solidFill>
          </c:spPr>
          <c:invertIfNegative val="0"/>
          <c:cat>
            <c:numRef>
              <c:f>'14.9'!$K$30:$M$30</c:f>
              <c:numCache>
                <c:formatCode>General</c:formatCode>
                <c:ptCount val="3"/>
              </c:numCache>
            </c:numRef>
          </c:cat>
          <c:val>
            <c:numRef>
              <c:f>'14.9'!$K$38:$M$38</c:f>
              <c:numCache>
                <c:formatCode>#,##0.0</c:formatCode>
                <c:ptCount val="3"/>
              </c:numCache>
            </c:numRef>
          </c:val>
          <c:extLst xmlns:c16r2="http://schemas.microsoft.com/office/drawing/2015/06/chart">
            <c:ext xmlns:c16="http://schemas.microsoft.com/office/drawing/2014/chart" uri="{C3380CC4-5D6E-409C-BE32-E72D297353CC}">
              <c16:uniqueId val="{00000007-2B06-4AF5-8BC7-B46969526230}"/>
            </c:ext>
          </c:extLst>
        </c:ser>
        <c:dLbls>
          <c:showLegendKey val="0"/>
          <c:showVal val="0"/>
          <c:showCatName val="0"/>
          <c:showSerName val="0"/>
          <c:showPercent val="0"/>
          <c:showBubbleSize val="0"/>
        </c:dLbls>
        <c:gapWidth val="150"/>
        <c:overlap val="100"/>
        <c:axId val="166659968"/>
        <c:axId val="166661504"/>
      </c:barChart>
      <c:catAx>
        <c:axId val="166659968"/>
        <c:scaling>
          <c:orientation val="minMax"/>
        </c:scaling>
        <c:delete val="0"/>
        <c:axPos val="b"/>
        <c:numFmt formatCode="General" sourceLinked="1"/>
        <c:majorTickMark val="none"/>
        <c:minorTickMark val="none"/>
        <c:tickLblPos val="nextTo"/>
        <c:txPr>
          <a:bodyPr/>
          <a:lstStyle/>
          <a:p>
            <a:pPr>
              <a:defRPr sz="900"/>
            </a:pPr>
            <a:endParaRPr lang="cs-CZ"/>
          </a:p>
        </c:txPr>
        <c:crossAx val="166661504"/>
        <c:crosses val="autoZero"/>
        <c:auto val="1"/>
        <c:lblAlgn val="ctr"/>
        <c:lblOffset val="100"/>
        <c:noMultiLvlLbl val="0"/>
      </c:catAx>
      <c:valAx>
        <c:axId val="166661504"/>
        <c:scaling>
          <c:orientation val="minMax"/>
          <c:max val="120000"/>
        </c:scaling>
        <c:delete val="0"/>
        <c:axPos val="l"/>
        <c:majorGridlines/>
        <c:numFmt formatCode="#,##0" sourceLinked="0"/>
        <c:majorTickMark val="out"/>
        <c:minorTickMark val="none"/>
        <c:tickLblPos val="nextTo"/>
        <c:spPr>
          <a:ln>
            <a:noFill/>
          </a:ln>
        </c:spPr>
        <c:txPr>
          <a:bodyPr/>
          <a:lstStyle/>
          <a:p>
            <a:pPr>
              <a:defRPr sz="900"/>
            </a:pPr>
            <a:endParaRPr lang="cs-CZ"/>
          </a:p>
        </c:txPr>
        <c:crossAx val="166659968"/>
        <c:crosses val="autoZero"/>
        <c:crossBetween val="between"/>
        <c:dispUnits>
          <c:builtInUnit val="thousands"/>
        </c:dispUnits>
      </c:valAx>
    </c:plotArea>
    <c:legend>
      <c:legendPos val="r"/>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85.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výrobě elektřiny brutto </a:t>
            </a:r>
            <a:r>
              <a:rPr lang="cs-CZ" sz="1000"/>
              <a:t>v ČR</a:t>
            </a:r>
          </a:p>
        </c:rich>
      </c:tx>
      <c:overlay val="0"/>
    </c:title>
    <c:autoTitleDeleted val="0"/>
    <c:plotArea>
      <c:layout/>
      <c:barChart>
        <c:barDir val="bar"/>
        <c:grouping val="clustered"/>
        <c:varyColors val="0"/>
        <c:ser>
          <c:idx val="0"/>
          <c:order val="0"/>
          <c:invertIfNegative val="0"/>
          <c:cat>
            <c:numRef>
              <c:f>'14.9'!$L$19:$L$26</c:f>
              <c:numCache>
                <c:formatCode>General</c:formatCode>
                <c:ptCount val="8"/>
              </c:numCache>
            </c:numRef>
          </c:cat>
          <c:val>
            <c:numRef>
              <c:f>'14.9'!$M$19:$M$26</c:f>
              <c:numCache>
                <c:formatCode>0.0%</c:formatCode>
                <c:ptCount val="8"/>
              </c:numCache>
            </c:numRef>
          </c:val>
          <c:extLst xmlns:c16r2="http://schemas.microsoft.com/office/drawing/2015/06/chart">
            <c:ext xmlns:c16="http://schemas.microsoft.com/office/drawing/2014/chart" uri="{C3380CC4-5D6E-409C-BE32-E72D297353CC}">
              <c16:uniqueId val="{00000000-869F-43A7-9F7D-C01A186B4C62}"/>
            </c:ext>
          </c:extLst>
        </c:ser>
        <c:dLbls>
          <c:showLegendKey val="0"/>
          <c:showVal val="0"/>
          <c:showCatName val="0"/>
          <c:showSerName val="0"/>
          <c:showPercent val="0"/>
          <c:showBubbleSize val="0"/>
        </c:dLbls>
        <c:gapWidth val="150"/>
        <c:axId val="166715776"/>
        <c:axId val="166717312"/>
      </c:barChart>
      <c:catAx>
        <c:axId val="166715776"/>
        <c:scaling>
          <c:orientation val="minMax"/>
        </c:scaling>
        <c:delete val="0"/>
        <c:axPos val="l"/>
        <c:numFmt formatCode="General" sourceLinked="1"/>
        <c:majorTickMark val="none"/>
        <c:minorTickMark val="none"/>
        <c:tickLblPos val="nextTo"/>
        <c:txPr>
          <a:bodyPr/>
          <a:lstStyle/>
          <a:p>
            <a:pPr>
              <a:defRPr sz="900"/>
            </a:pPr>
            <a:endParaRPr lang="cs-CZ"/>
          </a:p>
        </c:txPr>
        <c:crossAx val="166717312"/>
        <c:crosses val="autoZero"/>
        <c:auto val="1"/>
        <c:lblAlgn val="ctr"/>
        <c:lblOffset val="100"/>
        <c:noMultiLvlLbl val="0"/>
      </c:catAx>
      <c:valAx>
        <c:axId val="166717312"/>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166715776"/>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86.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technologií na v</a:t>
            </a:r>
            <a:r>
              <a:rPr lang="en-US" sz="1000"/>
              <a:t>ýrob</a:t>
            </a:r>
            <a:r>
              <a:rPr lang="cs-CZ" sz="1000"/>
              <a:t>ě</a:t>
            </a:r>
            <a:r>
              <a:rPr lang="en-US" sz="1000"/>
              <a:t> elektřiny brutto</a:t>
            </a:r>
          </a:p>
        </c:rich>
      </c:tx>
      <c:overlay val="0"/>
    </c:title>
    <c:autoTitleDeleted val="0"/>
    <c:plotArea>
      <c:layout/>
      <c:doughnutChart>
        <c:varyColors val="1"/>
        <c:ser>
          <c:idx val="2"/>
          <c:order val="0"/>
          <c:dPt>
            <c:idx val="7"/>
            <c:bubble3D val="0"/>
            <c:spPr>
              <a:solidFill>
                <a:srgbClr val="FFC000"/>
              </a:solidFill>
            </c:spPr>
            <c:extLst xmlns:c16r2="http://schemas.microsoft.com/office/drawing/2015/06/chart">
              <c:ext xmlns:c16="http://schemas.microsoft.com/office/drawing/2014/chart" uri="{C3380CC4-5D6E-409C-BE32-E72D297353CC}">
                <c16:uniqueId val="{00000001-0D5B-4F5E-9810-839BB85EFD64}"/>
              </c:ext>
            </c:extLst>
          </c:dPt>
          <c:cat>
            <c:numRef>
              <c:f>'14.10'!$J$19:$J$26</c:f>
              <c:numCache>
                <c:formatCode>General</c:formatCode>
                <c:ptCount val="8"/>
              </c:numCache>
            </c:numRef>
          </c:cat>
          <c:val>
            <c:numRef>
              <c:f>'14.10'!$K$19:$K$26</c:f>
              <c:numCache>
                <c:formatCode>General</c:formatCode>
                <c:ptCount val="8"/>
              </c:numCache>
            </c:numRef>
          </c:val>
          <c:extLst xmlns:c16r2="http://schemas.microsoft.com/office/drawing/2015/06/chart">
            <c:ext xmlns:c16="http://schemas.microsoft.com/office/drawing/2014/chart" uri="{C3380CC4-5D6E-409C-BE32-E72D297353CC}">
              <c16:uniqueId val="{00000002-0D5B-4F5E-9810-839BB85EFD64}"/>
            </c:ext>
          </c:extLst>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73366905738454002"/>
          <c:y val="0.21518680535303458"/>
          <c:w val="0.24404682005278588"/>
          <c:h val="0.74415281423155444"/>
        </c:manualLayout>
      </c:layout>
      <c:overlay val="0"/>
      <c:txPr>
        <a:bodyPr/>
        <a:lstStyle/>
        <a:p>
          <a:pPr rtl="0">
            <a:defRPr/>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87.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spotřebě elektřiny </a:t>
            </a:r>
            <a:r>
              <a:rPr lang="cs-CZ" sz="1000"/>
              <a:t>v ČR</a:t>
            </a:r>
          </a:p>
        </c:rich>
      </c:tx>
      <c:overlay val="0"/>
    </c:title>
    <c:autoTitleDeleted val="0"/>
    <c:plotArea>
      <c:layout/>
      <c:barChart>
        <c:barDir val="bar"/>
        <c:grouping val="clustered"/>
        <c:varyColors val="0"/>
        <c:ser>
          <c:idx val="0"/>
          <c:order val="0"/>
          <c:invertIfNegative val="0"/>
          <c:cat>
            <c:numRef>
              <c:f>'14.10'!$H$19:$H$22</c:f>
              <c:numCache>
                <c:formatCode>0.0</c:formatCode>
                <c:ptCount val="4"/>
              </c:numCache>
            </c:numRef>
          </c:cat>
          <c:val>
            <c:numRef>
              <c:f>'14.10'!$I$19:$I$22</c:f>
              <c:numCache>
                <c:formatCode>0.0%</c:formatCode>
                <c:ptCount val="4"/>
              </c:numCache>
            </c:numRef>
          </c:val>
          <c:extLst xmlns:c16r2="http://schemas.microsoft.com/office/drawing/2015/06/chart">
            <c:ext xmlns:c16="http://schemas.microsoft.com/office/drawing/2014/chart" uri="{C3380CC4-5D6E-409C-BE32-E72D297353CC}">
              <c16:uniqueId val="{00000000-96FB-4D24-9D72-CD2B1F42394E}"/>
            </c:ext>
          </c:extLst>
        </c:ser>
        <c:dLbls>
          <c:showLegendKey val="0"/>
          <c:showVal val="0"/>
          <c:showCatName val="0"/>
          <c:showSerName val="0"/>
          <c:showPercent val="0"/>
          <c:showBubbleSize val="0"/>
        </c:dLbls>
        <c:gapWidth val="150"/>
        <c:axId val="166455936"/>
        <c:axId val="161354112"/>
      </c:barChart>
      <c:catAx>
        <c:axId val="166455936"/>
        <c:scaling>
          <c:orientation val="maxMin"/>
        </c:scaling>
        <c:delete val="0"/>
        <c:axPos val="l"/>
        <c:numFmt formatCode="0.0" sourceLinked="1"/>
        <c:majorTickMark val="none"/>
        <c:minorTickMark val="none"/>
        <c:tickLblPos val="nextTo"/>
        <c:txPr>
          <a:bodyPr/>
          <a:lstStyle/>
          <a:p>
            <a:pPr>
              <a:defRPr sz="900"/>
            </a:pPr>
            <a:endParaRPr lang="cs-CZ"/>
          </a:p>
        </c:txPr>
        <c:crossAx val="161354112"/>
        <c:crosses val="autoZero"/>
        <c:auto val="1"/>
        <c:lblAlgn val="ctr"/>
        <c:lblOffset val="100"/>
        <c:noMultiLvlLbl val="0"/>
      </c:catAx>
      <c:valAx>
        <c:axId val="161354112"/>
        <c:scaling>
          <c:orientation val="minMax"/>
          <c:max val="1"/>
        </c:scaling>
        <c:delete val="0"/>
        <c:axPos val="t"/>
        <c:majorGridlines/>
        <c:numFmt formatCode="0%" sourceLinked="0"/>
        <c:majorTickMark val="out"/>
        <c:minorTickMark val="none"/>
        <c:tickLblPos val="high"/>
        <c:spPr>
          <a:ln>
            <a:noFill/>
          </a:ln>
        </c:spPr>
        <c:txPr>
          <a:bodyPr/>
          <a:lstStyle/>
          <a:p>
            <a:pPr>
              <a:defRPr sz="900"/>
            </a:pPr>
            <a:endParaRPr lang="cs-CZ"/>
          </a:p>
        </c:txPr>
        <c:crossAx val="166455936"/>
        <c:crosses val="autoZero"/>
        <c:crossBetween val="between"/>
        <c:majorUnit val="0.2"/>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88.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 instalovaném výkonu v ČR</a:t>
            </a:r>
          </a:p>
        </c:rich>
      </c:tx>
      <c:overlay val="0"/>
    </c:title>
    <c:autoTitleDeleted val="0"/>
    <c:plotArea>
      <c:layout/>
      <c:barChart>
        <c:barDir val="bar"/>
        <c:grouping val="clustered"/>
        <c:varyColors val="0"/>
        <c:ser>
          <c:idx val="0"/>
          <c:order val="0"/>
          <c:invertIfNegative val="0"/>
          <c:cat>
            <c:numRef>
              <c:f>'14.10'!$H$31:$H$38</c:f>
              <c:numCache>
                <c:formatCode>General</c:formatCode>
                <c:ptCount val="8"/>
              </c:numCache>
            </c:numRef>
          </c:cat>
          <c:val>
            <c:numRef>
              <c:f>'14.10'!$I$31:$I$38</c:f>
              <c:numCache>
                <c:formatCode>0.0%</c:formatCode>
                <c:ptCount val="8"/>
              </c:numCache>
            </c:numRef>
          </c:val>
          <c:extLst xmlns:c16r2="http://schemas.microsoft.com/office/drawing/2015/06/chart">
            <c:ext xmlns:c16="http://schemas.microsoft.com/office/drawing/2014/chart" uri="{C3380CC4-5D6E-409C-BE32-E72D297353CC}">
              <c16:uniqueId val="{00000000-91D6-4B30-A115-7618DA13EB49}"/>
            </c:ext>
          </c:extLst>
        </c:ser>
        <c:dLbls>
          <c:showLegendKey val="0"/>
          <c:showVal val="0"/>
          <c:showCatName val="0"/>
          <c:showSerName val="0"/>
          <c:showPercent val="0"/>
          <c:showBubbleSize val="0"/>
        </c:dLbls>
        <c:gapWidth val="150"/>
        <c:axId val="161378688"/>
        <c:axId val="161380224"/>
      </c:barChart>
      <c:catAx>
        <c:axId val="161378688"/>
        <c:scaling>
          <c:orientation val="minMax"/>
        </c:scaling>
        <c:delete val="0"/>
        <c:axPos val="l"/>
        <c:numFmt formatCode="General" sourceLinked="1"/>
        <c:majorTickMark val="none"/>
        <c:minorTickMark val="none"/>
        <c:tickLblPos val="nextTo"/>
        <c:txPr>
          <a:bodyPr/>
          <a:lstStyle/>
          <a:p>
            <a:pPr>
              <a:defRPr sz="900"/>
            </a:pPr>
            <a:endParaRPr lang="cs-CZ"/>
          </a:p>
        </c:txPr>
        <c:crossAx val="161380224"/>
        <c:crosses val="autoZero"/>
        <c:auto val="1"/>
        <c:lblAlgn val="ctr"/>
        <c:lblOffset val="100"/>
        <c:noMultiLvlLbl val="0"/>
      </c:catAx>
      <c:valAx>
        <c:axId val="161380224"/>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161378688"/>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89.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elektřiny brutto (GWh)</a:t>
            </a:r>
          </a:p>
        </c:rich>
      </c:tx>
      <c:overlay val="0"/>
    </c:title>
    <c:autoTitleDeleted val="0"/>
    <c:plotArea>
      <c:layout/>
      <c:barChart>
        <c:barDir val="col"/>
        <c:grouping val="stacked"/>
        <c:varyColors val="0"/>
        <c:ser>
          <c:idx val="0"/>
          <c:order val="0"/>
          <c:tx>
            <c:strRef>
              <c:f>'14.10'!$J$31</c:f>
              <c:strCache>
                <c:ptCount val="1"/>
              </c:strCache>
            </c:strRef>
          </c:tx>
          <c:invertIfNegative val="0"/>
          <c:cat>
            <c:numRef>
              <c:f>'14.10'!$K$30:$M$30</c:f>
              <c:numCache>
                <c:formatCode>General</c:formatCode>
                <c:ptCount val="3"/>
              </c:numCache>
            </c:numRef>
          </c:cat>
          <c:val>
            <c:numRef>
              <c:f>'14.10'!$K$31:$M$31</c:f>
              <c:numCache>
                <c:formatCode>#,##0.0</c:formatCode>
                <c:ptCount val="3"/>
              </c:numCache>
            </c:numRef>
          </c:val>
          <c:extLst xmlns:c16r2="http://schemas.microsoft.com/office/drawing/2015/06/chart">
            <c:ext xmlns:c16="http://schemas.microsoft.com/office/drawing/2014/chart" uri="{C3380CC4-5D6E-409C-BE32-E72D297353CC}">
              <c16:uniqueId val="{00000000-A66F-4A6C-A840-C6D35D371E29}"/>
            </c:ext>
          </c:extLst>
        </c:ser>
        <c:ser>
          <c:idx val="1"/>
          <c:order val="1"/>
          <c:tx>
            <c:strRef>
              <c:f>'14.10'!$J$32</c:f>
              <c:strCache>
                <c:ptCount val="1"/>
              </c:strCache>
            </c:strRef>
          </c:tx>
          <c:invertIfNegative val="0"/>
          <c:cat>
            <c:numRef>
              <c:f>'14.10'!$K$30:$M$30</c:f>
              <c:numCache>
                <c:formatCode>General</c:formatCode>
                <c:ptCount val="3"/>
              </c:numCache>
            </c:numRef>
          </c:cat>
          <c:val>
            <c:numRef>
              <c:f>'14.10'!$K$32:$M$32</c:f>
              <c:numCache>
                <c:formatCode>#,##0.0</c:formatCode>
                <c:ptCount val="3"/>
              </c:numCache>
            </c:numRef>
          </c:val>
          <c:extLst xmlns:c16r2="http://schemas.microsoft.com/office/drawing/2015/06/chart">
            <c:ext xmlns:c16="http://schemas.microsoft.com/office/drawing/2014/chart" uri="{C3380CC4-5D6E-409C-BE32-E72D297353CC}">
              <c16:uniqueId val="{00000001-A66F-4A6C-A840-C6D35D371E29}"/>
            </c:ext>
          </c:extLst>
        </c:ser>
        <c:ser>
          <c:idx val="2"/>
          <c:order val="2"/>
          <c:tx>
            <c:strRef>
              <c:f>'14.10'!$J$33</c:f>
              <c:strCache>
                <c:ptCount val="1"/>
              </c:strCache>
            </c:strRef>
          </c:tx>
          <c:invertIfNegative val="0"/>
          <c:cat>
            <c:numRef>
              <c:f>'14.10'!$K$30:$M$30</c:f>
              <c:numCache>
                <c:formatCode>General</c:formatCode>
                <c:ptCount val="3"/>
              </c:numCache>
            </c:numRef>
          </c:cat>
          <c:val>
            <c:numRef>
              <c:f>'14.10'!$K$33:$M$33</c:f>
              <c:numCache>
                <c:formatCode>#,##0.0</c:formatCode>
                <c:ptCount val="3"/>
              </c:numCache>
            </c:numRef>
          </c:val>
          <c:extLst xmlns:c16r2="http://schemas.microsoft.com/office/drawing/2015/06/chart">
            <c:ext xmlns:c16="http://schemas.microsoft.com/office/drawing/2014/chart" uri="{C3380CC4-5D6E-409C-BE32-E72D297353CC}">
              <c16:uniqueId val="{00000002-A66F-4A6C-A840-C6D35D371E29}"/>
            </c:ext>
          </c:extLst>
        </c:ser>
        <c:ser>
          <c:idx val="3"/>
          <c:order val="3"/>
          <c:tx>
            <c:strRef>
              <c:f>'14.10'!$J$34</c:f>
              <c:strCache>
                <c:ptCount val="1"/>
              </c:strCache>
            </c:strRef>
          </c:tx>
          <c:invertIfNegative val="0"/>
          <c:cat>
            <c:numRef>
              <c:f>'14.10'!$K$30:$M$30</c:f>
              <c:numCache>
                <c:formatCode>General</c:formatCode>
                <c:ptCount val="3"/>
              </c:numCache>
            </c:numRef>
          </c:cat>
          <c:val>
            <c:numRef>
              <c:f>'14.10'!$K$34:$M$34</c:f>
              <c:numCache>
                <c:formatCode>#,##0.0</c:formatCode>
                <c:ptCount val="3"/>
              </c:numCache>
            </c:numRef>
          </c:val>
          <c:extLst xmlns:c16r2="http://schemas.microsoft.com/office/drawing/2015/06/chart">
            <c:ext xmlns:c16="http://schemas.microsoft.com/office/drawing/2014/chart" uri="{C3380CC4-5D6E-409C-BE32-E72D297353CC}">
              <c16:uniqueId val="{00000003-A66F-4A6C-A840-C6D35D371E29}"/>
            </c:ext>
          </c:extLst>
        </c:ser>
        <c:ser>
          <c:idx val="4"/>
          <c:order val="4"/>
          <c:tx>
            <c:strRef>
              <c:f>'14.10'!$J$35</c:f>
              <c:strCache>
                <c:ptCount val="1"/>
              </c:strCache>
            </c:strRef>
          </c:tx>
          <c:invertIfNegative val="0"/>
          <c:cat>
            <c:numRef>
              <c:f>'14.10'!$K$30:$M$30</c:f>
              <c:numCache>
                <c:formatCode>General</c:formatCode>
                <c:ptCount val="3"/>
              </c:numCache>
            </c:numRef>
          </c:cat>
          <c:val>
            <c:numRef>
              <c:f>'14.10'!$K$35:$M$35</c:f>
              <c:numCache>
                <c:formatCode>#,##0.0</c:formatCode>
                <c:ptCount val="3"/>
              </c:numCache>
            </c:numRef>
          </c:val>
          <c:extLst xmlns:c16r2="http://schemas.microsoft.com/office/drawing/2015/06/chart">
            <c:ext xmlns:c16="http://schemas.microsoft.com/office/drawing/2014/chart" uri="{C3380CC4-5D6E-409C-BE32-E72D297353CC}">
              <c16:uniqueId val="{00000004-A66F-4A6C-A840-C6D35D371E29}"/>
            </c:ext>
          </c:extLst>
        </c:ser>
        <c:ser>
          <c:idx val="5"/>
          <c:order val="5"/>
          <c:tx>
            <c:strRef>
              <c:f>'14.10'!$J$36</c:f>
              <c:strCache>
                <c:ptCount val="1"/>
              </c:strCache>
            </c:strRef>
          </c:tx>
          <c:invertIfNegative val="0"/>
          <c:cat>
            <c:numRef>
              <c:f>'14.10'!$K$30:$M$30</c:f>
              <c:numCache>
                <c:formatCode>General</c:formatCode>
                <c:ptCount val="3"/>
              </c:numCache>
            </c:numRef>
          </c:cat>
          <c:val>
            <c:numRef>
              <c:f>'14.10'!$K$36:$M$36</c:f>
              <c:numCache>
                <c:formatCode>#,##0.0</c:formatCode>
                <c:ptCount val="3"/>
              </c:numCache>
            </c:numRef>
          </c:val>
          <c:extLst xmlns:c16r2="http://schemas.microsoft.com/office/drawing/2015/06/chart">
            <c:ext xmlns:c16="http://schemas.microsoft.com/office/drawing/2014/chart" uri="{C3380CC4-5D6E-409C-BE32-E72D297353CC}">
              <c16:uniqueId val="{00000005-A66F-4A6C-A840-C6D35D371E29}"/>
            </c:ext>
          </c:extLst>
        </c:ser>
        <c:ser>
          <c:idx val="6"/>
          <c:order val="6"/>
          <c:tx>
            <c:strRef>
              <c:f>'14.10'!$J$37</c:f>
              <c:strCache>
                <c:ptCount val="1"/>
              </c:strCache>
            </c:strRef>
          </c:tx>
          <c:invertIfNegative val="0"/>
          <c:cat>
            <c:numRef>
              <c:f>'14.10'!$K$30:$M$30</c:f>
              <c:numCache>
                <c:formatCode>General</c:formatCode>
                <c:ptCount val="3"/>
              </c:numCache>
            </c:numRef>
          </c:cat>
          <c:val>
            <c:numRef>
              <c:f>'14.10'!$K$37:$M$37</c:f>
              <c:numCache>
                <c:formatCode>#,##0.0</c:formatCode>
                <c:ptCount val="3"/>
              </c:numCache>
            </c:numRef>
          </c:val>
          <c:extLst xmlns:c16r2="http://schemas.microsoft.com/office/drawing/2015/06/chart">
            <c:ext xmlns:c16="http://schemas.microsoft.com/office/drawing/2014/chart" uri="{C3380CC4-5D6E-409C-BE32-E72D297353CC}">
              <c16:uniqueId val="{00000006-A66F-4A6C-A840-C6D35D371E29}"/>
            </c:ext>
          </c:extLst>
        </c:ser>
        <c:ser>
          <c:idx val="7"/>
          <c:order val="7"/>
          <c:tx>
            <c:strRef>
              <c:f>'14.10'!$J$38</c:f>
              <c:strCache>
                <c:ptCount val="1"/>
              </c:strCache>
            </c:strRef>
          </c:tx>
          <c:spPr>
            <a:solidFill>
              <a:srgbClr val="FFC000"/>
            </a:solidFill>
          </c:spPr>
          <c:invertIfNegative val="0"/>
          <c:cat>
            <c:numRef>
              <c:f>'14.10'!$K$30:$M$30</c:f>
              <c:numCache>
                <c:formatCode>General</c:formatCode>
                <c:ptCount val="3"/>
              </c:numCache>
            </c:numRef>
          </c:cat>
          <c:val>
            <c:numRef>
              <c:f>'14.10'!$K$38:$M$38</c:f>
              <c:numCache>
                <c:formatCode>#,##0.0</c:formatCode>
                <c:ptCount val="3"/>
              </c:numCache>
            </c:numRef>
          </c:val>
          <c:extLst xmlns:c16r2="http://schemas.microsoft.com/office/drawing/2015/06/chart">
            <c:ext xmlns:c16="http://schemas.microsoft.com/office/drawing/2014/chart" uri="{C3380CC4-5D6E-409C-BE32-E72D297353CC}">
              <c16:uniqueId val="{00000007-A66F-4A6C-A840-C6D35D371E29}"/>
            </c:ext>
          </c:extLst>
        </c:ser>
        <c:dLbls>
          <c:showLegendKey val="0"/>
          <c:showVal val="0"/>
          <c:showCatName val="0"/>
          <c:showSerName val="0"/>
          <c:showPercent val="0"/>
          <c:showBubbleSize val="0"/>
        </c:dLbls>
        <c:gapWidth val="150"/>
        <c:overlap val="100"/>
        <c:axId val="167020800"/>
        <c:axId val="167022592"/>
      </c:barChart>
      <c:catAx>
        <c:axId val="167020800"/>
        <c:scaling>
          <c:orientation val="minMax"/>
        </c:scaling>
        <c:delete val="0"/>
        <c:axPos val="b"/>
        <c:numFmt formatCode="General" sourceLinked="1"/>
        <c:majorTickMark val="none"/>
        <c:minorTickMark val="none"/>
        <c:tickLblPos val="nextTo"/>
        <c:txPr>
          <a:bodyPr/>
          <a:lstStyle/>
          <a:p>
            <a:pPr>
              <a:defRPr sz="900"/>
            </a:pPr>
            <a:endParaRPr lang="cs-CZ"/>
          </a:p>
        </c:txPr>
        <c:crossAx val="167022592"/>
        <c:crosses val="autoZero"/>
        <c:auto val="1"/>
        <c:lblAlgn val="ctr"/>
        <c:lblOffset val="100"/>
        <c:noMultiLvlLbl val="0"/>
      </c:catAx>
      <c:valAx>
        <c:axId val="167022592"/>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167020800"/>
        <c:crosses val="autoZero"/>
        <c:crossBetween val="between"/>
        <c:dispUnits>
          <c:builtInUnit val="thousands"/>
        </c:dispUnits>
      </c:valAx>
    </c:plotArea>
    <c:legend>
      <c:legendPos val="r"/>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tepla brutto v krajích ČR </a:t>
            </a:r>
            <a:r>
              <a:rPr lang="en-US" sz="1000"/>
              <a:t>(</a:t>
            </a:r>
            <a:r>
              <a:rPr lang="cs-CZ" sz="1000"/>
              <a:t>TJ</a:t>
            </a:r>
            <a:r>
              <a:rPr lang="en-US" sz="1000"/>
              <a:t>)</a:t>
            </a:r>
          </a:p>
        </c:rich>
      </c:tx>
      <c:overlay val="0"/>
    </c:title>
    <c:autoTitleDeleted val="0"/>
    <c:plotArea>
      <c:layout>
        <c:manualLayout>
          <c:layoutTarget val="inner"/>
          <c:xMode val="edge"/>
          <c:yMode val="edge"/>
          <c:x val="5.1838093547854083E-2"/>
          <c:y val="0.12187734508007306"/>
          <c:w val="0.93541618173979413"/>
          <c:h val="0.78496549808149885"/>
        </c:manualLayout>
      </c:layout>
      <c:barChart>
        <c:barDir val="col"/>
        <c:grouping val="stacked"/>
        <c:varyColors val="0"/>
        <c:ser>
          <c:idx val="0"/>
          <c:order val="0"/>
          <c:tx>
            <c:strRef>
              <c:f>'4.3'!$A$5</c:f>
              <c:strCache>
                <c:ptCount val="1"/>
                <c:pt idx="0">
                  <c:v>Biomasa</c:v>
                </c:pt>
              </c:strCache>
            </c:strRef>
          </c:tx>
          <c:spPr>
            <a:solidFill>
              <a:schemeClr val="accent3">
                <a:lumMod val="75000"/>
              </a:schemeClr>
            </a:solidFill>
          </c:spPr>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'4.3'!$B$5:$O$5</c:f>
              <c:numCache>
                <c:formatCode>#,##0.0</c:formatCode>
                <c:ptCount val="14"/>
                <c:pt idx="0">
                  <c:v>0</c:v>
                </c:pt>
                <c:pt idx="1">
                  <c:v>502.38016700000003</c:v>
                </c:pt>
                <c:pt idx="2">
                  <c:v>160.95820999999998</c:v>
                </c:pt>
                <c:pt idx="3">
                  <c:v>146.31923399999999</c:v>
                </c:pt>
                <c:pt idx="4">
                  <c:v>387.55432000000002</c:v>
                </c:pt>
                <c:pt idx="5">
                  <c:v>239.72784999999999</c:v>
                </c:pt>
                <c:pt idx="6">
                  <c:v>8.0867799999999992</c:v>
                </c:pt>
                <c:pt idx="7">
                  <c:v>1696.0172069999999</c:v>
                </c:pt>
                <c:pt idx="8">
                  <c:v>55.401018000000001</c:v>
                </c:pt>
                <c:pt idx="9">
                  <c:v>19.949116</c:v>
                </c:pt>
                <c:pt idx="10">
                  <c:v>330.81006600000006</c:v>
                </c:pt>
                <c:pt idx="11">
                  <c:v>357.73242500000003</c:v>
                </c:pt>
                <c:pt idx="12">
                  <c:v>2188.1373040000008</c:v>
                </c:pt>
                <c:pt idx="13">
                  <c:v>129.81735399999999</c:v>
                </c:pt>
              </c:numCache>
            </c:numRef>
          </c:val>
          <c:extLst xmlns:c16r2="http://schemas.microsoft.com/office/drawing/2015/06/chart">
            <c:ext xmlns:c16="http://schemas.microsoft.com/office/drawing/2014/chart" uri="{C3380CC4-5D6E-409C-BE32-E72D297353CC}">
              <c16:uniqueId val="{00000000-3D7F-459E-9273-050ECD600410}"/>
            </c:ext>
          </c:extLst>
        </c:ser>
        <c:ser>
          <c:idx val="1"/>
          <c:order val="1"/>
          <c:tx>
            <c:strRef>
              <c:f>'4.3'!$A$6</c:f>
              <c:strCache>
                <c:ptCount val="1"/>
                <c:pt idx="0">
                  <c:v>Bioplyn</c:v>
                </c:pt>
              </c:strCache>
            </c:strRef>
          </c:tx>
          <c:spPr>
            <a:solidFill>
              <a:schemeClr val="bg2">
                <a:lumMod val="50000"/>
              </a:schemeClr>
            </a:solidFill>
          </c:spPr>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'4.3'!$B$6:$O$6</c:f>
              <c:numCache>
                <c:formatCode>#,##0.0</c:formatCode>
                <c:ptCount val="14"/>
                <c:pt idx="0">
                  <c:v>38.22</c:v>
                </c:pt>
                <c:pt idx="1">
                  <c:v>107.49441500000003</c:v>
                </c:pt>
                <c:pt idx="2">
                  <c:v>77.065413000000007</c:v>
                </c:pt>
                <c:pt idx="3">
                  <c:v>20.139046</c:v>
                </c:pt>
                <c:pt idx="4">
                  <c:v>184.99128399999989</c:v>
                </c:pt>
                <c:pt idx="5">
                  <c:v>116.96334100000001</c:v>
                </c:pt>
                <c:pt idx="6">
                  <c:v>8.6805830000000022</c:v>
                </c:pt>
                <c:pt idx="7">
                  <c:v>92.86999299999998</c:v>
                </c:pt>
                <c:pt idx="8">
                  <c:v>103.045705</c:v>
                </c:pt>
                <c:pt idx="9">
                  <c:v>117.33486699999997</c:v>
                </c:pt>
                <c:pt idx="10">
                  <c:v>106.41678899999998</c:v>
                </c:pt>
                <c:pt idx="11">
                  <c:v>124.52197699999992</c:v>
                </c:pt>
                <c:pt idx="12">
                  <c:v>31.133058999999996</c:v>
                </c:pt>
                <c:pt idx="13">
                  <c:v>38.402683000000003</c:v>
                </c:pt>
              </c:numCache>
            </c:numRef>
          </c:val>
          <c:extLst xmlns:c16r2="http://schemas.microsoft.com/office/drawing/2015/06/chart">
            <c:ext xmlns:c16="http://schemas.microsoft.com/office/drawing/2014/chart" uri="{C3380CC4-5D6E-409C-BE32-E72D297353CC}">
              <c16:uniqueId val="{00000001-3D7F-459E-9273-050ECD600410}"/>
            </c:ext>
          </c:extLst>
        </c:ser>
        <c:ser>
          <c:idx val="2"/>
          <c:order val="2"/>
          <c:tx>
            <c:strRef>
              <c:f>'4.3'!$A$7</c:f>
              <c:strCache>
                <c:ptCount val="1"/>
                <c:pt idx="0">
                  <c:v>Černé uhlí</c:v>
                </c:pt>
              </c:strCache>
            </c:strRef>
          </c:tx>
          <c:spPr>
            <a:solidFill>
              <a:schemeClr val="tx1"/>
            </a:solidFill>
          </c:spPr>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'4.3'!$B$7:$O$7</c:f>
              <c:numCache>
                <c:formatCode>#,##0.0</c:formatCode>
                <c:ptCount val="14"/>
                <c:pt idx="0">
                  <c:v>0</c:v>
                </c:pt>
                <c:pt idx="1">
                  <c:v>0</c:v>
                </c:pt>
                <c:pt idx="2">
                  <c:v>0</c:v>
                </c:pt>
                <c:pt idx="3">
                  <c:v>0</c:v>
                </c:pt>
                <c:pt idx="4">
                  <c:v>0</c:v>
                </c:pt>
                <c:pt idx="5">
                  <c:v>31.03003</c:v>
                </c:pt>
                <c:pt idx="6">
                  <c:v>0</c:v>
                </c:pt>
                <c:pt idx="7">
                  <c:v>4786.2558100000015</c:v>
                </c:pt>
                <c:pt idx="8">
                  <c:v>465.289602</c:v>
                </c:pt>
                <c:pt idx="9">
                  <c:v>48.886000000000003</c:v>
                </c:pt>
                <c:pt idx="10">
                  <c:v>0</c:v>
                </c:pt>
                <c:pt idx="11">
                  <c:v>0</c:v>
                </c:pt>
                <c:pt idx="12">
                  <c:v>0</c:v>
                </c:pt>
                <c:pt idx="13">
                  <c:v>35.414000000000001</c:v>
                </c:pt>
              </c:numCache>
            </c:numRef>
          </c:val>
          <c:extLst xmlns:c16r2="http://schemas.microsoft.com/office/drawing/2015/06/chart">
            <c:ext xmlns:c16="http://schemas.microsoft.com/office/drawing/2014/chart" uri="{C3380CC4-5D6E-409C-BE32-E72D297353CC}">
              <c16:uniqueId val="{00000002-3D7F-459E-9273-050ECD600410}"/>
            </c:ext>
          </c:extLst>
        </c:ser>
        <c:ser>
          <c:idx val="3"/>
          <c:order val="3"/>
          <c:tx>
            <c:strRef>
              <c:f>'4.3'!$A$8</c:f>
              <c:strCache>
                <c:ptCount val="1"/>
                <c:pt idx="0">
                  <c:v>Elektrická energie</c:v>
                </c:pt>
              </c:strCache>
            </c:strRef>
          </c:tx>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'4.3'!$B$8:$O$8</c:f>
              <c:numCache>
                <c:formatCode>#,##0.0</c:formatCode>
                <c:ptCount val="14"/>
                <c:pt idx="0">
                  <c:v>0</c:v>
                </c:pt>
                <c:pt idx="1">
                  <c:v>0.1225</c:v>
                </c:pt>
                <c:pt idx="2">
                  <c:v>1.7909999999999999</c:v>
                </c:pt>
                <c:pt idx="3">
                  <c:v>0</c:v>
                </c:pt>
                <c:pt idx="4">
                  <c:v>1E-3</c:v>
                </c:pt>
                <c:pt idx="5">
                  <c:v>0</c:v>
                </c:pt>
                <c:pt idx="6">
                  <c:v>0</c:v>
                </c:pt>
                <c:pt idx="7">
                  <c:v>0.65700000000000003</c:v>
                </c:pt>
                <c:pt idx="8">
                  <c:v>0</c:v>
                </c:pt>
                <c:pt idx="9">
                  <c:v>0</c:v>
                </c:pt>
                <c:pt idx="10">
                  <c:v>1.35792</c:v>
                </c:pt>
                <c:pt idx="11">
                  <c:v>0</c:v>
                </c:pt>
                <c:pt idx="12">
                  <c:v>0</c:v>
                </c:pt>
                <c:pt idx="13">
                  <c:v>0</c:v>
                </c:pt>
              </c:numCache>
            </c:numRef>
          </c:val>
          <c:extLst xmlns:c16r2="http://schemas.microsoft.com/office/drawing/2015/06/chart">
            <c:ext xmlns:c16="http://schemas.microsoft.com/office/drawing/2014/chart" uri="{C3380CC4-5D6E-409C-BE32-E72D297353CC}">
              <c16:uniqueId val="{00000003-3D7F-459E-9273-050ECD600410}"/>
            </c:ext>
          </c:extLst>
        </c:ser>
        <c:ser>
          <c:idx val="4"/>
          <c:order val="4"/>
          <c:tx>
            <c:strRef>
              <c:f>'4.3'!$A$9</c:f>
              <c:strCache>
                <c:ptCount val="1"/>
                <c:pt idx="0">
                  <c:v>Energie prostředí (tepelné čerpadlo)</c:v>
                </c:pt>
              </c:strCache>
            </c:strRef>
          </c:tx>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'4.3'!$B$9:$O$9</c:f>
              <c:numCache>
                <c:formatCode>#,##0.0</c:formatCode>
                <c:ptCount val="14"/>
                <c:pt idx="0">
                  <c:v>0.92200000000000004</c:v>
                </c:pt>
                <c:pt idx="1">
                  <c:v>0</c:v>
                </c:pt>
                <c:pt idx="2">
                  <c:v>0.24199999999999999</c:v>
                </c:pt>
                <c:pt idx="3">
                  <c:v>1.7330700000000001</c:v>
                </c:pt>
                <c:pt idx="4">
                  <c:v>0</c:v>
                </c:pt>
                <c:pt idx="5">
                  <c:v>0</c:v>
                </c:pt>
                <c:pt idx="6">
                  <c:v>0</c:v>
                </c:pt>
                <c:pt idx="7">
                  <c:v>0</c:v>
                </c:pt>
                <c:pt idx="8">
                  <c:v>0</c:v>
                </c:pt>
                <c:pt idx="9">
                  <c:v>0</c:v>
                </c:pt>
                <c:pt idx="10">
                  <c:v>0</c:v>
                </c:pt>
                <c:pt idx="11">
                  <c:v>0</c:v>
                </c:pt>
                <c:pt idx="12">
                  <c:v>0.33500000000000002</c:v>
                </c:pt>
                <c:pt idx="13">
                  <c:v>0</c:v>
                </c:pt>
              </c:numCache>
            </c:numRef>
          </c:val>
          <c:extLst xmlns:c16r2="http://schemas.microsoft.com/office/drawing/2015/06/chart">
            <c:ext xmlns:c16="http://schemas.microsoft.com/office/drawing/2014/chart" uri="{C3380CC4-5D6E-409C-BE32-E72D297353CC}">
              <c16:uniqueId val="{00000004-3D7F-459E-9273-050ECD600410}"/>
            </c:ext>
          </c:extLst>
        </c:ser>
        <c:ser>
          <c:idx val="5"/>
          <c:order val="5"/>
          <c:tx>
            <c:strRef>
              <c:f>'4.3'!$A$10</c:f>
              <c:strCache>
                <c:ptCount val="1"/>
                <c:pt idx="0">
                  <c:v>Energie Slunce (solární kolektor)</c:v>
                </c:pt>
              </c:strCache>
            </c:strRef>
          </c:tx>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'4.3'!$B$10:$O$10</c:f>
              <c:numCache>
                <c:formatCode>#,##0.0</c:formatCode>
                <c:ptCount val="14"/>
                <c:pt idx="0">
                  <c:v>0</c:v>
                </c:pt>
                <c:pt idx="1">
                  <c:v>0</c:v>
                </c:pt>
                <c:pt idx="2">
                  <c:v>1.4999999999999999E-2</c:v>
                </c:pt>
                <c:pt idx="3">
                  <c:v>1.4749E-2</c:v>
                </c:pt>
                <c:pt idx="4">
                  <c:v>2.7899999999999998E-2</c:v>
                </c:pt>
                <c:pt idx="5">
                  <c:v>0</c:v>
                </c:pt>
                <c:pt idx="6">
                  <c:v>0</c:v>
                </c:pt>
                <c:pt idx="7">
                  <c:v>0</c:v>
                </c:pt>
                <c:pt idx="8">
                  <c:v>0</c:v>
                </c:pt>
                <c:pt idx="9">
                  <c:v>0</c:v>
                </c:pt>
                <c:pt idx="10">
                  <c:v>0</c:v>
                </c:pt>
                <c:pt idx="11">
                  <c:v>0</c:v>
                </c:pt>
                <c:pt idx="12">
                  <c:v>1.0999999999999999E-2</c:v>
                </c:pt>
                <c:pt idx="13">
                  <c:v>0</c:v>
                </c:pt>
              </c:numCache>
            </c:numRef>
          </c:val>
          <c:extLst xmlns:c16r2="http://schemas.microsoft.com/office/drawing/2015/06/chart">
            <c:ext xmlns:c16="http://schemas.microsoft.com/office/drawing/2014/chart" uri="{C3380CC4-5D6E-409C-BE32-E72D297353CC}">
              <c16:uniqueId val="{00000005-3D7F-459E-9273-050ECD600410}"/>
            </c:ext>
          </c:extLst>
        </c:ser>
        <c:ser>
          <c:idx val="6"/>
          <c:order val="6"/>
          <c:tx>
            <c:strRef>
              <c:f>'4.3'!$A$11</c:f>
              <c:strCache>
                <c:ptCount val="1"/>
                <c:pt idx="0">
                  <c:v>Hnědé uhlí</c:v>
                </c:pt>
              </c:strCache>
            </c:strRef>
          </c:tx>
          <c:spPr>
            <a:solidFill>
              <a:srgbClr val="6E4932"/>
            </a:solidFill>
          </c:spPr>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'4.3'!$B$11:$O$11</c:f>
              <c:numCache>
                <c:formatCode>#,##0.0</c:formatCode>
                <c:ptCount val="14"/>
                <c:pt idx="0">
                  <c:v>0</c:v>
                </c:pt>
                <c:pt idx="1">
                  <c:v>1604.1650559999998</c:v>
                </c:pt>
                <c:pt idx="2">
                  <c:v>45.358179999999997</c:v>
                </c:pt>
                <c:pt idx="3">
                  <c:v>3716.4264549999998</c:v>
                </c:pt>
                <c:pt idx="4">
                  <c:v>202.60017300000001</c:v>
                </c:pt>
                <c:pt idx="5">
                  <c:v>569.36436999999989</c:v>
                </c:pt>
                <c:pt idx="6">
                  <c:v>37.840902</c:v>
                </c:pt>
                <c:pt idx="7">
                  <c:v>227.38457099999999</c:v>
                </c:pt>
                <c:pt idx="8">
                  <c:v>689.21869399999991</c:v>
                </c:pt>
                <c:pt idx="9">
                  <c:v>2025.1951690000001</c:v>
                </c:pt>
                <c:pt idx="10">
                  <c:v>1215.741763</c:v>
                </c:pt>
                <c:pt idx="11">
                  <c:v>5458.0693660000006</c:v>
                </c:pt>
                <c:pt idx="12">
                  <c:v>6310.2886079999989</c:v>
                </c:pt>
                <c:pt idx="13">
                  <c:v>1214.6498240000001</c:v>
                </c:pt>
              </c:numCache>
            </c:numRef>
          </c:val>
          <c:extLst xmlns:c16r2="http://schemas.microsoft.com/office/drawing/2015/06/chart">
            <c:ext xmlns:c16="http://schemas.microsoft.com/office/drawing/2014/chart" uri="{C3380CC4-5D6E-409C-BE32-E72D297353CC}">
              <c16:uniqueId val="{00000006-3D7F-459E-9273-050ECD600410}"/>
            </c:ext>
          </c:extLst>
        </c:ser>
        <c:ser>
          <c:idx val="7"/>
          <c:order val="7"/>
          <c:tx>
            <c:strRef>
              <c:f>'4.3'!$A$12</c:f>
              <c:strCache>
                <c:ptCount val="1"/>
                <c:pt idx="0">
                  <c:v>Jaderné palivo</c:v>
                </c:pt>
              </c:strCache>
            </c:strRef>
          </c:tx>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'4.3'!$B$12:$O$12</c:f>
              <c:numCache>
                <c:formatCode>#,##0.0</c:formatCode>
                <c:ptCount val="14"/>
                <c:pt idx="0">
                  <c:v>0</c:v>
                </c:pt>
                <c:pt idx="1">
                  <c:v>154.45599999999999</c:v>
                </c:pt>
                <c:pt idx="2">
                  <c:v>0</c:v>
                </c:pt>
                <c:pt idx="3">
                  <c:v>0</c:v>
                </c:pt>
                <c:pt idx="4">
                  <c:v>153.196</c:v>
                </c:pt>
                <c:pt idx="5">
                  <c:v>0</c:v>
                </c:pt>
                <c:pt idx="6">
                  <c:v>0</c:v>
                </c:pt>
                <c:pt idx="7">
                  <c:v>0</c:v>
                </c:pt>
                <c:pt idx="8">
                  <c:v>0</c:v>
                </c:pt>
                <c:pt idx="9">
                  <c:v>0</c:v>
                </c:pt>
                <c:pt idx="10">
                  <c:v>0</c:v>
                </c:pt>
                <c:pt idx="11">
                  <c:v>0</c:v>
                </c:pt>
                <c:pt idx="12">
                  <c:v>0</c:v>
                </c:pt>
                <c:pt idx="13">
                  <c:v>0</c:v>
                </c:pt>
              </c:numCache>
            </c:numRef>
          </c:val>
          <c:extLst xmlns:c16r2="http://schemas.microsoft.com/office/drawing/2015/06/chart">
            <c:ext xmlns:c16="http://schemas.microsoft.com/office/drawing/2014/chart" uri="{C3380CC4-5D6E-409C-BE32-E72D297353CC}">
              <c16:uniqueId val="{00000007-3D7F-459E-9273-050ECD600410}"/>
            </c:ext>
          </c:extLst>
        </c:ser>
        <c:ser>
          <c:idx val="8"/>
          <c:order val="8"/>
          <c:tx>
            <c:strRef>
              <c:f>'4.3'!$A$13</c:f>
              <c:strCache>
                <c:ptCount val="1"/>
                <c:pt idx="0">
                  <c:v>Koks</c:v>
                </c:pt>
              </c:strCache>
            </c:strRef>
          </c:tx>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'4.3'!$B$13:$O$13</c:f>
              <c:numCache>
                <c:formatCode>#,##0.0</c:formatCode>
                <c:ptCount val="14"/>
                <c:pt idx="0">
                  <c:v>0</c:v>
                </c:pt>
                <c:pt idx="1">
                  <c:v>0</c:v>
                </c:pt>
                <c:pt idx="2">
                  <c:v>0</c:v>
                </c:pt>
                <c:pt idx="3">
                  <c:v>0</c:v>
                </c:pt>
                <c:pt idx="4">
                  <c:v>0</c:v>
                </c:pt>
                <c:pt idx="5">
                  <c:v>0</c:v>
                </c:pt>
                <c:pt idx="6">
                  <c:v>0</c:v>
                </c:pt>
                <c:pt idx="7">
                  <c:v>9.8420000000000007E-2</c:v>
                </c:pt>
                <c:pt idx="8">
                  <c:v>0</c:v>
                </c:pt>
                <c:pt idx="9">
                  <c:v>0</c:v>
                </c:pt>
                <c:pt idx="10">
                  <c:v>0</c:v>
                </c:pt>
                <c:pt idx="11">
                  <c:v>0</c:v>
                </c:pt>
                <c:pt idx="12">
                  <c:v>0</c:v>
                </c:pt>
                <c:pt idx="13">
                  <c:v>0</c:v>
                </c:pt>
              </c:numCache>
            </c:numRef>
          </c:val>
          <c:extLst xmlns:c16r2="http://schemas.microsoft.com/office/drawing/2015/06/chart">
            <c:ext xmlns:c16="http://schemas.microsoft.com/office/drawing/2014/chart" uri="{C3380CC4-5D6E-409C-BE32-E72D297353CC}">
              <c16:uniqueId val="{00000008-3D7F-459E-9273-050ECD600410}"/>
            </c:ext>
          </c:extLst>
        </c:ser>
        <c:ser>
          <c:idx val="9"/>
          <c:order val="9"/>
          <c:tx>
            <c:strRef>
              <c:f>'4.3'!$A$14</c:f>
              <c:strCache>
                <c:ptCount val="1"/>
                <c:pt idx="0">
                  <c:v>Odpadní teplo</c:v>
                </c:pt>
              </c:strCache>
            </c:strRef>
          </c:tx>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'4.3'!$B$14:$O$14</c:f>
              <c:numCache>
                <c:formatCode>#,##0.0</c:formatCode>
                <c:ptCount val="14"/>
                <c:pt idx="0">
                  <c:v>0</c:v>
                </c:pt>
                <c:pt idx="1">
                  <c:v>0</c:v>
                </c:pt>
                <c:pt idx="2">
                  <c:v>31.762730000000001</c:v>
                </c:pt>
                <c:pt idx="3">
                  <c:v>3.2429999999999999</c:v>
                </c:pt>
                <c:pt idx="4">
                  <c:v>9.8859999999999992</c:v>
                </c:pt>
                <c:pt idx="5">
                  <c:v>0.85974000000000006</c:v>
                </c:pt>
                <c:pt idx="6">
                  <c:v>1.0530999999999999</c:v>
                </c:pt>
                <c:pt idx="7">
                  <c:v>473.09025999999994</c:v>
                </c:pt>
                <c:pt idx="8">
                  <c:v>185.29558399999999</c:v>
                </c:pt>
                <c:pt idx="9">
                  <c:v>47.323</c:v>
                </c:pt>
                <c:pt idx="10">
                  <c:v>0</c:v>
                </c:pt>
                <c:pt idx="11">
                  <c:v>793.52599999999995</c:v>
                </c:pt>
                <c:pt idx="12">
                  <c:v>306.81700000000001</c:v>
                </c:pt>
                <c:pt idx="13">
                  <c:v>65.247</c:v>
                </c:pt>
              </c:numCache>
            </c:numRef>
          </c:val>
          <c:extLst xmlns:c16r2="http://schemas.microsoft.com/office/drawing/2015/06/chart">
            <c:ext xmlns:c16="http://schemas.microsoft.com/office/drawing/2014/chart" uri="{C3380CC4-5D6E-409C-BE32-E72D297353CC}">
              <c16:uniqueId val="{00000009-3D7F-459E-9273-050ECD600410}"/>
            </c:ext>
          </c:extLst>
        </c:ser>
        <c:ser>
          <c:idx val="10"/>
          <c:order val="10"/>
          <c:tx>
            <c:strRef>
              <c:f>'4.3'!$A$15</c:f>
              <c:strCache>
                <c:ptCount val="1"/>
                <c:pt idx="0">
                  <c:v>Ostatní kapalná paliva</c:v>
                </c:pt>
              </c:strCache>
            </c:strRef>
          </c:tx>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'4.3'!$B$15:$O$15</c:f>
              <c:numCache>
                <c:formatCode>#,##0.0</c:formatCode>
                <c:ptCount val="14"/>
                <c:pt idx="0">
                  <c:v>0</c:v>
                </c:pt>
                <c:pt idx="1">
                  <c:v>0</c:v>
                </c:pt>
                <c:pt idx="2">
                  <c:v>0</c:v>
                </c:pt>
                <c:pt idx="3">
                  <c:v>8.6427600000000009</c:v>
                </c:pt>
                <c:pt idx="4">
                  <c:v>0</c:v>
                </c:pt>
                <c:pt idx="5">
                  <c:v>0</c:v>
                </c:pt>
                <c:pt idx="6">
                  <c:v>0</c:v>
                </c:pt>
                <c:pt idx="7">
                  <c:v>0</c:v>
                </c:pt>
                <c:pt idx="8">
                  <c:v>0</c:v>
                </c:pt>
                <c:pt idx="9">
                  <c:v>0</c:v>
                </c:pt>
                <c:pt idx="10">
                  <c:v>0</c:v>
                </c:pt>
                <c:pt idx="11">
                  <c:v>10.901211999999999</c:v>
                </c:pt>
                <c:pt idx="12">
                  <c:v>0</c:v>
                </c:pt>
                <c:pt idx="13">
                  <c:v>240.238</c:v>
                </c:pt>
              </c:numCache>
            </c:numRef>
          </c:val>
          <c:extLst xmlns:c16r2="http://schemas.microsoft.com/office/drawing/2015/06/chart">
            <c:ext xmlns:c16="http://schemas.microsoft.com/office/drawing/2014/chart" uri="{C3380CC4-5D6E-409C-BE32-E72D297353CC}">
              <c16:uniqueId val="{0000000A-3D7F-459E-9273-050ECD600410}"/>
            </c:ext>
          </c:extLst>
        </c:ser>
        <c:ser>
          <c:idx val="11"/>
          <c:order val="11"/>
          <c:tx>
            <c:strRef>
              <c:f>'4.3'!$A$16</c:f>
              <c:strCache>
                <c:ptCount val="1"/>
                <c:pt idx="0">
                  <c:v>Ostatní pevná paliva</c:v>
                </c:pt>
              </c:strCache>
            </c:strRef>
          </c:tx>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'4.3'!$B$16:$O$16</c:f>
              <c:numCache>
                <c:formatCode>#,##0.0</c:formatCode>
                <c:ptCount val="14"/>
                <c:pt idx="0">
                  <c:v>398.42941000000002</c:v>
                </c:pt>
                <c:pt idx="1">
                  <c:v>2.1720000000000002</c:v>
                </c:pt>
                <c:pt idx="2">
                  <c:v>450.27499999999992</c:v>
                </c:pt>
                <c:pt idx="3">
                  <c:v>0</c:v>
                </c:pt>
                <c:pt idx="4">
                  <c:v>2.4020000000000001</c:v>
                </c:pt>
                <c:pt idx="5">
                  <c:v>0</c:v>
                </c:pt>
                <c:pt idx="6">
                  <c:v>217.643</c:v>
                </c:pt>
                <c:pt idx="7">
                  <c:v>23.022018000000003</c:v>
                </c:pt>
                <c:pt idx="8">
                  <c:v>0.159912</c:v>
                </c:pt>
                <c:pt idx="9">
                  <c:v>1.7098400000000002</c:v>
                </c:pt>
                <c:pt idx="10">
                  <c:v>85.678159999999991</c:v>
                </c:pt>
                <c:pt idx="11">
                  <c:v>24.163669000000002</c:v>
                </c:pt>
                <c:pt idx="12">
                  <c:v>11.102959999999999</c:v>
                </c:pt>
                <c:pt idx="13">
                  <c:v>21.157</c:v>
                </c:pt>
              </c:numCache>
            </c:numRef>
          </c:val>
          <c:extLst xmlns:c16r2="http://schemas.microsoft.com/office/drawing/2015/06/chart">
            <c:ext xmlns:c16="http://schemas.microsoft.com/office/drawing/2014/chart" uri="{C3380CC4-5D6E-409C-BE32-E72D297353CC}">
              <c16:uniqueId val="{0000000B-3D7F-459E-9273-050ECD600410}"/>
            </c:ext>
          </c:extLst>
        </c:ser>
        <c:ser>
          <c:idx val="12"/>
          <c:order val="12"/>
          <c:tx>
            <c:strRef>
              <c:f>'4.3'!$A$17</c:f>
              <c:strCache>
                <c:ptCount val="1"/>
                <c:pt idx="0">
                  <c:v>Ostatní plyny</c:v>
                </c:pt>
              </c:strCache>
            </c:strRef>
          </c:tx>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'4.3'!$B$17:$O$17</c:f>
              <c:numCache>
                <c:formatCode>#,##0.0</c:formatCode>
                <c:ptCount val="14"/>
                <c:pt idx="0">
                  <c:v>0</c:v>
                </c:pt>
                <c:pt idx="1">
                  <c:v>0.44952399999999992</c:v>
                </c:pt>
                <c:pt idx="2">
                  <c:v>0</c:v>
                </c:pt>
                <c:pt idx="3">
                  <c:v>512.21399999999994</c:v>
                </c:pt>
                <c:pt idx="4">
                  <c:v>0</c:v>
                </c:pt>
                <c:pt idx="5">
                  <c:v>0</c:v>
                </c:pt>
                <c:pt idx="6">
                  <c:v>0</c:v>
                </c:pt>
                <c:pt idx="7">
                  <c:v>1542.1935879999999</c:v>
                </c:pt>
                <c:pt idx="8">
                  <c:v>0</c:v>
                </c:pt>
                <c:pt idx="9">
                  <c:v>0</c:v>
                </c:pt>
                <c:pt idx="10">
                  <c:v>0.17799999999999999</c:v>
                </c:pt>
                <c:pt idx="11">
                  <c:v>232.58473000000004</c:v>
                </c:pt>
                <c:pt idx="12">
                  <c:v>231.18899999999999</c:v>
                </c:pt>
                <c:pt idx="13">
                  <c:v>236.31</c:v>
                </c:pt>
              </c:numCache>
            </c:numRef>
          </c:val>
          <c:extLst xmlns:c16r2="http://schemas.microsoft.com/office/drawing/2015/06/chart">
            <c:ext xmlns:c16="http://schemas.microsoft.com/office/drawing/2014/chart" uri="{C3380CC4-5D6E-409C-BE32-E72D297353CC}">
              <c16:uniqueId val="{0000000C-3D7F-459E-9273-050ECD600410}"/>
            </c:ext>
          </c:extLst>
        </c:ser>
        <c:ser>
          <c:idx val="13"/>
          <c:order val="13"/>
          <c:tx>
            <c:strRef>
              <c:f>'4.3'!$A$18</c:f>
              <c:strCache>
                <c:ptCount val="1"/>
                <c:pt idx="0">
                  <c:v>Ostatní</c:v>
                </c:pt>
              </c:strCache>
            </c:strRef>
          </c:tx>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'4.3'!$B$18:$O$18</c:f>
              <c:numCache>
                <c:formatCode>#,##0.0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xmlns:c16r2="http://schemas.microsoft.com/office/drawing/2015/06/chart">
            <c:ext xmlns:c16="http://schemas.microsoft.com/office/drawing/2014/chart" uri="{C3380CC4-5D6E-409C-BE32-E72D297353CC}">
              <c16:uniqueId val="{0000000D-3D7F-459E-9273-050ECD600410}"/>
            </c:ext>
          </c:extLst>
        </c:ser>
        <c:ser>
          <c:idx val="14"/>
          <c:order val="14"/>
          <c:tx>
            <c:strRef>
              <c:f>'4.3'!$A$19</c:f>
              <c:strCache>
                <c:ptCount val="1"/>
                <c:pt idx="0">
                  <c:v>Topné oleje</c:v>
                </c:pt>
              </c:strCache>
            </c:strRef>
          </c:tx>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'4.3'!$B$19:$O$19</c:f>
              <c:numCache>
                <c:formatCode>#,##0.0</c:formatCode>
                <c:ptCount val="14"/>
                <c:pt idx="0">
                  <c:v>1.4376</c:v>
                </c:pt>
                <c:pt idx="1">
                  <c:v>2.3453179999999998</c:v>
                </c:pt>
                <c:pt idx="2">
                  <c:v>1.0966200000000002</c:v>
                </c:pt>
                <c:pt idx="3">
                  <c:v>0</c:v>
                </c:pt>
                <c:pt idx="4">
                  <c:v>0.90815399999999991</c:v>
                </c:pt>
                <c:pt idx="5">
                  <c:v>0.32124799999999992</c:v>
                </c:pt>
                <c:pt idx="6">
                  <c:v>0</c:v>
                </c:pt>
                <c:pt idx="7">
                  <c:v>3.937303</c:v>
                </c:pt>
                <c:pt idx="8">
                  <c:v>20.470334999999999</c:v>
                </c:pt>
                <c:pt idx="9">
                  <c:v>0.773308</c:v>
                </c:pt>
                <c:pt idx="10">
                  <c:v>0.398308</c:v>
                </c:pt>
                <c:pt idx="11">
                  <c:v>2.3234490000000001</c:v>
                </c:pt>
                <c:pt idx="12">
                  <c:v>0.5348449999999999</c:v>
                </c:pt>
                <c:pt idx="13">
                  <c:v>0.55846200000000001</c:v>
                </c:pt>
              </c:numCache>
            </c:numRef>
          </c:val>
          <c:extLst xmlns:c16r2="http://schemas.microsoft.com/office/drawing/2015/06/chart">
            <c:ext xmlns:c16="http://schemas.microsoft.com/office/drawing/2014/chart" uri="{C3380CC4-5D6E-409C-BE32-E72D297353CC}">
              <c16:uniqueId val="{0000000E-3D7F-459E-9273-050ECD600410}"/>
            </c:ext>
          </c:extLst>
        </c:ser>
        <c:ser>
          <c:idx val="15"/>
          <c:order val="15"/>
          <c:tx>
            <c:strRef>
              <c:f>'4.3'!$A$20</c:f>
              <c:strCache>
                <c:ptCount val="1"/>
                <c:pt idx="0">
                  <c:v>Zemní plyn</c:v>
                </c:pt>
              </c:strCache>
            </c:strRef>
          </c:tx>
          <c:spPr>
            <a:solidFill>
              <a:srgbClr val="EBE600"/>
            </a:solidFill>
          </c:spPr>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'4.3'!$B$20:$O$20</c:f>
              <c:numCache>
                <c:formatCode>#,##0.0</c:formatCode>
                <c:ptCount val="14"/>
                <c:pt idx="0">
                  <c:v>1550.5680050000001</c:v>
                </c:pt>
                <c:pt idx="1">
                  <c:v>246.02832699999999</c:v>
                </c:pt>
                <c:pt idx="2">
                  <c:v>2062.1482939999987</c:v>
                </c:pt>
                <c:pt idx="3">
                  <c:v>263.97756500000008</c:v>
                </c:pt>
                <c:pt idx="4">
                  <c:v>244.91395991931603</c:v>
                </c:pt>
                <c:pt idx="5">
                  <c:v>548.54841276666809</c:v>
                </c:pt>
                <c:pt idx="6">
                  <c:v>633.75104800000031</c:v>
                </c:pt>
                <c:pt idx="7">
                  <c:v>982.54153274234375</c:v>
                </c:pt>
                <c:pt idx="8">
                  <c:v>524.43944599999998</c:v>
                </c:pt>
                <c:pt idx="9">
                  <c:v>190.80761740612624</c:v>
                </c:pt>
                <c:pt idx="10">
                  <c:v>346.62219435622416</c:v>
                </c:pt>
                <c:pt idx="11">
                  <c:v>1899.5694624313655</c:v>
                </c:pt>
                <c:pt idx="12">
                  <c:v>500.83513200000016</c:v>
                </c:pt>
                <c:pt idx="13">
                  <c:v>643.10993800000006</c:v>
                </c:pt>
              </c:numCache>
            </c:numRef>
          </c:val>
          <c:extLst xmlns:c16r2="http://schemas.microsoft.com/office/drawing/2015/06/chart">
            <c:ext xmlns:c16="http://schemas.microsoft.com/office/drawing/2014/chart" uri="{C3380CC4-5D6E-409C-BE32-E72D297353CC}">
              <c16:uniqueId val="{0000000F-3D7F-459E-9273-050ECD600410}"/>
            </c:ext>
          </c:extLst>
        </c:ser>
        <c:dLbls>
          <c:showLegendKey val="0"/>
          <c:showVal val="0"/>
          <c:showCatName val="0"/>
          <c:showSerName val="0"/>
          <c:showPercent val="0"/>
          <c:showBubbleSize val="0"/>
        </c:dLbls>
        <c:gapWidth val="104"/>
        <c:overlap val="100"/>
        <c:axId val="160146944"/>
        <c:axId val="160148480"/>
      </c:barChart>
      <c:catAx>
        <c:axId val="160146944"/>
        <c:scaling>
          <c:orientation val="minMax"/>
        </c:scaling>
        <c:delete val="0"/>
        <c:axPos val="b"/>
        <c:numFmt formatCode="General" sourceLinked="0"/>
        <c:majorTickMark val="none"/>
        <c:minorTickMark val="none"/>
        <c:tickLblPos val="low"/>
        <c:txPr>
          <a:bodyPr rot="0" vert="horz"/>
          <a:lstStyle/>
          <a:p>
            <a:pPr>
              <a:defRPr sz="900"/>
            </a:pPr>
            <a:endParaRPr lang="cs-CZ"/>
          </a:p>
        </c:txPr>
        <c:crossAx val="160148480"/>
        <c:crosses val="autoZero"/>
        <c:auto val="1"/>
        <c:lblAlgn val="ctr"/>
        <c:lblOffset val="100"/>
        <c:noMultiLvlLbl val="0"/>
      </c:catAx>
      <c:valAx>
        <c:axId val="160148480"/>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160146944"/>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90.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výrobě elektřiny brutto </a:t>
            </a:r>
            <a:r>
              <a:rPr lang="cs-CZ" sz="1000"/>
              <a:t>v ČR</a:t>
            </a:r>
          </a:p>
        </c:rich>
      </c:tx>
      <c:overlay val="0"/>
    </c:title>
    <c:autoTitleDeleted val="0"/>
    <c:plotArea>
      <c:layout/>
      <c:barChart>
        <c:barDir val="bar"/>
        <c:grouping val="clustered"/>
        <c:varyColors val="0"/>
        <c:ser>
          <c:idx val="0"/>
          <c:order val="0"/>
          <c:invertIfNegative val="0"/>
          <c:cat>
            <c:numRef>
              <c:f>'14.10'!$L$19:$L$26</c:f>
              <c:numCache>
                <c:formatCode>General</c:formatCode>
                <c:ptCount val="8"/>
              </c:numCache>
            </c:numRef>
          </c:cat>
          <c:val>
            <c:numRef>
              <c:f>'14.10'!$M$19:$M$26</c:f>
              <c:numCache>
                <c:formatCode>0.0%</c:formatCode>
                <c:ptCount val="8"/>
              </c:numCache>
            </c:numRef>
          </c:val>
          <c:extLst xmlns:c16r2="http://schemas.microsoft.com/office/drawing/2015/06/chart">
            <c:ext xmlns:c16="http://schemas.microsoft.com/office/drawing/2014/chart" uri="{C3380CC4-5D6E-409C-BE32-E72D297353CC}">
              <c16:uniqueId val="{00000000-F940-447C-B862-1F3458568547}"/>
            </c:ext>
          </c:extLst>
        </c:ser>
        <c:dLbls>
          <c:showLegendKey val="0"/>
          <c:showVal val="0"/>
          <c:showCatName val="0"/>
          <c:showSerName val="0"/>
          <c:showPercent val="0"/>
          <c:showBubbleSize val="0"/>
        </c:dLbls>
        <c:gapWidth val="150"/>
        <c:axId val="167060224"/>
        <c:axId val="167061760"/>
      </c:barChart>
      <c:catAx>
        <c:axId val="167060224"/>
        <c:scaling>
          <c:orientation val="minMax"/>
        </c:scaling>
        <c:delete val="0"/>
        <c:axPos val="l"/>
        <c:numFmt formatCode="General" sourceLinked="1"/>
        <c:majorTickMark val="none"/>
        <c:minorTickMark val="none"/>
        <c:tickLblPos val="nextTo"/>
        <c:txPr>
          <a:bodyPr/>
          <a:lstStyle/>
          <a:p>
            <a:pPr>
              <a:defRPr sz="900"/>
            </a:pPr>
            <a:endParaRPr lang="cs-CZ"/>
          </a:p>
        </c:txPr>
        <c:crossAx val="167061760"/>
        <c:crosses val="autoZero"/>
        <c:auto val="1"/>
        <c:lblAlgn val="ctr"/>
        <c:lblOffset val="100"/>
        <c:noMultiLvlLbl val="0"/>
      </c:catAx>
      <c:valAx>
        <c:axId val="167061760"/>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167060224"/>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91.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technologií na v</a:t>
            </a:r>
            <a:r>
              <a:rPr lang="en-US" sz="1000"/>
              <a:t>ýrob</a:t>
            </a:r>
            <a:r>
              <a:rPr lang="cs-CZ" sz="1000"/>
              <a:t>ě</a:t>
            </a:r>
            <a:r>
              <a:rPr lang="en-US" sz="1000"/>
              <a:t> elektřiny brutto</a:t>
            </a:r>
          </a:p>
        </c:rich>
      </c:tx>
      <c:overlay val="0"/>
    </c:title>
    <c:autoTitleDeleted val="0"/>
    <c:plotArea>
      <c:layout/>
      <c:doughnutChart>
        <c:varyColors val="1"/>
        <c:ser>
          <c:idx val="2"/>
          <c:order val="0"/>
          <c:dPt>
            <c:idx val="7"/>
            <c:bubble3D val="0"/>
            <c:spPr>
              <a:solidFill>
                <a:srgbClr val="FFC000"/>
              </a:solidFill>
            </c:spPr>
            <c:extLst xmlns:c16r2="http://schemas.microsoft.com/office/drawing/2015/06/chart">
              <c:ext xmlns:c16="http://schemas.microsoft.com/office/drawing/2014/chart" uri="{C3380CC4-5D6E-409C-BE32-E72D297353CC}">
                <c16:uniqueId val="{00000001-2EFF-47AA-972B-D04BE81EF9A4}"/>
              </c:ext>
            </c:extLst>
          </c:dPt>
          <c:cat>
            <c:numRef>
              <c:f>'14.11'!$J$19:$J$26</c:f>
              <c:numCache>
                <c:formatCode>General</c:formatCode>
                <c:ptCount val="8"/>
              </c:numCache>
            </c:numRef>
          </c:cat>
          <c:val>
            <c:numRef>
              <c:f>'14.11'!$K$19:$K$26</c:f>
              <c:numCache>
                <c:formatCode>General</c:formatCode>
                <c:ptCount val="8"/>
              </c:numCache>
            </c:numRef>
          </c:val>
          <c:extLst xmlns:c16r2="http://schemas.microsoft.com/office/drawing/2015/06/chart">
            <c:ext xmlns:c16="http://schemas.microsoft.com/office/drawing/2014/chart" uri="{C3380CC4-5D6E-409C-BE32-E72D297353CC}">
              <c16:uniqueId val="{00000002-2EFF-47AA-972B-D04BE81EF9A4}"/>
            </c:ext>
          </c:extLst>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73366905738454002"/>
          <c:y val="0.21518680535303458"/>
          <c:w val="0.24404682005278588"/>
          <c:h val="0.74415281423155444"/>
        </c:manualLayout>
      </c:layout>
      <c:overlay val="0"/>
      <c:txPr>
        <a:bodyPr/>
        <a:lstStyle/>
        <a:p>
          <a:pPr rtl="0">
            <a:defRPr/>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92.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spotřebě elektřiny </a:t>
            </a:r>
            <a:r>
              <a:rPr lang="cs-CZ" sz="1000"/>
              <a:t>v ČR</a:t>
            </a:r>
          </a:p>
        </c:rich>
      </c:tx>
      <c:overlay val="0"/>
    </c:title>
    <c:autoTitleDeleted val="0"/>
    <c:plotArea>
      <c:layout/>
      <c:barChart>
        <c:barDir val="bar"/>
        <c:grouping val="clustered"/>
        <c:varyColors val="0"/>
        <c:ser>
          <c:idx val="0"/>
          <c:order val="0"/>
          <c:invertIfNegative val="0"/>
          <c:cat>
            <c:numRef>
              <c:f>'14.11'!$H$19:$H$22</c:f>
              <c:numCache>
                <c:formatCode>0.0</c:formatCode>
                <c:ptCount val="4"/>
              </c:numCache>
            </c:numRef>
          </c:cat>
          <c:val>
            <c:numRef>
              <c:f>'14.11'!$I$19:$I$22</c:f>
              <c:numCache>
                <c:formatCode>0.0%</c:formatCode>
                <c:ptCount val="4"/>
              </c:numCache>
            </c:numRef>
          </c:val>
          <c:extLst xmlns:c16r2="http://schemas.microsoft.com/office/drawing/2015/06/chart">
            <c:ext xmlns:c16="http://schemas.microsoft.com/office/drawing/2014/chart" uri="{C3380CC4-5D6E-409C-BE32-E72D297353CC}">
              <c16:uniqueId val="{00000000-697F-42D3-8C71-40E64F4BA39C}"/>
            </c:ext>
          </c:extLst>
        </c:ser>
        <c:dLbls>
          <c:showLegendKey val="0"/>
          <c:showVal val="0"/>
          <c:showCatName val="0"/>
          <c:showSerName val="0"/>
          <c:showPercent val="0"/>
          <c:showBubbleSize val="0"/>
        </c:dLbls>
        <c:gapWidth val="150"/>
        <c:axId val="167086720"/>
        <c:axId val="166855040"/>
      </c:barChart>
      <c:catAx>
        <c:axId val="167086720"/>
        <c:scaling>
          <c:orientation val="maxMin"/>
        </c:scaling>
        <c:delete val="0"/>
        <c:axPos val="l"/>
        <c:numFmt formatCode="0.0" sourceLinked="1"/>
        <c:majorTickMark val="none"/>
        <c:minorTickMark val="none"/>
        <c:tickLblPos val="nextTo"/>
        <c:txPr>
          <a:bodyPr/>
          <a:lstStyle/>
          <a:p>
            <a:pPr>
              <a:defRPr sz="900"/>
            </a:pPr>
            <a:endParaRPr lang="cs-CZ"/>
          </a:p>
        </c:txPr>
        <c:crossAx val="166855040"/>
        <c:crosses val="autoZero"/>
        <c:auto val="1"/>
        <c:lblAlgn val="ctr"/>
        <c:lblOffset val="100"/>
        <c:noMultiLvlLbl val="0"/>
      </c:catAx>
      <c:valAx>
        <c:axId val="166855040"/>
        <c:scaling>
          <c:orientation val="minMax"/>
          <c:max val="1"/>
        </c:scaling>
        <c:delete val="0"/>
        <c:axPos val="t"/>
        <c:majorGridlines/>
        <c:numFmt formatCode="0%" sourceLinked="0"/>
        <c:majorTickMark val="out"/>
        <c:minorTickMark val="none"/>
        <c:tickLblPos val="high"/>
        <c:spPr>
          <a:ln>
            <a:noFill/>
          </a:ln>
        </c:spPr>
        <c:txPr>
          <a:bodyPr/>
          <a:lstStyle/>
          <a:p>
            <a:pPr>
              <a:defRPr sz="900"/>
            </a:pPr>
            <a:endParaRPr lang="cs-CZ"/>
          </a:p>
        </c:txPr>
        <c:crossAx val="167086720"/>
        <c:crosses val="autoZero"/>
        <c:crossBetween val="between"/>
        <c:majorUnit val="0.2"/>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93.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 instalovaném výkonu v ČR</a:t>
            </a:r>
          </a:p>
        </c:rich>
      </c:tx>
      <c:overlay val="0"/>
    </c:title>
    <c:autoTitleDeleted val="0"/>
    <c:plotArea>
      <c:layout/>
      <c:barChart>
        <c:barDir val="bar"/>
        <c:grouping val="clustered"/>
        <c:varyColors val="0"/>
        <c:ser>
          <c:idx val="0"/>
          <c:order val="0"/>
          <c:invertIfNegative val="0"/>
          <c:cat>
            <c:numRef>
              <c:f>'14.11'!$H$31:$H$38</c:f>
              <c:numCache>
                <c:formatCode>General</c:formatCode>
                <c:ptCount val="8"/>
              </c:numCache>
            </c:numRef>
          </c:cat>
          <c:val>
            <c:numRef>
              <c:f>'14.11'!$I$31:$I$38</c:f>
              <c:numCache>
                <c:formatCode>0.0%</c:formatCode>
                <c:ptCount val="8"/>
              </c:numCache>
            </c:numRef>
          </c:val>
          <c:extLst xmlns:c16r2="http://schemas.microsoft.com/office/drawing/2015/06/chart">
            <c:ext xmlns:c16="http://schemas.microsoft.com/office/drawing/2014/chart" uri="{C3380CC4-5D6E-409C-BE32-E72D297353CC}">
              <c16:uniqueId val="{00000000-A479-4532-AF39-4CE236B46CFE}"/>
            </c:ext>
          </c:extLst>
        </c:ser>
        <c:dLbls>
          <c:showLegendKey val="0"/>
          <c:showVal val="0"/>
          <c:showCatName val="0"/>
          <c:showSerName val="0"/>
          <c:showPercent val="0"/>
          <c:showBubbleSize val="0"/>
        </c:dLbls>
        <c:gapWidth val="150"/>
        <c:axId val="166879616"/>
        <c:axId val="166881152"/>
      </c:barChart>
      <c:catAx>
        <c:axId val="166879616"/>
        <c:scaling>
          <c:orientation val="minMax"/>
        </c:scaling>
        <c:delete val="0"/>
        <c:axPos val="l"/>
        <c:numFmt formatCode="General" sourceLinked="1"/>
        <c:majorTickMark val="none"/>
        <c:minorTickMark val="none"/>
        <c:tickLblPos val="nextTo"/>
        <c:txPr>
          <a:bodyPr/>
          <a:lstStyle/>
          <a:p>
            <a:pPr>
              <a:defRPr sz="900"/>
            </a:pPr>
            <a:endParaRPr lang="cs-CZ"/>
          </a:p>
        </c:txPr>
        <c:crossAx val="166881152"/>
        <c:crosses val="autoZero"/>
        <c:auto val="1"/>
        <c:lblAlgn val="ctr"/>
        <c:lblOffset val="100"/>
        <c:noMultiLvlLbl val="0"/>
      </c:catAx>
      <c:valAx>
        <c:axId val="166881152"/>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166879616"/>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94.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elektřiny brutto (GWh)</a:t>
            </a:r>
          </a:p>
        </c:rich>
      </c:tx>
      <c:overlay val="0"/>
    </c:title>
    <c:autoTitleDeleted val="0"/>
    <c:plotArea>
      <c:layout/>
      <c:barChart>
        <c:barDir val="col"/>
        <c:grouping val="stacked"/>
        <c:varyColors val="0"/>
        <c:ser>
          <c:idx val="0"/>
          <c:order val="0"/>
          <c:tx>
            <c:strRef>
              <c:f>'14.11'!$J$31</c:f>
              <c:strCache>
                <c:ptCount val="1"/>
              </c:strCache>
            </c:strRef>
          </c:tx>
          <c:invertIfNegative val="0"/>
          <c:cat>
            <c:numRef>
              <c:f>'14.11'!$K$30:$M$30</c:f>
              <c:numCache>
                <c:formatCode>General</c:formatCode>
                <c:ptCount val="3"/>
              </c:numCache>
            </c:numRef>
          </c:cat>
          <c:val>
            <c:numRef>
              <c:f>'14.11'!$K$31:$M$31</c:f>
              <c:numCache>
                <c:formatCode>#,##0.0</c:formatCode>
                <c:ptCount val="3"/>
              </c:numCache>
            </c:numRef>
          </c:val>
          <c:extLst xmlns:c16r2="http://schemas.microsoft.com/office/drawing/2015/06/chart">
            <c:ext xmlns:c16="http://schemas.microsoft.com/office/drawing/2014/chart" uri="{C3380CC4-5D6E-409C-BE32-E72D297353CC}">
              <c16:uniqueId val="{00000000-11EA-41EF-A035-DFBE9C40DA46}"/>
            </c:ext>
          </c:extLst>
        </c:ser>
        <c:ser>
          <c:idx val="1"/>
          <c:order val="1"/>
          <c:tx>
            <c:strRef>
              <c:f>'14.11'!$J$32</c:f>
              <c:strCache>
                <c:ptCount val="1"/>
              </c:strCache>
            </c:strRef>
          </c:tx>
          <c:invertIfNegative val="0"/>
          <c:cat>
            <c:numRef>
              <c:f>'14.11'!$K$30:$M$30</c:f>
              <c:numCache>
                <c:formatCode>General</c:formatCode>
                <c:ptCount val="3"/>
              </c:numCache>
            </c:numRef>
          </c:cat>
          <c:val>
            <c:numRef>
              <c:f>'14.11'!$K$32:$M$32</c:f>
              <c:numCache>
                <c:formatCode>#,##0.0</c:formatCode>
                <c:ptCount val="3"/>
              </c:numCache>
            </c:numRef>
          </c:val>
          <c:extLst xmlns:c16r2="http://schemas.microsoft.com/office/drawing/2015/06/chart">
            <c:ext xmlns:c16="http://schemas.microsoft.com/office/drawing/2014/chart" uri="{C3380CC4-5D6E-409C-BE32-E72D297353CC}">
              <c16:uniqueId val="{00000001-11EA-41EF-A035-DFBE9C40DA46}"/>
            </c:ext>
          </c:extLst>
        </c:ser>
        <c:ser>
          <c:idx val="2"/>
          <c:order val="2"/>
          <c:tx>
            <c:strRef>
              <c:f>'14.11'!$J$33</c:f>
              <c:strCache>
                <c:ptCount val="1"/>
              </c:strCache>
            </c:strRef>
          </c:tx>
          <c:invertIfNegative val="0"/>
          <c:cat>
            <c:numRef>
              <c:f>'14.11'!$K$30:$M$30</c:f>
              <c:numCache>
                <c:formatCode>General</c:formatCode>
                <c:ptCount val="3"/>
              </c:numCache>
            </c:numRef>
          </c:cat>
          <c:val>
            <c:numRef>
              <c:f>'14.11'!$K$33:$M$33</c:f>
              <c:numCache>
                <c:formatCode>#,##0.0</c:formatCode>
                <c:ptCount val="3"/>
              </c:numCache>
            </c:numRef>
          </c:val>
          <c:extLst xmlns:c16r2="http://schemas.microsoft.com/office/drawing/2015/06/chart">
            <c:ext xmlns:c16="http://schemas.microsoft.com/office/drawing/2014/chart" uri="{C3380CC4-5D6E-409C-BE32-E72D297353CC}">
              <c16:uniqueId val="{00000002-11EA-41EF-A035-DFBE9C40DA46}"/>
            </c:ext>
          </c:extLst>
        </c:ser>
        <c:ser>
          <c:idx val="3"/>
          <c:order val="3"/>
          <c:tx>
            <c:strRef>
              <c:f>'14.11'!$J$34</c:f>
              <c:strCache>
                <c:ptCount val="1"/>
              </c:strCache>
            </c:strRef>
          </c:tx>
          <c:invertIfNegative val="0"/>
          <c:cat>
            <c:numRef>
              <c:f>'14.11'!$K$30:$M$30</c:f>
              <c:numCache>
                <c:formatCode>General</c:formatCode>
                <c:ptCount val="3"/>
              </c:numCache>
            </c:numRef>
          </c:cat>
          <c:val>
            <c:numRef>
              <c:f>'14.11'!$K$34:$M$34</c:f>
              <c:numCache>
                <c:formatCode>#,##0.0</c:formatCode>
                <c:ptCount val="3"/>
              </c:numCache>
            </c:numRef>
          </c:val>
          <c:extLst xmlns:c16r2="http://schemas.microsoft.com/office/drawing/2015/06/chart">
            <c:ext xmlns:c16="http://schemas.microsoft.com/office/drawing/2014/chart" uri="{C3380CC4-5D6E-409C-BE32-E72D297353CC}">
              <c16:uniqueId val="{00000003-11EA-41EF-A035-DFBE9C40DA46}"/>
            </c:ext>
          </c:extLst>
        </c:ser>
        <c:ser>
          <c:idx val="4"/>
          <c:order val="4"/>
          <c:tx>
            <c:strRef>
              <c:f>'14.11'!$J$35</c:f>
              <c:strCache>
                <c:ptCount val="1"/>
              </c:strCache>
            </c:strRef>
          </c:tx>
          <c:invertIfNegative val="0"/>
          <c:cat>
            <c:numRef>
              <c:f>'14.11'!$K$30:$M$30</c:f>
              <c:numCache>
                <c:formatCode>General</c:formatCode>
                <c:ptCount val="3"/>
              </c:numCache>
            </c:numRef>
          </c:cat>
          <c:val>
            <c:numRef>
              <c:f>'14.11'!$K$35:$M$35</c:f>
              <c:numCache>
                <c:formatCode>#,##0.0</c:formatCode>
                <c:ptCount val="3"/>
              </c:numCache>
            </c:numRef>
          </c:val>
          <c:extLst xmlns:c16r2="http://schemas.microsoft.com/office/drawing/2015/06/chart">
            <c:ext xmlns:c16="http://schemas.microsoft.com/office/drawing/2014/chart" uri="{C3380CC4-5D6E-409C-BE32-E72D297353CC}">
              <c16:uniqueId val="{00000004-11EA-41EF-A035-DFBE9C40DA46}"/>
            </c:ext>
          </c:extLst>
        </c:ser>
        <c:ser>
          <c:idx val="5"/>
          <c:order val="5"/>
          <c:tx>
            <c:strRef>
              <c:f>'14.11'!$J$36</c:f>
              <c:strCache>
                <c:ptCount val="1"/>
              </c:strCache>
            </c:strRef>
          </c:tx>
          <c:invertIfNegative val="0"/>
          <c:cat>
            <c:numRef>
              <c:f>'14.11'!$K$30:$M$30</c:f>
              <c:numCache>
                <c:formatCode>General</c:formatCode>
                <c:ptCount val="3"/>
              </c:numCache>
            </c:numRef>
          </c:cat>
          <c:val>
            <c:numRef>
              <c:f>'14.11'!$K$36:$M$36</c:f>
              <c:numCache>
                <c:formatCode>#,##0.0</c:formatCode>
                <c:ptCount val="3"/>
              </c:numCache>
            </c:numRef>
          </c:val>
          <c:extLst xmlns:c16r2="http://schemas.microsoft.com/office/drawing/2015/06/chart">
            <c:ext xmlns:c16="http://schemas.microsoft.com/office/drawing/2014/chart" uri="{C3380CC4-5D6E-409C-BE32-E72D297353CC}">
              <c16:uniqueId val="{00000005-11EA-41EF-A035-DFBE9C40DA46}"/>
            </c:ext>
          </c:extLst>
        </c:ser>
        <c:ser>
          <c:idx val="6"/>
          <c:order val="6"/>
          <c:tx>
            <c:strRef>
              <c:f>'14.11'!$J$37</c:f>
              <c:strCache>
                <c:ptCount val="1"/>
              </c:strCache>
            </c:strRef>
          </c:tx>
          <c:invertIfNegative val="0"/>
          <c:cat>
            <c:numRef>
              <c:f>'14.11'!$K$30:$M$30</c:f>
              <c:numCache>
                <c:formatCode>General</c:formatCode>
                <c:ptCount val="3"/>
              </c:numCache>
            </c:numRef>
          </c:cat>
          <c:val>
            <c:numRef>
              <c:f>'14.11'!$K$37:$M$37</c:f>
              <c:numCache>
                <c:formatCode>#,##0.0</c:formatCode>
                <c:ptCount val="3"/>
              </c:numCache>
            </c:numRef>
          </c:val>
          <c:extLst xmlns:c16r2="http://schemas.microsoft.com/office/drawing/2015/06/chart">
            <c:ext xmlns:c16="http://schemas.microsoft.com/office/drawing/2014/chart" uri="{C3380CC4-5D6E-409C-BE32-E72D297353CC}">
              <c16:uniqueId val="{00000006-11EA-41EF-A035-DFBE9C40DA46}"/>
            </c:ext>
          </c:extLst>
        </c:ser>
        <c:ser>
          <c:idx val="7"/>
          <c:order val="7"/>
          <c:tx>
            <c:strRef>
              <c:f>'14.11'!$J$38</c:f>
              <c:strCache>
                <c:ptCount val="1"/>
              </c:strCache>
            </c:strRef>
          </c:tx>
          <c:spPr>
            <a:solidFill>
              <a:srgbClr val="FFC000"/>
            </a:solidFill>
          </c:spPr>
          <c:invertIfNegative val="0"/>
          <c:cat>
            <c:numRef>
              <c:f>'14.11'!$K$30:$M$30</c:f>
              <c:numCache>
                <c:formatCode>General</c:formatCode>
                <c:ptCount val="3"/>
              </c:numCache>
            </c:numRef>
          </c:cat>
          <c:val>
            <c:numRef>
              <c:f>'14.11'!$K$38:$M$38</c:f>
              <c:numCache>
                <c:formatCode>#,##0.0</c:formatCode>
                <c:ptCount val="3"/>
              </c:numCache>
            </c:numRef>
          </c:val>
          <c:extLst xmlns:c16r2="http://schemas.microsoft.com/office/drawing/2015/06/chart">
            <c:ext xmlns:c16="http://schemas.microsoft.com/office/drawing/2014/chart" uri="{C3380CC4-5D6E-409C-BE32-E72D297353CC}">
              <c16:uniqueId val="{00000007-11EA-41EF-A035-DFBE9C40DA46}"/>
            </c:ext>
          </c:extLst>
        </c:ser>
        <c:dLbls>
          <c:showLegendKey val="0"/>
          <c:showVal val="0"/>
          <c:showCatName val="0"/>
          <c:showSerName val="0"/>
          <c:showPercent val="0"/>
          <c:showBubbleSize val="0"/>
        </c:dLbls>
        <c:gapWidth val="150"/>
        <c:overlap val="100"/>
        <c:axId val="166922496"/>
        <c:axId val="166944768"/>
      </c:barChart>
      <c:catAx>
        <c:axId val="166922496"/>
        <c:scaling>
          <c:orientation val="minMax"/>
        </c:scaling>
        <c:delete val="0"/>
        <c:axPos val="b"/>
        <c:numFmt formatCode="General" sourceLinked="1"/>
        <c:majorTickMark val="none"/>
        <c:minorTickMark val="none"/>
        <c:tickLblPos val="nextTo"/>
        <c:txPr>
          <a:bodyPr/>
          <a:lstStyle/>
          <a:p>
            <a:pPr>
              <a:defRPr sz="900"/>
            </a:pPr>
            <a:endParaRPr lang="cs-CZ"/>
          </a:p>
        </c:txPr>
        <c:crossAx val="166944768"/>
        <c:crosses val="autoZero"/>
        <c:auto val="1"/>
        <c:lblAlgn val="ctr"/>
        <c:lblOffset val="100"/>
        <c:noMultiLvlLbl val="0"/>
      </c:catAx>
      <c:valAx>
        <c:axId val="166944768"/>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166922496"/>
        <c:crosses val="autoZero"/>
        <c:crossBetween val="between"/>
        <c:dispUnits>
          <c:builtInUnit val="thousands"/>
        </c:dispUnits>
      </c:valAx>
    </c:plotArea>
    <c:legend>
      <c:legendPos val="r"/>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95.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výrobě elektřiny brutto </a:t>
            </a:r>
            <a:r>
              <a:rPr lang="cs-CZ" sz="1000"/>
              <a:t>v ČR</a:t>
            </a:r>
          </a:p>
        </c:rich>
      </c:tx>
      <c:overlay val="0"/>
    </c:title>
    <c:autoTitleDeleted val="0"/>
    <c:plotArea>
      <c:layout/>
      <c:barChart>
        <c:barDir val="bar"/>
        <c:grouping val="clustered"/>
        <c:varyColors val="0"/>
        <c:ser>
          <c:idx val="0"/>
          <c:order val="0"/>
          <c:invertIfNegative val="0"/>
          <c:cat>
            <c:numRef>
              <c:f>'14.11'!$L$19:$L$26</c:f>
              <c:numCache>
                <c:formatCode>General</c:formatCode>
                <c:ptCount val="8"/>
              </c:numCache>
            </c:numRef>
          </c:cat>
          <c:val>
            <c:numRef>
              <c:f>'14.11'!$M$19:$M$26</c:f>
              <c:numCache>
                <c:formatCode>0.0%</c:formatCode>
                <c:ptCount val="8"/>
              </c:numCache>
            </c:numRef>
          </c:val>
          <c:extLst xmlns:c16r2="http://schemas.microsoft.com/office/drawing/2015/06/chart">
            <c:ext xmlns:c16="http://schemas.microsoft.com/office/drawing/2014/chart" uri="{C3380CC4-5D6E-409C-BE32-E72D297353CC}">
              <c16:uniqueId val="{00000000-3E9C-4459-BF98-C991E7618077}"/>
            </c:ext>
          </c:extLst>
        </c:ser>
        <c:dLbls>
          <c:showLegendKey val="0"/>
          <c:showVal val="0"/>
          <c:showCatName val="0"/>
          <c:showSerName val="0"/>
          <c:showPercent val="0"/>
          <c:showBubbleSize val="0"/>
        </c:dLbls>
        <c:gapWidth val="150"/>
        <c:axId val="166974208"/>
        <c:axId val="166975744"/>
      </c:barChart>
      <c:catAx>
        <c:axId val="166974208"/>
        <c:scaling>
          <c:orientation val="minMax"/>
        </c:scaling>
        <c:delete val="0"/>
        <c:axPos val="l"/>
        <c:numFmt formatCode="General" sourceLinked="1"/>
        <c:majorTickMark val="none"/>
        <c:minorTickMark val="none"/>
        <c:tickLblPos val="nextTo"/>
        <c:txPr>
          <a:bodyPr/>
          <a:lstStyle/>
          <a:p>
            <a:pPr>
              <a:defRPr sz="900"/>
            </a:pPr>
            <a:endParaRPr lang="cs-CZ"/>
          </a:p>
        </c:txPr>
        <c:crossAx val="166975744"/>
        <c:crosses val="autoZero"/>
        <c:auto val="1"/>
        <c:lblAlgn val="ctr"/>
        <c:lblOffset val="100"/>
        <c:noMultiLvlLbl val="0"/>
      </c:catAx>
      <c:valAx>
        <c:axId val="166975744"/>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166974208"/>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96.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technologií na v</a:t>
            </a:r>
            <a:r>
              <a:rPr lang="en-US" sz="1000"/>
              <a:t>ýrob</a:t>
            </a:r>
            <a:r>
              <a:rPr lang="cs-CZ" sz="1000"/>
              <a:t>ě</a:t>
            </a:r>
            <a:r>
              <a:rPr lang="en-US" sz="1000"/>
              <a:t> elektřiny brutto</a:t>
            </a:r>
          </a:p>
        </c:rich>
      </c:tx>
      <c:overlay val="0"/>
    </c:title>
    <c:autoTitleDeleted val="0"/>
    <c:plotArea>
      <c:layout/>
      <c:doughnutChart>
        <c:varyColors val="1"/>
        <c:ser>
          <c:idx val="2"/>
          <c:order val="0"/>
          <c:dPt>
            <c:idx val="7"/>
            <c:bubble3D val="0"/>
            <c:spPr>
              <a:solidFill>
                <a:srgbClr val="FFC000"/>
              </a:solidFill>
            </c:spPr>
            <c:extLst xmlns:c16r2="http://schemas.microsoft.com/office/drawing/2015/06/chart">
              <c:ext xmlns:c16="http://schemas.microsoft.com/office/drawing/2014/chart" uri="{C3380CC4-5D6E-409C-BE32-E72D297353CC}">
                <c16:uniqueId val="{00000001-336D-474E-BEC9-9309C0C195C3}"/>
              </c:ext>
            </c:extLst>
          </c:dPt>
          <c:cat>
            <c:numRef>
              <c:f>'14.12'!$J$19:$J$26</c:f>
              <c:numCache>
                <c:formatCode>General</c:formatCode>
                <c:ptCount val="8"/>
              </c:numCache>
            </c:numRef>
          </c:cat>
          <c:val>
            <c:numRef>
              <c:f>'14.12'!$K$19:$K$26</c:f>
              <c:numCache>
                <c:formatCode>General</c:formatCode>
                <c:ptCount val="8"/>
              </c:numCache>
            </c:numRef>
          </c:val>
          <c:extLst xmlns:c16r2="http://schemas.microsoft.com/office/drawing/2015/06/chart">
            <c:ext xmlns:c16="http://schemas.microsoft.com/office/drawing/2014/chart" uri="{C3380CC4-5D6E-409C-BE32-E72D297353CC}">
              <c16:uniqueId val="{00000002-336D-474E-BEC9-9309C0C195C3}"/>
            </c:ext>
          </c:extLst>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73366905738454002"/>
          <c:y val="0.21518680535303458"/>
          <c:w val="0.24404682005278588"/>
          <c:h val="0.74415281423155444"/>
        </c:manualLayout>
      </c:layout>
      <c:overlay val="0"/>
      <c:txPr>
        <a:bodyPr/>
        <a:lstStyle/>
        <a:p>
          <a:pPr rtl="0">
            <a:defRPr/>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97.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spotřebě elektřiny </a:t>
            </a:r>
            <a:r>
              <a:rPr lang="cs-CZ" sz="1000"/>
              <a:t>v ČR</a:t>
            </a:r>
          </a:p>
        </c:rich>
      </c:tx>
      <c:overlay val="0"/>
    </c:title>
    <c:autoTitleDeleted val="0"/>
    <c:plotArea>
      <c:layout/>
      <c:barChart>
        <c:barDir val="bar"/>
        <c:grouping val="clustered"/>
        <c:varyColors val="0"/>
        <c:ser>
          <c:idx val="0"/>
          <c:order val="0"/>
          <c:invertIfNegative val="0"/>
          <c:cat>
            <c:numRef>
              <c:f>'14.12'!$H$19:$H$22</c:f>
              <c:numCache>
                <c:formatCode>0.0</c:formatCode>
                <c:ptCount val="4"/>
              </c:numCache>
            </c:numRef>
          </c:cat>
          <c:val>
            <c:numRef>
              <c:f>'14.12'!$I$19:$I$22</c:f>
              <c:numCache>
                <c:formatCode>0.0%</c:formatCode>
                <c:ptCount val="4"/>
              </c:numCache>
            </c:numRef>
          </c:val>
          <c:extLst xmlns:c16r2="http://schemas.microsoft.com/office/drawing/2015/06/chart">
            <c:ext xmlns:c16="http://schemas.microsoft.com/office/drawing/2014/chart" uri="{C3380CC4-5D6E-409C-BE32-E72D297353CC}">
              <c16:uniqueId val="{00000000-D56F-4182-A715-2204865E5D39}"/>
            </c:ext>
          </c:extLst>
        </c:ser>
        <c:dLbls>
          <c:showLegendKey val="0"/>
          <c:showVal val="0"/>
          <c:showCatName val="0"/>
          <c:showSerName val="0"/>
          <c:showPercent val="0"/>
          <c:showBubbleSize val="0"/>
        </c:dLbls>
        <c:gapWidth val="150"/>
        <c:axId val="167246080"/>
        <c:axId val="167256064"/>
      </c:barChart>
      <c:catAx>
        <c:axId val="167246080"/>
        <c:scaling>
          <c:orientation val="maxMin"/>
        </c:scaling>
        <c:delete val="0"/>
        <c:axPos val="l"/>
        <c:numFmt formatCode="0.0" sourceLinked="1"/>
        <c:majorTickMark val="none"/>
        <c:minorTickMark val="none"/>
        <c:tickLblPos val="nextTo"/>
        <c:txPr>
          <a:bodyPr/>
          <a:lstStyle/>
          <a:p>
            <a:pPr>
              <a:defRPr sz="900"/>
            </a:pPr>
            <a:endParaRPr lang="cs-CZ"/>
          </a:p>
        </c:txPr>
        <c:crossAx val="167256064"/>
        <c:crosses val="autoZero"/>
        <c:auto val="1"/>
        <c:lblAlgn val="ctr"/>
        <c:lblOffset val="100"/>
        <c:noMultiLvlLbl val="0"/>
      </c:catAx>
      <c:valAx>
        <c:axId val="167256064"/>
        <c:scaling>
          <c:orientation val="minMax"/>
          <c:max val="1"/>
        </c:scaling>
        <c:delete val="0"/>
        <c:axPos val="t"/>
        <c:majorGridlines/>
        <c:numFmt formatCode="0%" sourceLinked="0"/>
        <c:majorTickMark val="out"/>
        <c:minorTickMark val="none"/>
        <c:tickLblPos val="high"/>
        <c:spPr>
          <a:ln>
            <a:noFill/>
          </a:ln>
        </c:spPr>
        <c:txPr>
          <a:bodyPr/>
          <a:lstStyle/>
          <a:p>
            <a:pPr>
              <a:defRPr sz="900"/>
            </a:pPr>
            <a:endParaRPr lang="cs-CZ"/>
          </a:p>
        </c:txPr>
        <c:crossAx val="167246080"/>
        <c:crosses val="autoZero"/>
        <c:crossBetween val="between"/>
        <c:majorUnit val="0.2"/>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98.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 instalovaném výkonu v ČR</a:t>
            </a:r>
          </a:p>
        </c:rich>
      </c:tx>
      <c:overlay val="0"/>
    </c:title>
    <c:autoTitleDeleted val="0"/>
    <c:plotArea>
      <c:layout/>
      <c:barChart>
        <c:barDir val="bar"/>
        <c:grouping val="clustered"/>
        <c:varyColors val="0"/>
        <c:ser>
          <c:idx val="0"/>
          <c:order val="0"/>
          <c:invertIfNegative val="0"/>
          <c:cat>
            <c:numRef>
              <c:f>'14.12'!$H$31:$H$38</c:f>
              <c:numCache>
                <c:formatCode>General</c:formatCode>
                <c:ptCount val="8"/>
              </c:numCache>
            </c:numRef>
          </c:cat>
          <c:val>
            <c:numRef>
              <c:f>'14.12'!$I$31:$I$38</c:f>
              <c:numCache>
                <c:formatCode>0.0%</c:formatCode>
                <c:ptCount val="8"/>
              </c:numCache>
            </c:numRef>
          </c:val>
          <c:extLst xmlns:c16r2="http://schemas.microsoft.com/office/drawing/2015/06/chart">
            <c:ext xmlns:c16="http://schemas.microsoft.com/office/drawing/2014/chart" uri="{C3380CC4-5D6E-409C-BE32-E72D297353CC}">
              <c16:uniqueId val="{00000000-E508-423F-A4D7-0306F204A656}"/>
            </c:ext>
          </c:extLst>
        </c:ser>
        <c:dLbls>
          <c:showLegendKey val="0"/>
          <c:showVal val="0"/>
          <c:showCatName val="0"/>
          <c:showSerName val="0"/>
          <c:showPercent val="0"/>
          <c:showBubbleSize val="0"/>
        </c:dLbls>
        <c:gapWidth val="150"/>
        <c:axId val="167276544"/>
        <c:axId val="167278080"/>
      </c:barChart>
      <c:catAx>
        <c:axId val="167276544"/>
        <c:scaling>
          <c:orientation val="minMax"/>
        </c:scaling>
        <c:delete val="0"/>
        <c:axPos val="l"/>
        <c:numFmt formatCode="General" sourceLinked="1"/>
        <c:majorTickMark val="none"/>
        <c:minorTickMark val="none"/>
        <c:tickLblPos val="nextTo"/>
        <c:txPr>
          <a:bodyPr/>
          <a:lstStyle/>
          <a:p>
            <a:pPr>
              <a:defRPr sz="900"/>
            </a:pPr>
            <a:endParaRPr lang="cs-CZ"/>
          </a:p>
        </c:txPr>
        <c:crossAx val="167278080"/>
        <c:crosses val="autoZero"/>
        <c:auto val="1"/>
        <c:lblAlgn val="ctr"/>
        <c:lblOffset val="100"/>
        <c:noMultiLvlLbl val="0"/>
      </c:catAx>
      <c:valAx>
        <c:axId val="167278080"/>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167276544"/>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99.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elektřiny brutto (GWh)</a:t>
            </a:r>
          </a:p>
        </c:rich>
      </c:tx>
      <c:overlay val="0"/>
    </c:title>
    <c:autoTitleDeleted val="0"/>
    <c:plotArea>
      <c:layout/>
      <c:barChart>
        <c:barDir val="col"/>
        <c:grouping val="stacked"/>
        <c:varyColors val="0"/>
        <c:ser>
          <c:idx val="0"/>
          <c:order val="0"/>
          <c:tx>
            <c:strRef>
              <c:f>'14.12'!$J$31</c:f>
              <c:strCache>
                <c:ptCount val="1"/>
              </c:strCache>
            </c:strRef>
          </c:tx>
          <c:invertIfNegative val="0"/>
          <c:cat>
            <c:numRef>
              <c:f>'14.12'!$K$30:$M$30</c:f>
              <c:numCache>
                <c:formatCode>General</c:formatCode>
                <c:ptCount val="3"/>
              </c:numCache>
            </c:numRef>
          </c:cat>
          <c:val>
            <c:numRef>
              <c:f>'14.12'!$K$31:$M$31</c:f>
              <c:numCache>
                <c:formatCode>#,##0.0</c:formatCode>
                <c:ptCount val="3"/>
              </c:numCache>
            </c:numRef>
          </c:val>
          <c:extLst xmlns:c16r2="http://schemas.microsoft.com/office/drawing/2015/06/chart">
            <c:ext xmlns:c16="http://schemas.microsoft.com/office/drawing/2014/chart" uri="{C3380CC4-5D6E-409C-BE32-E72D297353CC}">
              <c16:uniqueId val="{00000000-77B8-480B-BA47-5D3871D396DC}"/>
            </c:ext>
          </c:extLst>
        </c:ser>
        <c:ser>
          <c:idx val="1"/>
          <c:order val="1"/>
          <c:tx>
            <c:strRef>
              <c:f>'14.12'!$J$32</c:f>
              <c:strCache>
                <c:ptCount val="1"/>
              </c:strCache>
            </c:strRef>
          </c:tx>
          <c:invertIfNegative val="0"/>
          <c:cat>
            <c:numRef>
              <c:f>'14.12'!$K$30:$M$30</c:f>
              <c:numCache>
                <c:formatCode>General</c:formatCode>
                <c:ptCount val="3"/>
              </c:numCache>
            </c:numRef>
          </c:cat>
          <c:val>
            <c:numRef>
              <c:f>'14.12'!$K$32:$M$32</c:f>
              <c:numCache>
                <c:formatCode>#,##0.0</c:formatCode>
                <c:ptCount val="3"/>
              </c:numCache>
            </c:numRef>
          </c:val>
          <c:extLst xmlns:c16r2="http://schemas.microsoft.com/office/drawing/2015/06/chart">
            <c:ext xmlns:c16="http://schemas.microsoft.com/office/drawing/2014/chart" uri="{C3380CC4-5D6E-409C-BE32-E72D297353CC}">
              <c16:uniqueId val="{00000001-77B8-480B-BA47-5D3871D396DC}"/>
            </c:ext>
          </c:extLst>
        </c:ser>
        <c:ser>
          <c:idx val="2"/>
          <c:order val="2"/>
          <c:tx>
            <c:strRef>
              <c:f>'14.12'!$J$33</c:f>
              <c:strCache>
                <c:ptCount val="1"/>
              </c:strCache>
            </c:strRef>
          </c:tx>
          <c:invertIfNegative val="0"/>
          <c:cat>
            <c:numRef>
              <c:f>'14.12'!$K$30:$M$30</c:f>
              <c:numCache>
                <c:formatCode>General</c:formatCode>
                <c:ptCount val="3"/>
              </c:numCache>
            </c:numRef>
          </c:cat>
          <c:val>
            <c:numRef>
              <c:f>'14.12'!$K$33:$M$33</c:f>
              <c:numCache>
                <c:formatCode>#,##0.0</c:formatCode>
                <c:ptCount val="3"/>
              </c:numCache>
            </c:numRef>
          </c:val>
          <c:extLst xmlns:c16r2="http://schemas.microsoft.com/office/drawing/2015/06/chart">
            <c:ext xmlns:c16="http://schemas.microsoft.com/office/drawing/2014/chart" uri="{C3380CC4-5D6E-409C-BE32-E72D297353CC}">
              <c16:uniqueId val="{00000002-77B8-480B-BA47-5D3871D396DC}"/>
            </c:ext>
          </c:extLst>
        </c:ser>
        <c:ser>
          <c:idx val="3"/>
          <c:order val="3"/>
          <c:tx>
            <c:strRef>
              <c:f>'14.12'!$J$34</c:f>
              <c:strCache>
                <c:ptCount val="1"/>
              </c:strCache>
            </c:strRef>
          </c:tx>
          <c:invertIfNegative val="0"/>
          <c:cat>
            <c:numRef>
              <c:f>'14.12'!$K$30:$M$30</c:f>
              <c:numCache>
                <c:formatCode>General</c:formatCode>
                <c:ptCount val="3"/>
              </c:numCache>
            </c:numRef>
          </c:cat>
          <c:val>
            <c:numRef>
              <c:f>'14.12'!$K$34:$M$34</c:f>
              <c:numCache>
                <c:formatCode>#,##0.0</c:formatCode>
                <c:ptCount val="3"/>
              </c:numCache>
            </c:numRef>
          </c:val>
          <c:extLst xmlns:c16r2="http://schemas.microsoft.com/office/drawing/2015/06/chart">
            <c:ext xmlns:c16="http://schemas.microsoft.com/office/drawing/2014/chart" uri="{C3380CC4-5D6E-409C-BE32-E72D297353CC}">
              <c16:uniqueId val="{00000003-77B8-480B-BA47-5D3871D396DC}"/>
            </c:ext>
          </c:extLst>
        </c:ser>
        <c:ser>
          <c:idx val="4"/>
          <c:order val="4"/>
          <c:tx>
            <c:strRef>
              <c:f>'14.12'!$J$35</c:f>
              <c:strCache>
                <c:ptCount val="1"/>
              </c:strCache>
            </c:strRef>
          </c:tx>
          <c:invertIfNegative val="0"/>
          <c:cat>
            <c:numRef>
              <c:f>'14.12'!$K$30:$M$30</c:f>
              <c:numCache>
                <c:formatCode>General</c:formatCode>
                <c:ptCount val="3"/>
              </c:numCache>
            </c:numRef>
          </c:cat>
          <c:val>
            <c:numRef>
              <c:f>'14.12'!$K$35:$M$35</c:f>
              <c:numCache>
                <c:formatCode>#,##0.0</c:formatCode>
                <c:ptCount val="3"/>
              </c:numCache>
            </c:numRef>
          </c:val>
          <c:extLst xmlns:c16r2="http://schemas.microsoft.com/office/drawing/2015/06/chart">
            <c:ext xmlns:c16="http://schemas.microsoft.com/office/drawing/2014/chart" uri="{C3380CC4-5D6E-409C-BE32-E72D297353CC}">
              <c16:uniqueId val="{00000004-77B8-480B-BA47-5D3871D396DC}"/>
            </c:ext>
          </c:extLst>
        </c:ser>
        <c:ser>
          <c:idx val="5"/>
          <c:order val="5"/>
          <c:tx>
            <c:strRef>
              <c:f>'14.12'!$J$36</c:f>
              <c:strCache>
                <c:ptCount val="1"/>
              </c:strCache>
            </c:strRef>
          </c:tx>
          <c:invertIfNegative val="0"/>
          <c:cat>
            <c:numRef>
              <c:f>'14.12'!$K$30:$M$30</c:f>
              <c:numCache>
                <c:formatCode>General</c:formatCode>
                <c:ptCount val="3"/>
              </c:numCache>
            </c:numRef>
          </c:cat>
          <c:val>
            <c:numRef>
              <c:f>'14.12'!$K$36:$M$36</c:f>
              <c:numCache>
                <c:formatCode>#,##0.0</c:formatCode>
                <c:ptCount val="3"/>
              </c:numCache>
            </c:numRef>
          </c:val>
          <c:extLst xmlns:c16r2="http://schemas.microsoft.com/office/drawing/2015/06/chart">
            <c:ext xmlns:c16="http://schemas.microsoft.com/office/drawing/2014/chart" uri="{C3380CC4-5D6E-409C-BE32-E72D297353CC}">
              <c16:uniqueId val="{00000005-77B8-480B-BA47-5D3871D396DC}"/>
            </c:ext>
          </c:extLst>
        </c:ser>
        <c:ser>
          <c:idx val="6"/>
          <c:order val="6"/>
          <c:tx>
            <c:strRef>
              <c:f>'14.12'!$J$37</c:f>
              <c:strCache>
                <c:ptCount val="1"/>
              </c:strCache>
            </c:strRef>
          </c:tx>
          <c:invertIfNegative val="0"/>
          <c:cat>
            <c:numRef>
              <c:f>'14.12'!$K$30:$M$30</c:f>
              <c:numCache>
                <c:formatCode>General</c:formatCode>
                <c:ptCount val="3"/>
              </c:numCache>
            </c:numRef>
          </c:cat>
          <c:val>
            <c:numRef>
              <c:f>'14.12'!$K$37:$M$37</c:f>
              <c:numCache>
                <c:formatCode>#,##0.0</c:formatCode>
                <c:ptCount val="3"/>
              </c:numCache>
            </c:numRef>
          </c:val>
          <c:extLst xmlns:c16r2="http://schemas.microsoft.com/office/drawing/2015/06/chart">
            <c:ext xmlns:c16="http://schemas.microsoft.com/office/drawing/2014/chart" uri="{C3380CC4-5D6E-409C-BE32-E72D297353CC}">
              <c16:uniqueId val="{00000006-77B8-480B-BA47-5D3871D396DC}"/>
            </c:ext>
          </c:extLst>
        </c:ser>
        <c:ser>
          <c:idx val="7"/>
          <c:order val="7"/>
          <c:tx>
            <c:strRef>
              <c:f>'14.12'!$J$38</c:f>
              <c:strCache>
                <c:ptCount val="1"/>
              </c:strCache>
            </c:strRef>
          </c:tx>
          <c:spPr>
            <a:solidFill>
              <a:srgbClr val="FFC000"/>
            </a:solidFill>
          </c:spPr>
          <c:invertIfNegative val="0"/>
          <c:cat>
            <c:numRef>
              <c:f>'14.12'!$K$30:$M$30</c:f>
              <c:numCache>
                <c:formatCode>General</c:formatCode>
                <c:ptCount val="3"/>
              </c:numCache>
            </c:numRef>
          </c:cat>
          <c:val>
            <c:numRef>
              <c:f>'14.12'!$K$38:$M$38</c:f>
              <c:numCache>
                <c:formatCode>#,##0.0</c:formatCode>
                <c:ptCount val="3"/>
              </c:numCache>
            </c:numRef>
          </c:val>
          <c:extLst xmlns:c16r2="http://schemas.microsoft.com/office/drawing/2015/06/chart">
            <c:ext xmlns:c16="http://schemas.microsoft.com/office/drawing/2014/chart" uri="{C3380CC4-5D6E-409C-BE32-E72D297353CC}">
              <c16:uniqueId val="{00000007-77B8-480B-BA47-5D3871D396DC}"/>
            </c:ext>
          </c:extLst>
        </c:ser>
        <c:dLbls>
          <c:showLegendKey val="0"/>
          <c:showVal val="0"/>
          <c:showCatName val="0"/>
          <c:showSerName val="0"/>
          <c:showPercent val="0"/>
          <c:showBubbleSize val="0"/>
        </c:dLbls>
        <c:gapWidth val="150"/>
        <c:overlap val="100"/>
        <c:axId val="167618432"/>
        <c:axId val="167619968"/>
      </c:barChart>
      <c:catAx>
        <c:axId val="167618432"/>
        <c:scaling>
          <c:orientation val="minMax"/>
        </c:scaling>
        <c:delete val="0"/>
        <c:axPos val="b"/>
        <c:numFmt formatCode="General" sourceLinked="1"/>
        <c:majorTickMark val="none"/>
        <c:minorTickMark val="none"/>
        <c:tickLblPos val="nextTo"/>
        <c:txPr>
          <a:bodyPr/>
          <a:lstStyle/>
          <a:p>
            <a:pPr>
              <a:defRPr sz="900"/>
            </a:pPr>
            <a:endParaRPr lang="cs-CZ"/>
          </a:p>
        </c:txPr>
        <c:crossAx val="167619968"/>
        <c:crosses val="autoZero"/>
        <c:auto val="1"/>
        <c:lblAlgn val="ctr"/>
        <c:lblOffset val="100"/>
        <c:noMultiLvlLbl val="0"/>
      </c:catAx>
      <c:valAx>
        <c:axId val="167619968"/>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167618432"/>
        <c:crosses val="autoZero"/>
        <c:crossBetween val="between"/>
        <c:dispUnits>
          <c:builtInUnit val="thousands"/>
        </c:dispUnits>
      </c:valAx>
    </c:plotArea>
    <c:legend>
      <c:legendPos val="r"/>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chart" Target="../charts/chart30.xml"/><Relationship Id="rId2" Type="http://schemas.openxmlformats.org/officeDocument/2006/relationships/chart" Target="../charts/chart29.xml"/><Relationship Id="rId1" Type="http://schemas.openxmlformats.org/officeDocument/2006/relationships/chart" Target="../charts/chart28.xml"/><Relationship Id="rId4" Type="http://schemas.openxmlformats.org/officeDocument/2006/relationships/chart" Target="../charts/chart31.xml"/></Relationships>
</file>

<file path=xl/drawings/_rels/drawing11.xml.rels><?xml version="1.0" encoding="UTF-8" standalone="yes"?>
<Relationships xmlns="http://schemas.openxmlformats.org/package/2006/relationships"><Relationship Id="rId2" Type="http://schemas.openxmlformats.org/officeDocument/2006/relationships/chart" Target="../charts/chart33.xml"/><Relationship Id="rId1" Type="http://schemas.openxmlformats.org/officeDocument/2006/relationships/chart" Target="../charts/chart32.xml"/></Relationships>
</file>

<file path=xl/drawings/_rels/drawing12.xml.rels><?xml version="1.0" encoding="UTF-8" standalone="yes"?>
<Relationships xmlns="http://schemas.openxmlformats.org/package/2006/relationships"><Relationship Id="rId2" Type="http://schemas.openxmlformats.org/officeDocument/2006/relationships/chart" Target="../charts/chart35.xml"/><Relationship Id="rId1" Type="http://schemas.openxmlformats.org/officeDocument/2006/relationships/chart" Target="../charts/chart34.xml"/></Relationships>
</file>

<file path=xl/drawings/_rels/drawing13.xml.rels><?xml version="1.0" encoding="UTF-8" standalone="yes"?>
<Relationships xmlns="http://schemas.openxmlformats.org/package/2006/relationships"><Relationship Id="rId3" Type="http://schemas.openxmlformats.org/officeDocument/2006/relationships/chart" Target="../charts/chart38.xml"/><Relationship Id="rId2" Type="http://schemas.openxmlformats.org/officeDocument/2006/relationships/chart" Target="../charts/chart37.xml"/><Relationship Id="rId1" Type="http://schemas.openxmlformats.org/officeDocument/2006/relationships/chart" Target="../charts/chart36.xml"/><Relationship Id="rId6" Type="http://schemas.openxmlformats.org/officeDocument/2006/relationships/image" Target="../media/image2.png"/><Relationship Id="rId5" Type="http://schemas.openxmlformats.org/officeDocument/2006/relationships/chart" Target="../charts/chart40.xml"/><Relationship Id="rId4" Type="http://schemas.openxmlformats.org/officeDocument/2006/relationships/chart" Target="../charts/chart39.xml"/></Relationships>
</file>

<file path=xl/drawings/_rels/drawing14.xml.rels><?xml version="1.0" encoding="UTF-8" standalone="yes"?>
<Relationships xmlns="http://schemas.openxmlformats.org/package/2006/relationships"><Relationship Id="rId3" Type="http://schemas.openxmlformats.org/officeDocument/2006/relationships/chart" Target="../charts/chart43.xml"/><Relationship Id="rId2" Type="http://schemas.openxmlformats.org/officeDocument/2006/relationships/chart" Target="../charts/chart42.xml"/><Relationship Id="rId1" Type="http://schemas.openxmlformats.org/officeDocument/2006/relationships/chart" Target="../charts/chart41.xml"/><Relationship Id="rId6" Type="http://schemas.openxmlformats.org/officeDocument/2006/relationships/image" Target="../media/image3.png"/><Relationship Id="rId5" Type="http://schemas.openxmlformats.org/officeDocument/2006/relationships/chart" Target="../charts/chart45.xml"/><Relationship Id="rId4" Type="http://schemas.openxmlformats.org/officeDocument/2006/relationships/chart" Target="../charts/chart44.xml"/></Relationships>
</file>

<file path=xl/drawings/_rels/drawing15.xml.rels><?xml version="1.0" encoding="UTF-8" standalone="yes"?>
<Relationships xmlns="http://schemas.openxmlformats.org/package/2006/relationships"><Relationship Id="rId3" Type="http://schemas.openxmlformats.org/officeDocument/2006/relationships/chart" Target="../charts/chart46.xml"/><Relationship Id="rId7" Type="http://schemas.openxmlformats.org/officeDocument/2006/relationships/chart" Target="../charts/chart50.xml"/><Relationship Id="rId2" Type="http://schemas.microsoft.com/office/2007/relationships/hdphoto" Target="../media/hdphoto1.wdp"/><Relationship Id="rId1" Type="http://schemas.openxmlformats.org/officeDocument/2006/relationships/image" Target="../media/image4.png"/><Relationship Id="rId6" Type="http://schemas.openxmlformats.org/officeDocument/2006/relationships/chart" Target="../charts/chart49.xml"/><Relationship Id="rId5" Type="http://schemas.openxmlformats.org/officeDocument/2006/relationships/chart" Target="../charts/chart48.xml"/><Relationship Id="rId4" Type="http://schemas.openxmlformats.org/officeDocument/2006/relationships/chart" Target="../charts/chart47.xml"/></Relationships>
</file>

<file path=xl/drawings/_rels/drawing16.xml.rels><?xml version="1.0" encoding="UTF-8" standalone="yes"?>
<Relationships xmlns="http://schemas.openxmlformats.org/package/2006/relationships"><Relationship Id="rId3" Type="http://schemas.openxmlformats.org/officeDocument/2006/relationships/chart" Target="../charts/chart51.xml"/><Relationship Id="rId7" Type="http://schemas.openxmlformats.org/officeDocument/2006/relationships/chart" Target="../charts/chart55.xml"/><Relationship Id="rId2" Type="http://schemas.microsoft.com/office/2007/relationships/hdphoto" Target="../media/hdphoto2.wdp"/><Relationship Id="rId1" Type="http://schemas.openxmlformats.org/officeDocument/2006/relationships/image" Target="../media/image5.png"/><Relationship Id="rId6" Type="http://schemas.openxmlformats.org/officeDocument/2006/relationships/chart" Target="../charts/chart54.xml"/><Relationship Id="rId5" Type="http://schemas.openxmlformats.org/officeDocument/2006/relationships/chart" Target="../charts/chart53.xml"/><Relationship Id="rId4" Type="http://schemas.openxmlformats.org/officeDocument/2006/relationships/chart" Target="../charts/chart52.xml"/></Relationships>
</file>

<file path=xl/drawings/_rels/drawing17.xml.rels><?xml version="1.0" encoding="UTF-8" standalone="yes"?>
<Relationships xmlns="http://schemas.openxmlformats.org/package/2006/relationships"><Relationship Id="rId3" Type="http://schemas.openxmlformats.org/officeDocument/2006/relationships/chart" Target="../charts/chart56.xml"/><Relationship Id="rId7" Type="http://schemas.openxmlformats.org/officeDocument/2006/relationships/chart" Target="../charts/chart60.xml"/><Relationship Id="rId2" Type="http://schemas.microsoft.com/office/2007/relationships/hdphoto" Target="../media/hdphoto3.wdp"/><Relationship Id="rId1" Type="http://schemas.openxmlformats.org/officeDocument/2006/relationships/image" Target="../media/image6.png"/><Relationship Id="rId6" Type="http://schemas.openxmlformats.org/officeDocument/2006/relationships/chart" Target="../charts/chart59.xml"/><Relationship Id="rId5" Type="http://schemas.openxmlformats.org/officeDocument/2006/relationships/chart" Target="../charts/chart58.xml"/><Relationship Id="rId4" Type="http://schemas.openxmlformats.org/officeDocument/2006/relationships/chart" Target="../charts/chart57.xml"/></Relationships>
</file>

<file path=xl/drawings/_rels/drawing18.xml.rels><?xml version="1.0" encoding="UTF-8" standalone="yes"?>
<Relationships xmlns="http://schemas.openxmlformats.org/package/2006/relationships"><Relationship Id="rId3" Type="http://schemas.openxmlformats.org/officeDocument/2006/relationships/chart" Target="../charts/chart61.xml"/><Relationship Id="rId7" Type="http://schemas.openxmlformats.org/officeDocument/2006/relationships/chart" Target="../charts/chart65.xml"/><Relationship Id="rId2" Type="http://schemas.microsoft.com/office/2007/relationships/hdphoto" Target="../media/hdphoto4.wdp"/><Relationship Id="rId1" Type="http://schemas.openxmlformats.org/officeDocument/2006/relationships/image" Target="../media/image7.png"/><Relationship Id="rId6" Type="http://schemas.openxmlformats.org/officeDocument/2006/relationships/chart" Target="../charts/chart64.xml"/><Relationship Id="rId5" Type="http://schemas.openxmlformats.org/officeDocument/2006/relationships/chart" Target="../charts/chart63.xml"/><Relationship Id="rId4" Type="http://schemas.openxmlformats.org/officeDocument/2006/relationships/chart" Target="../charts/chart62.xml"/></Relationships>
</file>

<file path=xl/drawings/_rels/drawing19.xml.rels><?xml version="1.0" encoding="UTF-8" standalone="yes"?>
<Relationships xmlns="http://schemas.openxmlformats.org/package/2006/relationships"><Relationship Id="rId3" Type="http://schemas.openxmlformats.org/officeDocument/2006/relationships/chart" Target="../charts/chart66.xml"/><Relationship Id="rId7" Type="http://schemas.openxmlformats.org/officeDocument/2006/relationships/chart" Target="../charts/chart70.xml"/><Relationship Id="rId2" Type="http://schemas.microsoft.com/office/2007/relationships/hdphoto" Target="../media/hdphoto5.wdp"/><Relationship Id="rId1" Type="http://schemas.openxmlformats.org/officeDocument/2006/relationships/image" Target="../media/image8.png"/><Relationship Id="rId6" Type="http://schemas.openxmlformats.org/officeDocument/2006/relationships/chart" Target="../charts/chart69.xml"/><Relationship Id="rId5" Type="http://schemas.openxmlformats.org/officeDocument/2006/relationships/chart" Target="../charts/chart68.xml"/><Relationship Id="rId4" Type="http://schemas.openxmlformats.org/officeDocument/2006/relationships/chart" Target="../charts/chart67.xml"/></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0.xml.rels><?xml version="1.0" encoding="UTF-8" standalone="yes"?>
<Relationships xmlns="http://schemas.openxmlformats.org/package/2006/relationships"><Relationship Id="rId8" Type="http://schemas.openxmlformats.org/officeDocument/2006/relationships/chart" Target="../charts/chart74.xml"/><Relationship Id="rId3" Type="http://schemas.openxmlformats.org/officeDocument/2006/relationships/image" Target="../media/image10.png"/><Relationship Id="rId7" Type="http://schemas.openxmlformats.org/officeDocument/2006/relationships/chart" Target="../charts/chart73.xml"/><Relationship Id="rId2" Type="http://schemas.microsoft.com/office/2007/relationships/hdphoto" Target="../media/hdphoto6.wdp"/><Relationship Id="rId1" Type="http://schemas.openxmlformats.org/officeDocument/2006/relationships/image" Target="../media/image9.png"/><Relationship Id="rId6" Type="http://schemas.openxmlformats.org/officeDocument/2006/relationships/chart" Target="../charts/chart72.xml"/><Relationship Id="rId5" Type="http://schemas.openxmlformats.org/officeDocument/2006/relationships/chart" Target="../charts/chart71.xml"/><Relationship Id="rId4" Type="http://schemas.microsoft.com/office/2007/relationships/hdphoto" Target="../media/hdphoto7.wdp"/><Relationship Id="rId9" Type="http://schemas.openxmlformats.org/officeDocument/2006/relationships/chart" Target="../charts/chart75.xml"/></Relationships>
</file>

<file path=xl/drawings/_rels/drawing21.xml.rels><?xml version="1.0" encoding="UTF-8" standalone="yes"?>
<Relationships xmlns="http://schemas.openxmlformats.org/package/2006/relationships"><Relationship Id="rId3" Type="http://schemas.openxmlformats.org/officeDocument/2006/relationships/chart" Target="../charts/chart76.xml"/><Relationship Id="rId7" Type="http://schemas.openxmlformats.org/officeDocument/2006/relationships/chart" Target="../charts/chart80.xml"/><Relationship Id="rId2" Type="http://schemas.microsoft.com/office/2007/relationships/hdphoto" Target="../media/hdphoto8.wdp"/><Relationship Id="rId1" Type="http://schemas.openxmlformats.org/officeDocument/2006/relationships/image" Target="../media/image11.png"/><Relationship Id="rId6" Type="http://schemas.openxmlformats.org/officeDocument/2006/relationships/chart" Target="../charts/chart79.xml"/><Relationship Id="rId5" Type="http://schemas.openxmlformats.org/officeDocument/2006/relationships/chart" Target="../charts/chart78.xml"/><Relationship Id="rId4" Type="http://schemas.openxmlformats.org/officeDocument/2006/relationships/chart" Target="../charts/chart77.xml"/></Relationships>
</file>

<file path=xl/drawings/_rels/drawing22.xml.rels><?xml version="1.0" encoding="UTF-8" standalone="yes"?>
<Relationships xmlns="http://schemas.openxmlformats.org/package/2006/relationships"><Relationship Id="rId8" Type="http://schemas.openxmlformats.org/officeDocument/2006/relationships/chart" Target="../charts/chart84.xml"/><Relationship Id="rId3" Type="http://schemas.openxmlformats.org/officeDocument/2006/relationships/image" Target="../media/image13.png"/><Relationship Id="rId7" Type="http://schemas.openxmlformats.org/officeDocument/2006/relationships/chart" Target="../charts/chart83.xml"/><Relationship Id="rId2" Type="http://schemas.microsoft.com/office/2007/relationships/hdphoto" Target="../media/hdphoto9.wdp"/><Relationship Id="rId1" Type="http://schemas.openxmlformats.org/officeDocument/2006/relationships/image" Target="../media/image12.png"/><Relationship Id="rId6" Type="http://schemas.openxmlformats.org/officeDocument/2006/relationships/chart" Target="../charts/chart82.xml"/><Relationship Id="rId5" Type="http://schemas.openxmlformats.org/officeDocument/2006/relationships/chart" Target="../charts/chart81.xml"/><Relationship Id="rId4" Type="http://schemas.microsoft.com/office/2007/relationships/hdphoto" Target="../media/hdphoto10.wdp"/><Relationship Id="rId9" Type="http://schemas.openxmlformats.org/officeDocument/2006/relationships/chart" Target="../charts/chart85.xml"/></Relationships>
</file>

<file path=xl/drawings/_rels/drawing23.xml.rels><?xml version="1.0" encoding="UTF-8" standalone="yes"?>
<Relationships xmlns="http://schemas.openxmlformats.org/package/2006/relationships"><Relationship Id="rId8" Type="http://schemas.openxmlformats.org/officeDocument/2006/relationships/chart" Target="../charts/chart89.xml"/><Relationship Id="rId3" Type="http://schemas.openxmlformats.org/officeDocument/2006/relationships/image" Target="../media/image15.png"/><Relationship Id="rId7" Type="http://schemas.openxmlformats.org/officeDocument/2006/relationships/chart" Target="../charts/chart88.xml"/><Relationship Id="rId2" Type="http://schemas.microsoft.com/office/2007/relationships/hdphoto" Target="../media/hdphoto11.wdp"/><Relationship Id="rId1" Type="http://schemas.openxmlformats.org/officeDocument/2006/relationships/image" Target="../media/image14.png"/><Relationship Id="rId6" Type="http://schemas.openxmlformats.org/officeDocument/2006/relationships/chart" Target="../charts/chart87.xml"/><Relationship Id="rId5" Type="http://schemas.openxmlformats.org/officeDocument/2006/relationships/chart" Target="../charts/chart86.xml"/><Relationship Id="rId4" Type="http://schemas.microsoft.com/office/2007/relationships/hdphoto" Target="../media/hdphoto12.wdp"/><Relationship Id="rId9" Type="http://schemas.openxmlformats.org/officeDocument/2006/relationships/chart" Target="../charts/chart90.xml"/></Relationships>
</file>

<file path=xl/drawings/_rels/drawing24.xml.rels><?xml version="1.0" encoding="UTF-8" standalone="yes"?>
<Relationships xmlns="http://schemas.openxmlformats.org/package/2006/relationships"><Relationship Id="rId8" Type="http://schemas.openxmlformats.org/officeDocument/2006/relationships/chart" Target="../charts/chart94.xml"/><Relationship Id="rId3" Type="http://schemas.openxmlformats.org/officeDocument/2006/relationships/image" Target="../media/image17.png"/><Relationship Id="rId7" Type="http://schemas.openxmlformats.org/officeDocument/2006/relationships/chart" Target="../charts/chart93.xml"/><Relationship Id="rId2" Type="http://schemas.microsoft.com/office/2007/relationships/hdphoto" Target="../media/hdphoto13.wdp"/><Relationship Id="rId1" Type="http://schemas.openxmlformats.org/officeDocument/2006/relationships/image" Target="../media/image16.png"/><Relationship Id="rId6" Type="http://schemas.openxmlformats.org/officeDocument/2006/relationships/chart" Target="../charts/chart92.xml"/><Relationship Id="rId5" Type="http://schemas.openxmlformats.org/officeDocument/2006/relationships/chart" Target="../charts/chart91.xml"/><Relationship Id="rId4" Type="http://schemas.microsoft.com/office/2007/relationships/hdphoto" Target="../media/hdphoto14.wdp"/><Relationship Id="rId9" Type="http://schemas.openxmlformats.org/officeDocument/2006/relationships/chart" Target="../charts/chart95.xml"/></Relationships>
</file>

<file path=xl/drawings/_rels/drawing25.xml.rels><?xml version="1.0" encoding="UTF-8" standalone="yes"?>
<Relationships xmlns="http://schemas.openxmlformats.org/package/2006/relationships"><Relationship Id="rId8" Type="http://schemas.openxmlformats.org/officeDocument/2006/relationships/chart" Target="../charts/chart99.xml"/><Relationship Id="rId3" Type="http://schemas.openxmlformats.org/officeDocument/2006/relationships/image" Target="../media/image19.png"/><Relationship Id="rId7" Type="http://schemas.openxmlformats.org/officeDocument/2006/relationships/chart" Target="../charts/chart98.xml"/><Relationship Id="rId2" Type="http://schemas.microsoft.com/office/2007/relationships/hdphoto" Target="../media/hdphoto15.wdp"/><Relationship Id="rId1" Type="http://schemas.openxmlformats.org/officeDocument/2006/relationships/image" Target="../media/image18.png"/><Relationship Id="rId6" Type="http://schemas.openxmlformats.org/officeDocument/2006/relationships/chart" Target="../charts/chart97.xml"/><Relationship Id="rId5" Type="http://schemas.openxmlformats.org/officeDocument/2006/relationships/chart" Target="../charts/chart96.xml"/><Relationship Id="rId4" Type="http://schemas.microsoft.com/office/2007/relationships/hdphoto" Target="../media/hdphoto16.wdp"/><Relationship Id="rId9" Type="http://schemas.openxmlformats.org/officeDocument/2006/relationships/chart" Target="../charts/chart100.xml"/></Relationships>
</file>

<file path=xl/drawings/_rels/drawing26.xml.rels><?xml version="1.0" encoding="UTF-8" standalone="yes"?>
<Relationships xmlns="http://schemas.openxmlformats.org/package/2006/relationships"><Relationship Id="rId3" Type="http://schemas.openxmlformats.org/officeDocument/2006/relationships/chart" Target="../charts/chart101.xml"/><Relationship Id="rId7" Type="http://schemas.openxmlformats.org/officeDocument/2006/relationships/chart" Target="../charts/chart105.xml"/><Relationship Id="rId2" Type="http://schemas.microsoft.com/office/2007/relationships/hdphoto" Target="../media/hdphoto17.wdp"/><Relationship Id="rId1" Type="http://schemas.openxmlformats.org/officeDocument/2006/relationships/image" Target="../media/image20.png"/><Relationship Id="rId6" Type="http://schemas.openxmlformats.org/officeDocument/2006/relationships/chart" Target="../charts/chart104.xml"/><Relationship Id="rId5" Type="http://schemas.openxmlformats.org/officeDocument/2006/relationships/chart" Target="../charts/chart103.xml"/><Relationship Id="rId4" Type="http://schemas.openxmlformats.org/officeDocument/2006/relationships/chart" Target="../charts/chart102.xml"/></Relationships>
</file>

<file path=xl/drawings/_rels/drawing27.xml.rels><?xml version="1.0" encoding="UTF-8" standalone="yes"?>
<Relationships xmlns="http://schemas.openxmlformats.org/package/2006/relationships"><Relationship Id="rId3" Type="http://schemas.openxmlformats.org/officeDocument/2006/relationships/chart" Target="../charts/chart106.xml"/><Relationship Id="rId7" Type="http://schemas.openxmlformats.org/officeDocument/2006/relationships/chart" Target="../charts/chart110.xml"/><Relationship Id="rId2" Type="http://schemas.microsoft.com/office/2007/relationships/hdphoto" Target="../media/hdphoto18.wdp"/><Relationship Id="rId1" Type="http://schemas.openxmlformats.org/officeDocument/2006/relationships/image" Target="../media/image21.png"/><Relationship Id="rId6" Type="http://schemas.openxmlformats.org/officeDocument/2006/relationships/chart" Target="../charts/chart109.xml"/><Relationship Id="rId5" Type="http://schemas.openxmlformats.org/officeDocument/2006/relationships/chart" Target="../charts/chart108.xml"/><Relationship Id="rId4" Type="http://schemas.openxmlformats.org/officeDocument/2006/relationships/chart" Target="../charts/chart107.xml"/></Relationships>
</file>

<file path=xl/drawings/_rels/drawing28.xml.rels><?xml version="1.0" encoding="UTF-8" standalone="yes"?>
<Relationships xmlns="http://schemas.openxmlformats.org/package/2006/relationships"><Relationship Id="rId3" Type="http://schemas.openxmlformats.org/officeDocument/2006/relationships/chart" Target="../charts/chart113.xml"/><Relationship Id="rId2" Type="http://schemas.openxmlformats.org/officeDocument/2006/relationships/chart" Target="../charts/chart112.xml"/><Relationship Id="rId1" Type="http://schemas.openxmlformats.org/officeDocument/2006/relationships/chart" Target="../charts/chart111.xml"/><Relationship Id="rId6" Type="http://schemas.openxmlformats.org/officeDocument/2006/relationships/image" Target="../media/image22.png"/><Relationship Id="rId5" Type="http://schemas.openxmlformats.org/officeDocument/2006/relationships/chart" Target="../charts/chart115.xml"/><Relationship Id="rId4" Type="http://schemas.openxmlformats.org/officeDocument/2006/relationships/chart" Target="../charts/chart114.xml"/></Relationships>
</file>

<file path=xl/drawings/_rels/drawing29.xml.rels><?xml version="1.0" encoding="UTF-8" standalone="yes"?>
<Relationships xmlns="http://schemas.openxmlformats.org/package/2006/relationships"><Relationship Id="rId3" Type="http://schemas.openxmlformats.org/officeDocument/2006/relationships/chart" Target="../charts/chart118.xml"/><Relationship Id="rId2" Type="http://schemas.openxmlformats.org/officeDocument/2006/relationships/chart" Target="../charts/chart117.xml"/><Relationship Id="rId1" Type="http://schemas.openxmlformats.org/officeDocument/2006/relationships/chart" Target="../charts/chart116.xml"/><Relationship Id="rId6" Type="http://schemas.openxmlformats.org/officeDocument/2006/relationships/image" Target="../media/image23.png"/><Relationship Id="rId5" Type="http://schemas.openxmlformats.org/officeDocument/2006/relationships/chart" Target="../charts/chart120.xml"/><Relationship Id="rId4" Type="http://schemas.openxmlformats.org/officeDocument/2006/relationships/chart" Target="../charts/chart119.xml"/></Relationships>
</file>

<file path=xl/drawings/_rels/drawing3.xml.rels><?xml version="1.0" encoding="UTF-8" standalone="yes"?>
<Relationships xmlns="http://schemas.openxmlformats.org/package/2006/relationships"><Relationship Id="rId3" Type="http://schemas.openxmlformats.org/officeDocument/2006/relationships/chart" Target="../charts/chart5.xml"/><Relationship Id="rId2" Type="http://schemas.openxmlformats.org/officeDocument/2006/relationships/chart" Target="../charts/chart4.xml"/><Relationship Id="rId1" Type="http://schemas.openxmlformats.org/officeDocument/2006/relationships/chart" Target="../charts/chart3.xml"/></Relationships>
</file>

<file path=xl/drawings/_rels/drawing30.xml.rels><?xml version="1.0" encoding="UTF-8" standalone="yes"?>
<Relationships xmlns="http://schemas.openxmlformats.org/package/2006/relationships"><Relationship Id="rId3" Type="http://schemas.openxmlformats.org/officeDocument/2006/relationships/chart" Target="../charts/chart123.xml"/><Relationship Id="rId2" Type="http://schemas.openxmlformats.org/officeDocument/2006/relationships/chart" Target="../charts/chart122.xml"/><Relationship Id="rId1" Type="http://schemas.openxmlformats.org/officeDocument/2006/relationships/chart" Target="../charts/chart121.xml"/><Relationship Id="rId6" Type="http://schemas.openxmlformats.org/officeDocument/2006/relationships/image" Target="../media/image24.png"/><Relationship Id="rId5" Type="http://schemas.openxmlformats.org/officeDocument/2006/relationships/chart" Target="../charts/chart125.xml"/><Relationship Id="rId4" Type="http://schemas.openxmlformats.org/officeDocument/2006/relationships/chart" Target="../charts/chart124.xml"/></Relationships>
</file>

<file path=xl/drawings/_rels/drawing31.xml.rels><?xml version="1.0" encoding="UTF-8" standalone="yes"?>
<Relationships xmlns="http://schemas.openxmlformats.org/package/2006/relationships"><Relationship Id="rId3" Type="http://schemas.openxmlformats.org/officeDocument/2006/relationships/chart" Target="../charts/chart128.xml"/><Relationship Id="rId2" Type="http://schemas.openxmlformats.org/officeDocument/2006/relationships/chart" Target="../charts/chart127.xml"/><Relationship Id="rId1" Type="http://schemas.openxmlformats.org/officeDocument/2006/relationships/chart" Target="../charts/chart126.xml"/><Relationship Id="rId6" Type="http://schemas.openxmlformats.org/officeDocument/2006/relationships/image" Target="../media/image25.png"/><Relationship Id="rId5" Type="http://schemas.openxmlformats.org/officeDocument/2006/relationships/chart" Target="../charts/chart130.xml"/><Relationship Id="rId4" Type="http://schemas.openxmlformats.org/officeDocument/2006/relationships/chart" Target="../charts/chart129.xml"/></Relationships>
</file>

<file path=xl/drawings/_rels/drawing32.xml.rels><?xml version="1.0" encoding="UTF-8" standalone="yes"?>
<Relationships xmlns="http://schemas.openxmlformats.org/package/2006/relationships"><Relationship Id="rId3" Type="http://schemas.openxmlformats.org/officeDocument/2006/relationships/chart" Target="../charts/chart133.xml"/><Relationship Id="rId2" Type="http://schemas.openxmlformats.org/officeDocument/2006/relationships/chart" Target="../charts/chart132.xml"/><Relationship Id="rId1" Type="http://schemas.openxmlformats.org/officeDocument/2006/relationships/chart" Target="../charts/chart131.xml"/><Relationship Id="rId6" Type="http://schemas.openxmlformats.org/officeDocument/2006/relationships/image" Target="../media/image26.png"/><Relationship Id="rId5" Type="http://schemas.openxmlformats.org/officeDocument/2006/relationships/chart" Target="../charts/chart135.xml"/><Relationship Id="rId4" Type="http://schemas.openxmlformats.org/officeDocument/2006/relationships/chart" Target="../charts/chart134.xml"/></Relationships>
</file>

<file path=xl/drawings/_rels/drawing33.xml.rels><?xml version="1.0" encoding="UTF-8" standalone="yes"?>
<Relationships xmlns="http://schemas.openxmlformats.org/package/2006/relationships"><Relationship Id="rId3" Type="http://schemas.openxmlformats.org/officeDocument/2006/relationships/chart" Target="../charts/chart138.xml"/><Relationship Id="rId2" Type="http://schemas.openxmlformats.org/officeDocument/2006/relationships/chart" Target="../charts/chart137.xml"/><Relationship Id="rId1" Type="http://schemas.openxmlformats.org/officeDocument/2006/relationships/chart" Target="../charts/chart136.xml"/><Relationship Id="rId6" Type="http://schemas.openxmlformats.org/officeDocument/2006/relationships/image" Target="../media/image27.png"/><Relationship Id="rId5" Type="http://schemas.openxmlformats.org/officeDocument/2006/relationships/chart" Target="../charts/chart140.xml"/><Relationship Id="rId4" Type="http://schemas.openxmlformats.org/officeDocument/2006/relationships/chart" Target="../charts/chart139.xml"/></Relationships>
</file>

<file path=xl/drawings/_rels/drawing34.xml.rels><?xml version="1.0" encoding="UTF-8" standalone="yes"?>
<Relationships xmlns="http://schemas.openxmlformats.org/package/2006/relationships"><Relationship Id="rId3" Type="http://schemas.openxmlformats.org/officeDocument/2006/relationships/chart" Target="../charts/chart143.xml"/><Relationship Id="rId2" Type="http://schemas.openxmlformats.org/officeDocument/2006/relationships/chart" Target="../charts/chart142.xml"/><Relationship Id="rId1" Type="http://schemas.openxmlformats.org/officeDocument/2006/relationships/chart" Target="../charts/chart141.xml"/><Relationship Id="rId6" Type="http://schemas.openxmlformats.org/officeDocument/2006/relationships/image" Target="../media/image28.png"/><Relationship Id="rId5" Type="http://schemas.openxmlformats.org/officeDocument/2006/relationships/chart" Target="../charts/chart145.xml"/><Relationship Id="rId4" Type="http://schemas.openxmlformats.org/officeDocument/2006/relationships/chart" Target="../charts/chart144.xml"/></Relationships>
</file>

<file path=xl/drawings/_rels/drawing35.xml.rels><?xml version="1.0" encoding="UTF-8" standalone="yes"?>
<Relationships xmlns="http://schemas.openxmlformats.org/package/2006/relationships"><Relationship Id="rId3" Type="http://schemas.openxmlformats.org/officeDocument/2006/relationships/chart" Target="../charts/chart148.xml"/><Relationship Id="rId2" Type="http://schemas.openxmlformats.org/officeDocument/2006/relationships/chart" Target="../charts/chart147.xml"/><Relationship Id="rId1" Type="http://schemas.openxmlformats.org/officeDocument/2006/relationships/chart" Target="../charts/chart146.xml"/><Relationship Id="rId6" Type="http://schemas.openxmlformats.org/officeDocument/2006/relationships/image" Target="../media/image29.png"/><Relationship Id="rId5" Type="http://schemas.openxmlformats.org/officeDocument/2006/relationships/chart" Target="../charts/chart150.xml"/><Relationship Id="rId4" Type="http://schemas.openxmlformats.org/officeDocument/2006/relationships/chart" Target="../charts/chart149.xml"/></Relationships>
</file>

<file path=xl/drawings/_rels/drawing36.xml.rels><?xml version="1.0" encoding="UTF-8" standalone="yes"?>
<Relationships xmlns="http://schemas.openxmlformats.org/package/2006/relationships"><Relationship Id="rId3" Type="http://schemas.openxmlformats.org/officeDocument/2006/relationships/chart" Target="../charts/chart153.xml"/><Relationship Id="rId2" Type="http://schemas.openxmlformats.org/officeDocument/2006/relationships/chart" Target="../charts/chart152.xml"/><Relationship Id="rId1" Type="http://schemas.openxmlformats.org/officeDocument/2006/relationships/chart" Target="../charts/chart151.xml"/><Relationship Id="rId6" Type="http://schemas.openxmlformats.org/officeDocument/2006/relationships/image" Target="../media/image30.png"/><Relationship Id="rId5" Type="http://schemas.openxmlformats.org/officeDocument/2006/relationships/chart" Target="../charts/chart155.xml"/><Relationship Id="rId4" Type="http://schemas.openxmlformats.org/officeDocument/2006/relationships/chart" Target="../charts/chart154.xml"/></Relationships>
</file>

<file path=xl/drawings/_rels/drawing37.xml.rels><?xml version="1.0" encoding="UTF-8" standalone="yes"?>
<Relationships xmlns="http://schemas.openxmlformats.org/package/2006/relationships"><Relationship Id="rId3" Type="http://schemas.openxmlformats.org/officeDocument/2006/relationships/chart" Target="../charts/chart158.xml"/><Relationship Id="rId2" Type="http://schemas.openxmlformats.org/officeDocument/2006/relationships/chart" Target="../charts/chart157.xml"/><Relationship Id="rId1" Type="http://schemas.openxmlformats.org/officeDocument/2006/relationships/chart" Target="../charts/chart156.xml"/><Relationship Id="rId6" Type="http://schemas.openxmlformats.org/officeDocument/2006/relationships/image" Target="../media/image31.png"/><Relationship Id="rId5" Type="http://schemas.openxmlformats.org/officeDocument/2006/relationships/chart" Target="../charts/chart160.xml"/><Relationship Id="rId4" Type="http://schemas.openxmlformats.org/officeDocument/2006/relationships/chart" Target="../charts/chart159.xml"/></Relationships>
</file>

<file path=xl/drawings/_rels/drawing38.xml.rels><?xml version="1.0" encoding="UTF-8" standalone="yes"?>
<Relationships xmlns="http://schemas.openxmlformats.org/package/2006/relationships"><Relationship Id="rId3" Type="http://schemas.openxmlformats.org/officeDocument/2006/relationships/chart" Target="../charts/chart163.xml"/><Relationship Id="rId2" Type="http://schemas.openxmlformats.org/officeDocument/2006/relationships/chart" Target="../charts/chart162.xml"/><Relationship Id="rId1" Type="http://schemas.openxmlformats.org/officeDocument/2006/relationships/chart" Target="../charts/chart161.xml"/><Relationship Id="rId6" Type="http://schemas.openxmlformats.org/officeDocument/2006/relationships/image" Target="../media/image32.png"/><Relationship Id="rId5" Type="http://schemas.openxmlformats.org/officeDocument/2006/relationships/chart" Target="../charts/chart165.xml"/><Relationship Id="rId4" Type="http://schemas.openxmlformats.org/officeDocument/2006/relationships/chart" Target="../charts/chart164.xml"/></Relationships>
</file>

<file path=xl/drawings/_rels/drawing39.xml.rels><?xml version="1.0" encoding="UTF-8" standalone="yes"?>
<Relationships xmlns="http://schemas.openxmlformats.org/package/2006/relationships"><Relationship Id="rId3" Type="http://schemas.openxmlformats.org/officeDocument/2006/relationships/chart" Target="../charts/chart168.xml"/><Relationship Id="rId2" Type="http://schemas.openxmlformats.org/officeDocument/2006/relationships/chart" Target="../charts/chart167.xml"/><Relationship Id="rId1" Type="http://schemas.openxmlformats.org/officeDocument/2006/relationships/chart" Target="../charts/chart166.xml"/><Relationship Id="rId6" Type="http://schemas.openxmlformats.org/officeDocument/2006/relationships/image" Target="../media/image33.png"/><Relationship Id="rId5" Type="http://schemas.openxmlformats.org/officeDocument/2006/relationships/chart" Target="../charts/chart170.xml"/><Relationship Id="rId4" Type="http://schemas.openxmlformats.org/officeDocument/2006/relationships/chart" Target="../charts/chart169.xml"/></Relationships>
</file>

<file path=xl/drawings/_rels/drawing4.xml.rels><?xml version="1.0" encoding="UTF-8" standalone="yes"?>
<Relationships xmlns="http://schemas.openxmlformats.org/package/2006/relationships"><Relationship Id="rId3" Type="http://schemas.openxmlformats.org/officeDocument/2006/relationships/chart" Target="../charts/chart8.xml"/><Relationship Id="rId2" Type="http://schemas.openxmlformats.org/officeDocument/2006/relationships/chart" Target="../charts/chart7.xml"/><Relationship Id="rId1" Type="http://schemas.openxmlformats.org/officeDocument/2006/relationships/chart" Target="../charts/chart6.xml"/></Relationships>
</file>

<file path=xl/drawings/_rels/drawing40.xml.rels><?xml version="1.0" encoding="UTF-8" standalone="yes"?>
<Relationships xmlns="http://schemas.openxmlformats.org/package/2006/relationships"><Relationship Id="rId3" Type="http://schemas.openxmlformats.org/officeDocument/2006/relationships/chart" Target="../charts/chart173.xml"/><Relationship Id="rId2" Type="http://schemas.openxmlformats.org/officeDocument/2006/relationships/chart" Target="../charts/chart172.xml"/><Relationship Id="rId1" Type="http://schemas.openxmlformats.org/officeDocument/2006/relationships/chart" Target="../charts/chart171.xml"/></Relationships>
</file>

<file path=xl/drawings/_rels/drawing41.xml.rels><?xml version="1.0" encoding="UTF-8" standalone="yes"?>
<Relationships xmlns="http://schemas.openxmlformats.org/package/2006/relationships"><Relationship Id="rId2" Type="http://schemas.openxmlformats.org/officeDocument/2006/relationships/chart" Target="../charts/chart175.xml"/><Relationship Id="rId1" Type="http://schemas.openxmlformats.org/officeDocument/2006/relationships/chart" Target="../charts/chart174.xml"/></Relationships>
</file>

<file path=xl/drawings/_rels/drawing42.xml.rels><?xml version="1.0" encoding="UTF-8" standalone="yes"?>
<Relationships xmlns="http://schemas.openxmlformats.org/package/2006/relationships"><Relationship Id="rId2" Type="http://schemas.openxmlformats.org/officeDocument/2006/relationships/chart" Target="../charts/chart177.xml"/><Relationship Id="rId1" Type="http://schemas.openxmlformats.org/officeDocument/2006/relationships/chart" Target="../charts/chart176.xml"/></Relationships>
</file>

<file path=xl/drawings/_rels/drawing43.xml.rels><?xml version="1.0" encoding="UTF-8" standalone="yes"?>
<Relationships xmlns="http://schemas.openxmlformats.org/package/2006/relationships"><Relationship Id="rId2" Type="http://schemas.openxmlformats.org/officeDocument/2006/relationships/chart" Target="../charts/chart179.xml"/><Relationship Id="rId1" Type="http://schemas.openxmlformats.org/officeDocument/2006/relationships/chart" Target="../charts/chart178.xml"/></Relationships>
</file>

<file path=xl/drawings/_rels/drawing5.xml.rels><?xml version="1.0" encoding="UTF-8" standalone="yes"?>
<Relationships xmlns="http://schemas.openxmlformats.org/package/2006/relationships"><Relationship Id="rId2" Type="http://schemas.openxmlformats.org/officeDocument/2006/relationships/chart" Target="../charts/chart10.xml"/><Relationship Id="rId1" Type="http://schemas.openxmlformats.org/officeDocument/2006/relationships/chart" Target="../charts/chart9.xml"/></Relationships>
</file>

<file path=xl/drawings/_rels/drawing6.xml.rels><?xml version="1.0" encoding="UTF-8" standalone="yes"?>
<Relationships xmlns="http://schemas.openxmlformats.org/package/2006/relationships"><Relationship Id="rId3" Type="http://schemas.openxmlformats.org/officeDocument/2006/relationships/chart" Target="../charts/chart13.xml"/><Relationship Id="rId2" Type="http://schemas.openxmlformats.org/officeDocument/2006/relationships/chart" Target="../charts/chart12.xml"/><Relationship Id="rId1" Type="http://schemas.openxmlformats.org/officeDocument/2006/relationships/chart" Target="../charts/chart11.xml"/></Relationships>
</file>

<file path=xl/drawings/_rels/drawing7.xml.rels><?xml version="1.0" encoding="UTF-8" standalone="yes"?>
<Relationships xmlns="http://schemas.openxmlformats.org/package/2006/relationships"><Relationship Id="rId3" Type="http://schemas.openxmlformats.org/officeDocument/2006/relationships/chart" Target="../charts/chart16.xml"/><Relationship Id="rId2" Type="http://schemas.openxmlformats.org/officeDocument/2006/relationships/chart" Target="../charts/chart15.xml"/><Relationship Id="rId1" Type="http://schemas.openxmlformats.org/officeDocument/2006/relationships/chart" Target="../charts/chart14.xml"/></Relationships>
</file>

<file path=xl/drawings/_rels/drawing8.xml.rels><?xml version="1.0" encoding="UTF-8" standalone="yes"?>
<Relationships xmlns="http://schemas.openxmlformats.org/package/2006/relationships"><Relationship Id="rId2" Type="http://schemas.openxmlformats.org/officeDocument/2006/relationships/chart" Target="../charts/chart18.xml"/><Relationship Id="rId1" Type="http://schemas.openxmlformats.org/officeDocument/2006/relationships/chart" Target="../charts/chart17.xml"/></Relationships>
</file>

<file path=xl/drawings/_rels/drawing9.xml.rels><?xml version="1.0" encoding="UTF-8" standalone="yes"?>
<Relationships xmlns="http://schemas.openxmlformats.org/package/2006/relationships"><Relationship Id="rId8" Type="http://schemas.openxmlformats.org/officeDocument/2006/relationships/chart" Target="../charts/chart26.xml"/><Relationship Id="rId3" Type="http://schemas.openxmlformats.org/officeDocument/2006/relationships/chart" Target="../charts/chart21.xml"/><Relationship Id="rId7" Type="http://schemas.openxmlformats.org/officeDocument/2006/relationships/chart" Target="../charts/chart25.xml"/><Relationship Id="rId2" Type="http://schemas.openxmlformats.org/officeDocument/2006/relationships/chart" Target="../charts/chart20.xml"/><Relationship Id="rId1" Type="http://schemas.openxmlformats.org/officeDocument/2006/relationships/chart" Target="../charts/chart19.xml"/><Relationship Id="rId6" Type="http://schemas.openxmlformats.org/officeDocument/2006/relationships/chart" Target="../charts/chart24.xml"/><Relationship Id="rId5" Type="http://schemas.openxmlformats.org/officeDocument/2006/relationships/chart" Target="../charts/chart23.xml"/><Relationship Id="rId4" Type="http://schemas.openxmlformats.org/officeDocument/2006/relationships/chart" Target="../charts/chart22.xml"/><Relationship Id="rId9" Type="http://schemas.openxmlformats.org/officeDocument/2006/relationships/chart" Target="../charts/chart27.xml"/></Relationships>
</file>

<file path=xl/drawings/drawing1.xml><?xml version="1.0" encoding="utf-8"?>
<xdr:wsDr xmlns:xdr="http://schemas.openxmlformats.org/drawingml/2006/spreadsheetDrawing" xmlns:a="http://schemas.openxmlformats.org/drawingml/2006/main">
  <xdr:twoCellAnchor>
    <xdr:from>
      <xdr:col>0</xdr:col>
      <xdr:colOff>0</xdr:colOff>
      <xdr:row>30</xdr:row>
      <xdr:rowOff>84843</xdr:rowOff>
    </xdr:from>
    <xdr:to>
      <xdr:col>9</xdr:col>
      <xdr:colOff>674473</xdr:colOff>
      <xdr:row>37</xdr:row>
      <xdr:rowOff>76200</xdr:rowOff>
    </xdr:to>
    <xdr:sp macro="" textlink="">
      <xdr:nvSpPr>
        <xdr:cNvPr id="2" name="TextovéPole 1">
          <a:extLst>
            <a:ext uri="{FF2B5EF4-FFF2-40B4-BE49-F238E27FC236}">
              <a16:creationId xmlns:a16="http://schemas.microsoft.com/office/drawing/2014/main" xmlns="" id="{00000000-0008-0000-0000-000002000000}"/>
            </a:ext>
          </a:extLst>
        </xdr:cNvPr>
        <xdr:cNvSpPr txBox="1"/>
      </xdr:nvSpPr>
      <xdr:spPr>
        <a:xfrm>
          <a:off x="0" y="4942593"/>
          <a:ext cx="6618073" cy="13820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cs-CZ" sz="2000" b="1">
              <a:solidFill>
                <a:sysClr val="windowText" lastClr="000000"/>
              </a:solidFill>
            </a:rPr>
            <a:t>Čtvrtletní zpráva</a:t>
          </a:r>
        </a:p>
        <a:p>
          <a:pPr algn="ctr"/>
          <a:r>
            <a:rPr lang="cs-CZ" sz="2000" b="1">
              <a:solidFill>
                <a:sysClr val="windowText" lastClr="000000"/>
              </a:solidFill>
            </a:rPr>
            <a:t>o provozu teplárenských soustav ČR</a:t>
          </a:r>
        </a:p>
      </xdr:txBody>
    </xdr:sp>
    <xdr:clientData/>
  </xdr:twoCellAnchor>
  <xdr:twoCellAnchor editAs="oneCell">
    <xdr:from>
      <xdr:col>2</xdr:col>
      <xdr:colOff>304534</xdr:colOff>
      <xdr:row>17</xdr:row>
      <xdr:rowOff>136072</xdr:rowOff>
    </xdr:from>
    <xdr:to>
      <xdr:col>7</xdr:col>
      <xdr:colOff>342725</xdr:colOff>
      <xdr:row>28</xdr:row>
      <xdr:rowOff>44269</xdr:rowOff>
    </xdr:to>
    <xdr:pic>
      <xdr:nvPicPr>
        <xdr:cNvPr id="3" name="Obrázek 2">
          <a:extLst>
            <a:ext uri="{FF2B5EF4-FFF2-40B4-BE49-F238E27FC236}">
              <a16:creationId xmlns:a16="http://schemas.microsoft.com/office/drawing/2014/main" xmlns="" id="{00000000-0008-0000-00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47559" y="2888797"/>
          <a:ext cx="3324316" cy="1689372"/>
        </a:xfrm>
        <a:prstGeom prst="rect">
          <a:avLst/>
        </a:prstGeom>
        <a:noFill/>
      </xdr:spPr>
    </xdr:pic>
    <xdr:clientData/>
  </xdr:twoCellAnchor>
</xdr:wsDr>
</file>

<file path=xl/drawings/drawing10.xml><?xml version="1.0" encoding="utf-8"?>
<xdr:wsDr xmlns:xdr="http://schemas.openxmlformats.org/drawingml/2006/spreadsheetDrawing" xmlns:a="http://schemas.openxmlformats.org/drawingml/2006/main">
  <xdr:twoCellAnchor>
    <xdr:from>
      <xdr:col>7</xdr:col>
      <xdr:colOff>85725</xdr:colOff>
      <xdr:row>22</xdr:row>
      <xdr:rowOff>9525</xdr:rowOff>
    </xdr:from>
    <xdr:to>
      <xdr:col>12</xdr:col>
      <xdr:colOff>646460</xdr:colOff>
      <xdr:row>45</xdr:row>
      <xdr:rowOff>114301</xdr:rowOff>
    </xdr:to>
    <xdr:graphicFrame macro="">
      <xdr:nvGraphicFramePr>
        <xdr:cNvPr id="2" name="Graf 1">
          <a:extLst>
            <a:ext uri="{FF2B5EF4-FFF2-40B4-BE49-F238E27FC236}">
              <a16:creationId xmlns:a16="http://schemas.microsoft.com/office/drawing/2014/main" xmlns="" id="{00000000-0008-0000-0D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66675</xdr:colOff>
      <xdr:row>22</xdr:row>
      <xdr:rowOff>104774</xdr:rowOff>
    </xdr:from>
    <xdr:to>
      <xdr:col>7</xdr:col>
      <xdr:colOff>152399</xdr:colOff>
      <xdr:row>36</xdr:row>
      <xdr:rowOff>57149</xdr:rowOff>
    </xdr:to>
    <xdr:graphicFrame macro="">
      <xdr:nvGraphicFramePr>
        <xdr:cNvPr id="4" name="Graf 3">
          <a:extLst>
            <a:ext uri="{FF2B5EF4-FFF2-40B4-BE49-F238E27FC236}">
              <a16:creationId xmlns:a16="http://schemas.microsoft.com/office/drawing/2014/main" xmlns="" id="{00000000-0008-0000-0D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6</xdr:row>
      <xdr:rowOff>0</xdr:rowOff>
    </xdr:from>
    <xdr:to>
      <xdr:col>0</xdr:col>
      <xdr:colOff>123825</xdr:colOff>
      <xdr:row>20</xdr:row>
      <xdr:rowOff>0</xdr:rowOff>
    </xdr:to>
    <xdr:graphicFrame macro="">
      <xdr:nvGraphicFramePr>
        <xdr:cNvPr id="5" name="Graf 4">
          <a:extLst>
            <a:ext uri="{FF2B5EF4-FFF2-40B4-BE49-F238E27FC236}">
              <a16:creationId xmlns:a16="http://schemas.microsoft.com/office/drawing/2014/main" xmlns="" id="{00000000-0008-0000-0D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76200</xdr:colOff>
      <xdr:row>33</xdr:row>
      <xdr:rowOff>85726</xdr:rowOff>
    </xdr:from>
    <xdr:to>
      <xdr:col>7</xdr:col>
      <xdr:colOff>276224</xdr:colOff>
      <xdr:row>45</xdr:row>
      <xdr:rowOff>123826</xdr:rowOff>
    </xdr:to>
    <xdr:graphicFrame macro="">
      <xdr:nvGraphicFramePr>
        <xdr:cNvPr id="3" name="Graf 2">
          <a:extLst>
            <a:ext uri="{FF2B5EF4-FFF2-40B4-BE49-F238E27FC236}">
              <a16:creationId xmlns:a16="http://schemas.microsoft.com/office/drawing/2014/main" xmlns="" id="{00000000-0008-0000-0D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editAs="absolute">
    <xdr:from>
      <xdr:col>0</xdr:col>
      <xdr:colOff>66675</xdr:colOff>
      <xdr:row>17</xdr:row>
      <xdr:rowOff>19051</xdr:rowOff>
    </xdr:from>
    <xdr:to>
      <xdr:col>13</xdr:col>
      <xdr:colOff>628650</xdr:colOff>
      <xdr:row>39</xdr:row>
      <xdr:rowOff>85725</xdr:rowOff>
    </xdr:to>
    <xdr:graphicFrame macro="">
      <xdr:nvGraphicFramePr>
        <xdr:cNvPr id="3" name="Graf 2">
          <a:extLst>
            <a:ext uri="{FF2B5EF4-FFF2-40B4-BE49-F238E27FC236}">
              <a16:creationId xmlns:a16="http://schemas.microsoft.com/office/drawing/2014/main" xmlns="" id="{00000000-0008-0000-0E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7</xdr:row>
      <xdr:rowOff>4761</xdr:rowOff>
    </xdr:from>
    <xdr:to>
      <xdr:col>0</xdr:col>
      <xdr:colOff>142875</xdr:colOff>
      <xdr:row>15</xdr:row>
      <xdr:rowOff>0</xdr:rowOff>
    </xdr:to>
    <xdr:graphicFrame macro="">
      <xdr:nvGraphicFramePr>
        <xdr:cNvPr id="2" name="Graf 1">
          <a:extLst>
            <a:ext uri="{FF2B5EF4-FFF2-40B4-BE49-F238E27FC236}">
              <a16:creationId xmlns:a16="http://schemas.microsoft.com/office/drawing/2014/main" xmlns="" id="{00000000-0008-0000-0E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0</xdr:col>
      <xdr:colOff>8282</xdr:colOff>
      <xdr:row>19</xdr:row>
      <xdr:rowOff>85310</xdr:rowOff>
    </xdr:from>
    <xdr:to>
      <xdr:col>9</xdr:col>
      <xdr:colOff>1009649</xdr:colOff>
      <xdr:row>44</xdr:row>
      <xdr:rowOff>142875</xdr:rowOff>
    </xdr:to>
    <xdr:graphicFrame macro="">
      <xdr:nvGraphicFramePr>
        <xdr:cNvPr id="3" name="Graf 2">
          <a:extLst>
            <a:ext uri="{FF2B5EF4-FFF2-40B4-BE49-F238E27FC236}">
              <a16:creationId xmlns:a16="http://schemas.microsoft.com/office/drawing/2014/main" xmlns="" id="{00000000-0008-0000-0F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628650</xdr:colOff>
      <xdr:row>19</xdr:row>
      <xdr:rowOff>87381</xdr:rowOff>
    </xdr:from>
    <xdr:to>
      <xdr:col>9</xdr:col>
      <xdr:colOff>906531</xdr:colOff>
      <xdr:row>42</xdr:row>
      <xdr:rowOff>117198</xdr:rowOff>
    </xdr:to>
    <xdr:graphicFrame macro="">
      <xdr:nvGraphicFramePr>
        <xdr:cNvPr id="2" name="Graf 1">
          <a:extLst>
            <a:ext uri="{FF2B5EF4-FFF2-40B4-BE49-F238E27FC236}">
              <a16:creationId xmlns:a16="http://schemas.microsoft.com/office/drawing/2014/main" xmlns="" id="{00000000-0008-0000-0F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2</xdr:col>
      <xdr:colOff>19050</xdr:colOff>
      <xdr:row>36</xdr:row>
      <xdr:rowOff>161922</xdr:rowOff>
    </xdr:from>
    <xdr:to>
      <xdr:col>6</xdr:col>
      <xdr:colOff>552150</xdr:colOff>
      <xdr:row>46</xdr:row>
      <xdr:rowOff>109722</xdr:rowOff>
    </xdr:to>
    <xdr:graphicFrame macro="">
      <xdr:nvGraphicFramePr>
        <xdr:cNvPr id="4" name="Graf 3">
          <a:extLst>
            <a:ext uri="{FF2B5EF4-FFF2-40B4-BE49-F238E27FC236}">
              <a16:creationId xmlns:a16="http://schemas.microsoft.com/office/drawing/2014/main" xmlns="" id="{00000000-0008-0000-1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6</xdr:col>
      <xdr:colOff>390526</xdr:colOff>
      <xdr:row>36</xdr:row>
      <xdr:rowOff>200023</xdr:rowOff>
    </xdr:from>
    <xdr:to>
      <xdr:col>8</xdr:col>
      <xdr:colOff>772276</xdr:colOff>
      <xdr:row>46</xdr:row>
      <xdr:rowOff>111823</xdr:rowOff>
    </xdr:to>
    <xdr:graphicFrame macro="">
      <xdr:nvGraphicFramePr>
        <xdr:cNvPr id="2" name="Graf 1">
          <a:extLst>
            <a:ext uri="{FF2B5EF4-FFF2-40B4-BE49-F238E27FC236}">
              <a16:creationId xmlns:a16="http://schemas.microsoft.com/office/drawing/2014/main" xmlns="" id="{00000000-0008-0000-1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36</xdr:row>
      <xdr:rowOff>161924</xdr:rowOff>
    </xdr:from>
    <xdr:to>
      <xdr:col>1</xdr:col>
      <xdr:colOff>726600</xdr:colOff>
      <xdr:row>46</xdr:row>
      <xdr:rowOff>109724</xdr:rowOff>
    </xdr:to>
    <xdr:graphicFrame macro="">
      <xdr:nvGraphicFramePr>
        <xdr:cNvPr id="3" name="Graf 2">
          <a:extLst>
            <a:ext uri="{FF2B5EF4-FFF2-40B4-BE49-F238E27FC236}">
              <a16:creationId xmlns:a16="http://schemas.microsoft.com/office/drawing/2014/main" xmlns="" id="{00000000-0008-0000-1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28</xdr:row>
      <xdr:rowOff>9525</xdr:rowOff>
    </xdr:from>
    <xdr:to>
      <xdr:col>0</xdr:col>
      <xdr:colOff>123825</xdr:colOff>
      <xdr:row>36</xdr:row>
      <xdr:rowOff>0</xdr:rowOff>
    </xdr:to>
    <xdr:graphicFrame macro="">
      <xdr:nvGraphicFramePr>
        <xdr:cNvPr id="6" name="Graf 5">
          <a:extLst>
            <a:ext uri="{FF2B5EF4-FFF2-40B4-BE49-F238E27FC236}">
              <a16:creationId xmlns:a16="http://schemas.microsoft.com/office/drawing/2014/main" xmlns="" id="{00000000-0008-0000-10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10</xdr:row>
      <xdr:rowOff>0</xdr:rowOff>
    </xdr:from>
    <xdr:to>
      <xdr:col>0</xdr:col>
      <xdr:colOff>161925</xdr:colOff>
      <xdr:row>25</xdr:row>
      <xdr:rowOff>142874</xdr:rowOff>
    </xdr:to>
    <xdr:graphicFrame macro="">
      <xdr:nvGraphicFramePr>
        <xdr:cNvPr id="8" name="Graf 7">
          <a:extLst>
            <a:ext uri="{FF2B5EF4-FFF2-40B4-BE49-F238E27FC236}">
              <a16:creationId xmlns:a16="http://schemas.microsoft.com/office/drawing/2014/main" xmlns="" id="{00000000-0008-0000-1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0</xdr:col>
      <xdr:colOff>0</xdr:colOff>
      <xdr:row>1</xdr:row>
      <xdr:rowOff>190500</xdr:rowOff>
    </xdr:from>
    <xdr:to>
      <xdr:col>0</xdr:col>
      <xdr:colOff>884286</xdr:colOff>
      <xdr:row>7</xdr:row>
      <xdr:rowOff>51371</xdr:rowOff>
    </xdr:to>
    <xdr:pic>
      <xdr:nvPicPr>
        <xdr:cNvPr id="12" name="Obrázek 11">
          <a:extLst>
            <a:ext uri="{FF2B5EF4-FFF2-40B4-BE49-F238E27FC236}">
              <a16:creationId xmlns:a16="http://schemas.microsoft.com/office/drawing/2014/main" xmlns="" id="{00000000-0008-0000-1000-00000C000000}"/>
            </a:ext>
          </a:extLst>
        </xdr:cNvPr>
        <xdr:cNvPicPr>
          <a:picLocks noChangeAspect="1"/>
        </xdr:cNvPicPr>
      </xdr:nvPicPr>
      <xdr:blipFill>
        <a:blip xmlns:r="http://schemas.openxmlformats.org/officeDocument/2006/relationships" r:embed="rId6" cstate="print">
          <a:clrChange>
            <a:clrFrom>
              <a:srgbClr val="FFFFFF"/>
            </a:clrFrom>
            <a:clrTo>
              <a:srgbClr val="FFFFFF">
                <a:alpha val="0"/>
              </a:srgbClr>
            </a:clrTo>
          </a:clrChange>
          <a:duotone>
            <a:prstClr val="black"/>
            <a:schemeClr val="bg2">
              <a:lumMod val="75000"/>
              <a:tint val="45000"/>
              <a:satMod val="400000"/>
            </a:schemeClr>
          </a:duotone>
          <a:extLst>
            <a:ext uri="{28A0092B-C50C-407E-A947-70E740481C1C}">
              <a14:useLocalDpi xmlns:a14="http://schemas.microsoft.com/office/drawing/2010/main" val="0"/>
            </a:ext>
          </a:extLst>
        </a:blip>
        <a:stretch>
          <a:fillRect/>
        </a:stretch>
      </xdr:blipFill>
      <xdr:spPr>
        <a:xfrm>
          <a:off x="0" y="428625"/>
          <a:ext cx="884286" cy="508571"/>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xdr:from>
      <xdr:col>2</xdr:col>
      <xdr:colOff>28577</xdr:colOff>
      <xdr:row>34</xdr:row>
      <xdr:rowOff>161924</xdr:rowOff>
    </xdr:from>
    <xdr:to>
      <xdr:col>6</xdr:col>
      <xdr:colOff>561677</xdr:colOff>
      <xdr:row>45</xdr:row>
      <xdr:rowOff>148124</xdr:rowOff>
    </xdr:to>
    <xdr:graphicFrame macro="">
      <xdr:nvGraphicFramePr>
        <xdr:cNvPr id="2" name="Graf 1">
          <a:extLst>
            <a:ext uri="{FF2B5EF4-FFF2-40B4-BE49-F238E27FC236}">
              <a16:creationId xmlns:a16="http://schemas.microsoft.com/office/drawing/2014/main" xmlns="" id="{00000000-0008-0000-1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6</xdr:col>
      <xdr:colOff>409576</xdr:colOff>
      <xdr:row>34</xdr:row>
      <xdr:rowOff>180974</xdr:rowOff>
    </xdr:from>
    <xdr:to>
      <xdr:col>8</xdr:col>
      <xdr:colOff>791326</xdr:colOff>
      <xdr:row>45</xdr:row>
      <xdr:rowOff>123826</xdr:rowOff>
    </xdr:to>
    <xdr:graphicFrame macro="">
      <xdr:nvGraphicFramePr>
        <xdr:cNvPr id="3" name="Graf 2">
          <a:extLst>
            <a:ext uri="{FF2B5EF4-FFF2-40B4-BE49-F238E27FC236}">
              <a16:creationId xmlns:a16="http://schemas.microsoft.com/office/drawing/2014/main" xmlns="" id="{00000000-0008-0000-11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xdr:colOff>
      <xdr:row>34</xdr:row>
      <xdr:rowOff>161924</xdr:rowOff>
    </xdr:from>
    <xdr:to>
      <xdr:col>1</xdr:col>
      <xdr:colOff>726601</xdr:colOff>
      <xdr:row>45</xdr:row>
      <xdr:rowOff>148124</xdr:rowOff>
    </xdr:to>
    <xdr:graphicFrame macro="">
      <xdr:nvGraphicFramePr>
        <xdr:cNvPr id="4" name="Graf 3">
          <a:extLst>
            <a:ext uri="{FF2B5EF4-FFF2-40B4-BE49-F238E27FC236}">
              <a16:creationId xmlns:a16="http://schemas.microsoft.com/office/drawing/2014/main" xmlns="" id="{00000000-0008-0000-11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9</xdr:row>
      <xdr:rowOff>9526</xdr:rowOff>
    </xdr:from>
    <xdr:to>
      <xdr:col>0</xdr:col>
      <xdr:colOff>161925</xdr:colOff>
      <xdr:row>25</xdr:row>
      <xdr:rowOff>0</xdr:rowOff>
    </xdr:to>
    <xdr:graphicFrame macro="">
      <xdr:nvGraphicFramePr>
        <xdr:cNvPr id="5" name="Graf 4">
          <a:extLst>
            <a:ext uri="{FF2B5EF4-FFF2-40B4-BE49-F238E27FC236}">
              <a16:creationId xmlns:a16="http://schemas.microsoft.com/office/drawing/2014/main" xmlns="" id="{00000000-0008-0000-11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26</xdr:row>
      <xdr:rowOff>9525</xdr:rowOff>
    </xdr:from>
    <xdr:to>
      <xdr:col>0</xdr:col>
      <xdr:colOff>123825</xdr:colOff>
      <xdr:row>34</xdr:row>
      <xdr:rowOff>0</xdr:rowOff>
    </xdr:to>
    <xdr:graphicFrame macro="">
      <xdr:nvGraphicFramePr>
        <xdr:cNvPr id="6" name="Graf 5">
          <a:extLst>
            <a:ext uri="{FF2B5EF4-FFF2-40B4-BE49-F238E27FC236}">
              <a16:creationId xmlns:a16="http://schemas.microsoft.com/office/drawing/2014/main" xmlns="" id="{00000000-0008-0000-11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0</xdr:col>
      <xdr:colOff>16</xdr:colOff>
      <xdr:row>0</xdr:row>
      <xdr:rowOff>190533</xdr:rowOff>
    </xdr:from>
    <xdr:to>
      <xdr:col>0</xdr:col>
      <xdr:colOff>884302</xdr:colOff>
      <xdr:row>6</xdr:row>
      <xdr:rowOff>51404</xdr:rowOff>
    </xdr:to>
    <xdr:pic>
      <xdr:nvPicPr>
        <xdr:cNvPr id="13" name="Obrázek 12">
          <a:extLst>
            <a:ext uri="{FF2B5EF4-FFF2-40B4-BE49-F238E27FC236}">
              <a16:creationId xmlns:a16="http://schemas.microsoft.com/office/drawing/2014/main" xmlns="" id="{00000000-0008-0000-1100-00000D000000}"/>
            </a:ext>
          </a:extLst>
        </xdr:cNvPr>
        <xdr:cNvPicPr>
          <a:picLocks noChangeAspect="1"/>
        </xdr:cNvPicPr>
      </xdr:nvPicPr>
      <xdr:blipFill>
        <a:blip xmlns:r="http://schemas.openxmlformats.org/officeDocument/2006/relationships" r:embed="rId6" cstate="print">
          <a:clrChange>
            <a:clrFrom>
              <a:srgbClr val="FFFFFF"/>
            </a:clrFrom>
            <a:clrTo>
              <a:srgbClr val="FFFFFF">
                <a:alpha val="0"/>
              </a:srgbClr>
            </a:clrTo>
          </a:clrChange>
          <a:duotone>
            <a:prstClr val="black"/>
            <a:schemeClr val="bg2">
              <a:lumMod val="75000"/>
              <a:tint val="45000"/>
              <a:satMod val="400000"/>
            </a:schemeClr>
          </a:duotone>
          <a:extLst>
            <a:ext uri="{28A0092B-C50C-407E-A947-70E740481C1C}">
              <a14:useLocalDpi xmlns:a14="http://schemas.microsoft.com/office/drawing/2010/main" val="0"/>
            </a:ext>
          </a:extLst>
        </a:blip>
        <a:stretch>
          <a:fillRect/>
        </a:stretch>
      </xdr:blipFill>
      <xdr:spPr>
        <a:xfrm>
          <a:off x="16" y="190533"/>
          <a:ext cx="884286" cy="508571"/>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0</xdr:colOff>
      <xdr:row>2</xdr:row>
      <xdr:rowOff>1</xdr:rowOff>
    </xdr:from>
    <xdr:to>
      <xdr:col>1</xdr:col>
      <xdr:colOff>451350</xdr:colOff>
      <xdr:row>5</xdr:row>
      <xdr:rowOff>144882</xdr:rowOff>
    </xdr:to>
    <xdr:pic>
      <xdr:nvPicPr>
        <xdr:cNvPr id="2" name="Obrázek 1">
          <a:extLst>
            <a:ext uri="{FF2B5EF4-FFF2-40B4-BE49-F238E27FC236}">
              <a16:creationId xmlns:a16="http://schemas.microsoft.com/office/drawing/2014/main" xmlns="" id="{00000000-0008-0000-1200-000002000000}"/>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333376"/>
          <a:ext cx="1080000" cy="621131"/>
        </a:xfrm>
        <a:prstGeom prst="rect">
          <a:avLst/>
        </a:prstGeom>
      </xdr:spPr>
    </xdr:pic>
    <xdr:clientData/>
  </xdr:twoCellAnchor>
  <xdr:twoCellAnchor editAs="oneCell">
    <xdr:from>
      <xdr:col>0</xdr:col>
      <xdr:colOff>0</xdr:colOff>
      <xdr:row>17</xdr:row>
      <xdr:rowOff>0</xdr:rowOff>
    </xdr:from>
    <xdr:to>
      <xdr:col>1</xdr:col>
      <xdr:colOff>451350</xdr:colOff>
      <xdr:row>21</xdr:row>
      <xdr:rowOff>11531</xdr:rowOff>
    </xdr:to>
    <xdr:pic>
      <xdr:nvPicPr>
        <xdr:cNvPr id="7" name="Obrázek 6">
          <a:extLst>
            <a:ext uri="{FF2B5EF4-FFF2-40B4-BE49-F238E27FC236}">
              <a16:creationId xmlns:a16="http://schemas.microsoft.com/office/drawing/2014/main" xmlns="" id="{00000000-0008-0000-1200-000007000000}"/>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2647950"/>
          <a:ext cx="1080000" cy="621131"/>
        </a:xfrm>
        <a:prstGeom prst="rect">
          <a:avLst/>
        </a:prstGeom>
      </xdr:spPr>
    </xdr:pic>
    <xdr:clientData/>
  </xdr:twoCellAnchor>
  <xdr:twoCellAnchor>
    <xdr:from>
      <xdr:col>9</xdr:col>
      <xdr:colOff>790575</xdr:colOff>
      <xdr:row>17</xdr:row>
      <xdr:rowOff>0</xdr:rowOff>
    </xdr:from>
    <xdr:to>
      <xdr:col>12</xdr:col>
      <xdr:colOff>523872</xdr:colOff>
      <xdr:row>27</xdr:row>
      <xdr:rowOff>9525</xdr:rowOff>
    </xdr:to>
    <xdr:graphicFrame macro="">
      <xdr:nvGraphicFramePr>
        <xdr:cNvPr id="8" name="Graf 7">
          <a:extLst>
            <a:ext uri="{FF2B5EF4-FFF2-40B4-BE49-F238E27FC236}">
              <a16:creationId xmlns:a16="http://schemas.microsoft.com/office/drawing/2014/main" xmlns="" id="{00000000-0008-0000-12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533399</xdr:colOff>
      <xdr:row>17</xdr:row>
      <xdr:rowOff>0</xdr:rowOff>
    </xdr:from>
    <xdr:to>
      <xdr:col>10</xdr:col>
      <xdr:colOff>112949</xdr:colOff>
      <xdr:row>27</xdr:row>
      <xdr:rowOff>123825</xdr:rowOff>
    </xdr:to>
    <xdr:graphicFrame macro="">
      <xdr:nvGraphicFramePr>
        <xdr:cNvPr id="9" name="Graf 8">
          <a:extLst>
            <a:ext uri="{FF2B5EF4-FFF2-40B4-BE49-F238E27FC236}">
              <a16:creationId xmlns:a16="http://schemas.microsoft.com/office/drawing/2014/main" xmlns="" id="{00000000-0008-0000-12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29</xdr:row>
      <xdr:rowOff>0</xdr:rowOff>
    </xdr:from>
    <xdr:to>
      <xdr:col>4</xdr:col>
      <xdr:colOff>381000</xdr:colOff>
      <xdr:row>44</xdr:row>
      <xdr:rowOff>142875</xdr:rowOff>
    </xdr:to>
    <xdr:graphicFrame macro="">
      <xdr:nvGraphicFramePr>
        <xdr:cNvPr id="10" name="Graf 9">
          <a:extLst>
            <a:ext uri="{FF2B5EF4-FFF2-40B4-BE49-F238E27FC236}">
              <a16:creationId xmlns:a16="http://schemas.microsoft.com/office/drawing/2014/main" xmlns="" id="{00000000-0008-0000-12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0</xdr:colOff>
      <xdr:row>29</xdr:row>
      <xdr:rowOff>0</xdr:rowOff>
    </xdr:from>
    <xdr:to>
      <xdr:col>7</xdr:col>
      <xdr:colOff>781050</xdr:colOff>
      <xdr:row>44</xdr:row>
      <xdr:rowOff>142125</xdr:rowOff>
    </xdr:to>
    <xdr:graphicFrame macro="">
      <xdr:nvGraphicFramePr>
        <xdr:cNvPr id="11" name="Graf 10">
          <a:extLst>
            <a:ext uri="{FF2B5EF4-FFF2-40B4-BE49-F238E27FC236}">
              <a16:creationId xmlns:a16="http://schemas.microsoft.com/office/drawing/2014/main" xmlns="" id="{00000000-0008-0000-12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8</xdr:col>
      <xdr:colOff>0</xdr:colOff>
      <xdr:row>29</xdr:row>
      <xdr:rowOff>0</xdr:rowOff>
    </xdr:from>
    <xdr:to>
      <xdr:col>12</xdr:col>
      <xdr:colOff>475950</xdr:colOff>
      <xdr:row>44</xdr:row>
      <xdr:rowOff>142125</xdr:rowOff>
    </xdr:to>
    <xdr:graphicFrame macro="">
      <xdr:nvGraphicFramePr>
        <xdr:cNvPr id="12" name="Graf 11">
          <a:extLst>
            <a:ext uri="{FF2B5EF4-FFF2-40B4-BE49-F238E27FC236}">
              <a16:creationId xmlns:a16="http://schemas.microsoft.com/office/drawing/2014/main" xmlns="" id="{00000000-0008-0000-12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0</xdr:colOff>
      <xdr:row>2</xdr:row>
      <xdr:rowOff>1</xdr:rowOff>
    </xdr:from>
    <xdr:to>
      <xdr:col>1</xdr:col>
      <xdr:colOff>451350</xdr:colOff>
      <xdr:row>6</xdr:row>
      <xdr:rowOff>11532</xdr:rowOff>
    </xdr:to>
    <xdr:pic>
      <xdr:nvPicPr>
        <xdr:cNvPr id="2" name="Obrázek 1">
          <a:extLst>
            <a:ext uri="{FF2B5EF4-FFF2-40B4-BE49-F238E27FC236}">
              <a16:creationId xmlns:a16="http://schemas.microsoft.com/office/drawing/2014/main" xmlns="" id="{00000000-0008-0000-1300-000002000000}"/>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333376"/>
          <a:ext cx="1080000" cy="621131"/>
        </a:xfrm>
        <a:prstGeom prst="rect">
          <a:avLst/>
        </a:prstGeom>
      </xdr:spPr>
    </xdr:pic>
    <xdr:clientData/>
  </xdr:twoCellAnchor>
  <xdr:twoCellAnchor editAs="oneCell">
    <xdr:from>
      <xdr:col>0</xdr:col>
      <xdr:colOff>0</xdr:colOff>
      <xdr:row>17</xdr:row>
      <xdr:rowOff>0</xdr:rowOff>
    </xdr:from>
    <xdr:to>
      <xdr:col>1</xdr:col>
      <xdr:colOff>451350</xdr:colOff>
      <xdr:row>21</xdr:row>
      <xdr:rowOff>11531</xdr:rowOff>
    </xdr:to>
    <xdr:pic>
      <xdr:nvPicPr>
        <xdr:cNvPr id="6" name="Obrázek 5">
          <a:extLst>
            <a:ext uri="{FF2B5EF4-FFF2-40B4-BE49-F238E27FC236}">
              <a16:creationId xmlns:a16="http://schemas.microsoft.com/office/drawing/2014/main" xmlns="" id="{00000000-0008-0000-1300-000006000000}"/>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2647950"/>
          <a:ext cx="1080000" cy="621131"/>
        </a:xfrm>
        <a:prstGeom prst="rect">
          <a:avLst/>
        </a:prstGeom>
      </xdr:spPr>
    </xdr:pic>
    <xdr:clientData/>
  </xdr:twoCellAnchor>
  <xdr:twoCellAnchor>
    <xdr:from>
      <xdr:col>9</xdr:col>
      <xdr:colOff>790575</xdr:colOff>
      <xdr:row>17</xdr:row>
      <xdr:rowOff>0</xdr:rowOff>
    </xdr:from>
    <xdr:to>
      <xdr:col>12</xdr:col>
      <xdr:colOff>523872</xdr:colOff>
      <xdr:row>27</xdr:row>
      <xdr:rowOff>9525</xdr:rowOff>
    </xdr:to>
    <xdr:graphicFrame macro="">
      <xdr:nvGraphicFramePr>
        <xdr:cNvPr id="5" name="Graf 4">
          <a:extLst>
            <a:ext uri="{FF2B5EF4-FFF2-40B4-BE49-F238E27FC236}">
              <a16:creationId xmlns:a16="http://schemas.microsoft.com/office/drawing/2014/main" xmlns="" id="{00000000-0008-0000-13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533399</xdr:colOff>
      <xdr:row>17</xdr:row>
      <xdr:rowOff>0</xdr:rowOff>
    </xdr:from>
    <xdr:to>
      <xdr:col>10</xdr:col>
      <xdr:colOff>112949</xdr:colOff>
      <xdr:row>27</xdr:row>
      <xdr:rowOff>123825</xdr:rowOff>
    </xdr:to>
    <xdr:graphicFrame macro="">
      <xdr:nvGraphicFramePr>
        <xdr:cNvPr id="8" name="Graf 7">
          <a:extLst>
            <a:ext uri="{FF2B5EF4-FFF2-40B4-BE49-F238E27FC236}">
              <a16:creationId xmlns:a16="http://schemas.microsoft.com/office/drawing/2014/main" xmlns="" id="{00000000-0008-0000-13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29</xdr:row>
      <xdr:rowOff>0</xdr:rowOff>
    </xdr:from>
    <xdr:to>
      <xdr:col>4</xdr:col>
      <xdr:colOff>381000</xdr:colOff>
      <xdr:row>44</xdr:row>
      <xdr:rowOff>142875</xdr:rowOff>
    </xdr:to>
    <xdr:graphicFrame macro="">
      <xdr:nvGraphicFramePr>
        <xdr:cNvPr id="9" name="Graf 8">
          <a:extLst>
            <a:ext uri="{FF2B5EF4-FFF2-40B4-BE49-F238E27FC236}">
              <a16:creationId xmlns:a16="http://schemas.microsoft.com/office/drawing/2014/main" xmlns="" id="{00000000-0008-0000-13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0</xdr:colOff>
      <xdr:row>29</xdr:row>
      <xdr:rowOff>0</xdr:rowOff>
    </xdr:from>
    <xdr:to>
      <xdr:col>7</xdr:col>
      <xdr:colOff>781050</xdr:colOff>
      <xdr:row>44</xdr:row>
      <xdr:rowOff>142125</xdr:rowOff>
    </xdr:to>
    <xdr:graphicFrame macro="">
      <xdr:nvGraphicFramePr>
        <xdr:cNvPr id="10" name="Graf 9">
          <a:extLst>
            <a:ext uri="{FF2B5EF4-FFF2-40B4-BE49-F238E27FC236}">
              <a16:creationId xmlns:a16="http://schemas.microsoft.com/office/drawing/2014/main" xmlns="" id="{00000000-0008-0000-13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8</xdr:col>
      <xdr:colOff>0</xdr:colOff>
      <xdr:row>29</xdr:row>
      <xdr:rowOff>0</xdr:rowOff>
    </xdr:from>
    <xdr:to>
      <xdr:col>12</xdr:col>
      <xdr:colOff>475950</xdr:colOff>
      <xdr:row>44</xdr:row>
      <xdr:rowOff>142125</xdr:rowOff>
    </xdr:to>
    <xdr:graphicFrame macro="">
      <xdr:nvGraphicFramePr>
        <xdr:cNvPr id="11" name="Graf 10">
          <a:extLst>
            <a:ext uri="{FF2B5EF4-FFF2-40B4-BE49-F238E27FC236}">
              <a16:creationId xmlns:a16="http://schemas.microsoft.com/office/drawing/2014/main" xmlns="" id="{00000000-0008-0000-13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0</xdr:colOff>
      <xdr:row>2</xdr:row>
      <xdr:rowOff>1</xdr:rowOff>
    </xdr:from>
    <xdr:to>
      <xdr:col>1</xdr:col>
      <xdr:colOff>451350</xdr:colOff>
      <xdr:row>5</xdr:row>
      <xdr:rowOff>144882</xdr:rowOff>
    </xdr:to>
    <xdr:pic>
      <xdr:nvPicPr>
        <xdr:cNvPr id="3" name="Obrázek 2">
          <a:extLst>
            <a:ext uri="{FF2B5EF4-FFF2-40B4-BE49-F238E27FC236}">
              <a16:creationId xmlns:a16="http://schemas.microsoft.com/office/drawing/2014/main" xmlns="" id="{00000000-0008-0000-1400-000003000000}"/>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333376"/>
          <a:ext cx="1080000" cy="621131"/>
        </a:xfrm>
        <a:prstGeom prst="rect">
          <a:avLst/>
        </a:prstGeom>
      </xdr:spPr>
    </xdr:pic>
    <xdr:clientData/>
  </xdr:twoCellAnchor>
  <xdr:twoCellAnchor editAs="oneCell">
    <xdr:from>
      <xdr:col>0</xdr:col>
      <xdr:colOff>0</xdr:colOff>
      <xdr:row>17</xdr:row>
      <xdr:rowOff>0</xdr:rowOff>
    </xdr:from>
    <xdr:to>
      <xdr:col>1</xdr:col>
      <xdr:colOff>451350</xdr:colOff>
      <xdr:row>21</xdr:row>
      <xdr:rowOff>11531</xdr:rowOff>
    </xdr:to>
    <xdr:pic>
      <xdr:nvPicPr>
        <xdr:cNvPr id="8" name="Obrázek 7">
          <a:extLst>
            <a:ext uri="{FF2B5EF4-FFF2-40B4-BE49-F238E27FC236}">
              <a16:creationId xmlns:a16="http://schemas.microsoft.com/office/drawing/2014/main" xmlns="" id="{00000000-0008-0000-1400-000008000000}"/>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2647950"/>
          <a:ext cx="1080000" cy="621131"/>
        </a:xfrm>
        <a:prstGeom prst="rect">
          <a:avLst/>
        </a:prstGeom>
      </xdr:spPr>
    </xdr:pic>
    <xdr:clientData/>
  </xdr:twoCellAnchor>
  <xdr:twoCellAnchor>
    <xdr:from>
      <xdr:col>9</xdr:col>
      <xdr:colOff>790575</xdr:colOff>
      <xdr:row>17</xdr:row>
      <xdr:rowOff>0</xdr:rowOff>
    </xdr:from>
    <xdr:to>
      <xdr:col>12</xdr:col>
      <xdr:colOff>523872</xdr:colOff>
      <xdr:row>27</xdr:row>
      <xdr:rowOff>9525</xdr:rowOff>
    </xdr:to>
    <xdr:graphicFrame macro="">
      <xdr:nvGraphicFramePr>
        <xdr:cNvPr id="5" name="Graf 4">
          <a:extLst>
            <a:ext uri="{FF2B5EF4-FFF2-40B4-BE49-F238E27FC236}">
              <a16:creationId xmlns:a16="http://schemas.microsoft.com/office/drawing/2014/main" xmlns="" id="{00000000-0008-0000-14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533399</xdr:colOff>
      <xdr:row>17</xdr:row>
      <xdr:rowOff>0</xdr:rowOff>
    </xdr:from>
    <xdr:to>
      <xdr:col>10</xdr:col>
      <xdr:colOff>112949</xdr:colOff>
      <xdr:row>27</xdr:row>
      <xdr:rowOff>123825</xdr:rowOff>
    </xdr:to>
    <xdr:graphicFrame macro="">
      <xdr:nvGraphicFramePr>
        <xdr:cNvPr id="6" name="Graf 5">
          <a:extLst>
            <a:ext uri="{FF2B5EF4-FFF2-40B4-BE49-F238E27FC236}">
              <a16:creationId xmlns:a16="http://schemas.microsoft.com/office/drawing/2014/main" xmlns="" id="{00000000-0008-0000-14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29</xdr:row>
      <xdr:rowOff>0</xdr:rowOff>
    </xdr:from>
    <xdr:to>
      <xdr:col>4</xdr:col>
      <xdr:colOff>381000</xdr:colOff>
      <xdr:row>44</xdr:row>
      <xdr:rowOff>142875</xdr:rowOff>
    </xdr:to>
    <xdr:graphicFrame macro="">
      <xdr:nvGraphicFramePr>
        <xdr:cNvPr id="7" name="Graf 6">
          <a:extLst>
            <a:ext uri="{FF2B5EF4-FFF2-40B4-BE49-F238E27FC236}">
              <a16:creationId xmlns:a16="http://schemas.microsoft.com/office/drawing/2014/main" xmlns="" id="{00000000-0008-0000-14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0</xdr:colOff>
      <xdr:row>29</xdr:row>
      <xdr:rowOff>0</xdr:rowOff>
    </xdr:from>
    <xdr:to>
      <xdr:col>7</xdr:col>
      <xdr:colOff>781050</xdr:colOff>
      <xdr:row>44</xdr:row>
      <xdr:rowOff>142125</xdr:rowOff>
    </xdr:to>
    <xdr:graphicFrame macro="">
      <xdr:nvGraphicFramePr>
        <xdr:cNvPr id="9" name="Graf 8">
          <a:extLst>
            <a:ext uri="{FF2B5EF4-FFF2-40B4-BE49-F238E27FC236}">
              <a16:creationId xmlns:a16="http://schemas.microsoft.com/office/drawing/2014/main" xmlns="" id="{00000000-0008-0000-14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8</xdr:col>
      <xdr:colOff>0</xdr:colOff>
      <xdr:row>29</xdr:row>
      <xdr:rowOff>0</xdr:rowOff>
    </xdr:from>
    <xdr:to>
      <xdr:col>12</xdr:col>
      <xdr:colOff>475950</xdr:colOff>
      <xdr:row>44</xdr:row>
      <xdr:rowOff>142125</xdr:rowOff>
    </xdr:to>
    <xdr:graphicFrame macro="">
      <xdr:nvGraphicFramePr>
        <xdr:cNvPr id="10" name="Graf 9">
          <a:extLst>
            <a:ext uri="{FF2B5EF4-FFF2-40B4-BE49-F238E27FC236}">
              <a16:creationId xmlns:a16="http://schemas.microsoft.com/office/drawing/2014/main" xmlns="" id="{00000000-0008-0000-14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0</xdr:colOff>
      <xdr:row>2</xdr:row>
      <xdr:rowOff>1</xdr:rowOff>
    </xdr:from>
    <xdr:to>
      <xdr:col>1</xdr:col>
      <xdr:colOff>451350</xdr:colOff>
      <xdr:row>6</xdr:row>
      <xdr:rowOff>11532</xdr:rowOff>
    </xdr:to>
    <xdr:pic>
      <xdr:nvPicPr>
        <xdr:cNvPr id="2" name="Obrázek 1">
          <a:extLst>
            <a:ext uri="{FF2B5EF4-FFF2-40B4-BE49-F238E27FC236}">
              <a16:creationId xmlns:a16="http://schemas.microsoft.com/office/drawing/2014/main" xmlns="" id="{00000000-0008-0000-1500-000002000000}"/>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333376"/>
          <a:ext cx="1080000" cy="621131"/>
        </a:xfrm>
        <a:prstGeom prst="rect">
          <a:avLst/>
        </a:prstGeom>
      </xdr:spPr>
    </xdr:pic>
    <xdr:clientData/>
  </xdr:twoCellAnchor>
  <xdr:twoCellAnchor editAs="oneCell">
    <xdr:from>
      <xdr:col>0</xdr:col>
      <xdr:colOff>0</xdr:colOff>
      <xdr:row>17</xdr:row>
      <xdr:rowOff>0</xdr:rowOff>
    </xdr:from>
    <xdr:to>
      <xdr:col>1</xdr:col>
      <xdr:colOff>451350</xdr:colOff>
      <xdr:row>21</xdr:row>
      <xdr:rowOff>11531</xdr:rowOff>
    </xdr:to>
    <xdr:pic>
      <xdr:nvPicPr>
        <xdr:cNvPr id="6" name="Obrázek 5">
          <a:extLst>
            <a:ext uri="{FF2B5EF4-FFF2-40B4-BE49-F238E27FC236}">
              <a16:creationId xmlns:a16="http://schemas.microsoft.com/office/drawing/2014/main" xmlns="" id="{00000000-0008-0000-1500-000006000000}"/>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2647950"/>
          <a:ext cx="1080000" cy="621131"/>
        </a:xfrm>
        <a:prstGeom prst="rect">
          <a:avLst/>
        </a:prstGeom>
      </xdr:spPr>
    </xdr:pic>
    <xdr:clientData/>
  </xdr:twoCellAnchor>
  <xdr:twoCellAnchor>
    <xdr:from>
      <xdr:col>9</xdr:col>
      <xdr:colOff>790575</xdr:colOff>
      <xdr:row>17</xdr:row>
      <xdr:rowOff>0</xdr:rowOff>
    </xdr:from>
    <xdr:to>
      <xdr:col>12</xdr:col>
      <xdr:colOff>523872</xdr:colOff>
      <xdr:row>27</xdr:row>
      <xdr:rowOff>9525</xdr:rowOff>
    </xdr:to>
    <xdr:graphicFrame macro="">
      <xdr:nvGraphicFramePr>
        <xdr:cNvPr id="5" name="Graf 4">
          <a:extLst>
            <a:ext uri="{FF2B5EF4-FFF2-40B4-BE49-F238E27FC236}">
              <a16:creationId xmlns:a16="http://schemas.microsoft.com/office/drawing/2014/main" xmlns="" id="{00000000-0008-0000-15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533399</xdr:colOff>
      <xdr:row>17</xdr:row>
      <xdr:rowOff>0</xdr:rowOff>
    </xdr:from>
    <xdr:to>
      <xdr:col>10</xdr:col>
      <xdr:colOff>112949</xdr:colOff>
      <xdr:row>27</xdr:row>
      <xdr:rowOff>123825</xdr:rowOff>
    </xdr:to>
    <xdr:graphicFrame macro="">
      <xdr:nvGraphicFramePr>
        <xdr:cNvPr id="7" name="Graf 6">
          <a:extLst>
            <a:ext uri="{FF2B5EF4-FFF2-40B4-BE49-F238E27FC236}">
              <a16:creationId xmlns:a16="http://schemas.microsoft.com/office/drawing/2014/main" xmlns="" id="{00000000-0008-0000-15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29</xdr:row>
      <xdr:rowOff>0</xdr:rowOff>
    </xdr:from>
    <xdr:to>
      <xdr:col>4</xdr:col>
      <xdr:colOff>381000</xdr:colOff>
      <xdr:row>44</xdr:row>
      <xdr:rowOff>142875</xdr:rowOff>
    </xdr:to>
    <xdr:graphicFrame macro="">
      <xdr:nvGraphicFramePr>
        <xdr:cNvPr id="8" name="Graf 7">
          <a:extLst>
            <a:ext uri="{FF2B5EF4-FFF2-40B4-BE49-F238E27FC236}">
              <a16:creationId xmlns:a16="http://schemas.microsoft.com/office/drawing/2014/main" xmlns="" id="{00000000-0008-0000-15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0</xdr:colOff>
      <xdr:row>29</xdr:row>
      <xdr:rowOff>0</xdr:rowOff>
    </xdr:from>
    <xdr:to>
      <xdr:col>7</xdr:col>
      <xdr:colOff>781050</xdr:colOff>
      <xdr:row>44</xdr:row>
      <xdr:rowOff>142125</xdr:rowOff>
    </xdr:to>
    <xdr:graphicFrame macro="">
      <xdr:nvGraphicFramePr>
        <xdr:cNvPr id="9" name="Graf 8">
          <a:extLst>
            <a:ext uri="{FF2B5EF4-FFF2-40B4-BE49-F238E27FC236}">
              <a16:creationId xmlns:a16="http://schemas.microsoft.com/office/drawing/2014/main" xmlns="" id="{00000000-0008-0000-15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8</xdr:col>
      <xdr:colOff>0</xdr:colOff>
      <xdr:row>29</xdr:row>
      <xdr:rowOff>0</xdr:rowOff>
    </xdr:from>
    <xdr:to>
      <xdr:col>12</xdr:col>
      <xdr:colOff>475950</xdr:colOff>
      <xdr:row>44</xdr:row>
      <xdr:rowOff>142125</xdr:rowOff>
    </xdr:to>
    <xdr:graphicFrame macro="">
      <xdr:nvGraphicFramePr>
        <xdr:cNvPr id="10" name="Graf 9">
          <a:extLst>
            <a:ext uri="{FF2B5EF4-FFF2-40B4-BE49-F238E27FC236}">
              <a16:creationId xmlns:a16="http://schemas.microsoft.com/office/drawing/2014/main" xmlns="" id="{00000000-0008-0000-15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0</xdr:colOff>
      <xdr:row>2</xdr:row>
      <xdr:rowOff>1</xdr:rowOff>
    </xdr:from>
    <xdr:to>
      <xdr:col>1</xdr:col>
      <xdr:colOff>451350</xdr:colOff>
      <xdr:row>5</xdr:row>
      <xdr:rowOff>144882</xdr:rowOff>
    </xdr:to>
    <xdr:pic>
      <xdr:nvPicPr>
        <xdr:cNvPr id="3" name="Obrázek 2">
          <a:extLst>
            <a:ext uri="{FF2B5EF4-FFF2-40B4-BE49-F238E27FC236}">
              <a16:creationId xmlns:a16="http://schemas.microsoft.com/office/drawing/2014/main" xmlns="" id="{00000000-0008-0000-1600-000003000000}"/>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333376"/>
          <a:ext cx="1080000" cy="621131"/>
        </a:xfrm>
        <a:prstGeom prst="rect">
          <a:avLst/>
        </a:prstGeom>
      </xdr:spPr>
    </xdr:pic>
    <xdr:clientData/>
  </xdr:twoCellAnchor>
  <xdr:twoCellAnchor editAs="oneCell">
    <xdr:from>
      <xdr:col>0</xdr:col>
      <xdr:colOff>0</xdr:colOff>
      <xdr:row>17</xdr:row>
      <xdr:rowOff>0</xdr:rowOff>
    </xdr:from>
    <xdr:to>
      <xdr:col>1</xdr:col>
      <xdr:colOff>451350</xdr:colOff>
      <xdr:row>21</xdr:row>
      <xdr:rowOff>11531</xdr:rowOff>
    </xdr:to>
    <xdr:pic>
      <xdr:nvPicPr>
        <xdr:cNvPr id="8" name="Obrázek 7">
          <a:extLst>
            <a:ext uri="{FF2B5EF4-FFF2-40B4-BE49-F238E27FC236}">
              <a16:creationId xmlns:a16="http://schemas.microsoft.com/office/drawing/2014/main" xmlns="" id="{00000000-0008-0000-1600-000008000000}"/>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2647950"/>
          <a:ext cx="1080000" cy="621131"/>
        </a:xfrm>
        <a:prstGeom prst="rect">
          <a:avLst/>
        </a:prstGeom>
      </xdr:spPr>
    </xdr:pic>
    <xdr:clientData/>
  </xdr:twoCellAnchor>
  <xdr:twoCellAnchor>
    <xdr:from>
      <xdr:col>9</xdr:col>
      <xdr:colOff>790575</xdr:colOff>
      <xdr:row>17</xdr:row>
      <xdr:rowOff>0</xdr:rowOff>
    </xdr:from>
    <xdr:to>
      <xdr:col>12</xdr:col>
      <xdr:colOff>523872</xdr:colOff>
      <xdr:row>27</xdr:row>
      <xdr:rowOff>9525</xdr:rowOff>
    </xdr:to>
    <xdr:graphicFrame macro="">
      <xdr:nvGraphicFramePr>
        <xdr:cNvPr id="5" name="Graf 4">
          <a:extLst>
            <a:ext uri="{FF2B5EF4-FFF2-40B4-BE49-F238E27FC236}">
              <a16:creationId xmlns:a16="http://schemas.microsoft.com/office/drawing/2014/main" xmlns="" id="{00000000-0008-0000-16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533399</xdr:colOff>
      <xdr:row>17</xdr:row>
      <xdr:rowOff>0</xdr:rowOff>
    </xdr:from>
    <xdr:to>
      <xdr:col>10</xdr:col>
      <xdr:colOff>112949</xdr:colOff>
      <xdr:row>27</xdr:row>
      <xdr:rowOff>123825</xdr:rowOff>
    </xdr:to>
    <xdr:graphicFrame macro="">
      <xdr:nvGraphicFramePr>
        <xdr:cNvPr id="6" name="Graf 5">
          <a:extLst>
            <a:ext uri="{FF2B5EF4-FFF2-40B4-BE49-F238E27FC236}">
              <a16:creationId xmlns:a16="http://schemas.microsoft.com/office/drawing/2014/main" xmlns="" id="{00000000-0008-0000-16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29</xdr:row>
      <xdr:rowOff>0</xdr:rowOff>
    </xdr:from>
    <xdr:to>
      <xdr:col>4</xdr:col>
      <xdr:colOff>381000</xdr:colOff>
      <xdr:row>44</xdr:row>
      <xdr:rowOff>142875</xdr:rowOff>
    </xdr:to>
    <xdr:graphicFrame macro="">
      <xdr:nvGraphicFramePr>
        <xdr:cNvPr id="7" name="Graf 6">
          <a:extLst>
            <a:ext uri="{FF2B5EF4-FFF2-40B4-BE49-F238E27FC236}">
              <a16:creationId xmlns:a16="http://schemas.microsoft.com/office/drawing/2014/main" xmlns="" id="{00000000-0008-0000-16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0</xdr:colOff>
      <xdr:row>29</xdr:row>
      <xdr:rowOff>0</xdr:rowOff>
    </xdr:from>
    <xdr:to>
      <xdr:col>7</xdr:col>
      <xdr:colOff>781050</xdr:colOff>
      <xdr:row>44</xdr:row>
      <xdr:rowOff>142125</xdr:rowOff>
    </xdr:to>
    <xdr:graphicFrame macro="">
      <xdr:nvGraphicFramePr>
        <xdr:cNvPr id="9" name="Graf 8">
          <a:extLst>
            <a:ext uri="{FF2B5EF4-FFF2-40B4-BE49-F238E27FC236}">
              <a16:creationId xmlns:a16="http://schemas.microsoft.com/office/drawing/2014/main" xmlns="" id="{00000000-0008-0000-16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8</xdr:col>
      <xdr:colOff>0</xdr:colOff>
      <xdr:row>29</xdr:row>
      <xdr:rowOff>0</xdr:rowOff>
    </xdr:from>
    <xdr:to>
      <xdr:col>12</xdr:col>
      <xdr:colOff>475950</xdr:colOff>
      <xdr:row>44</xdr:row>
      <xdr:rowOff>142125</xdr:rowOff>
    </xdr:to>
    <xdr:graphicFrame macro="">
      <xdr:nvGraphicFramePr>
        <xdr:cNvPr id="10" name="Graf 9">
          <a:extLst>
            <a:ext uri="{FF2B5EF4-FFF2-40B4-BE49-F238E27FC236}">
              <a16:creationId xmlns:a16="http://schemas.microsoft.com/office/drawing/2014/main" xmlns="" id="{00000000-0008-0000-16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4</xdr:row>
      <xdr:rowOff>9525</xdr:rowOff>
    </xdr:from>
    <xdr:to>
      <xdr:col>0</xdr:col>
      <xdr:colOff>161925</xdr:colOff>
      <xdr:row>16</xdr:row>
      <xdr:rowOff>0</xdr:rowOff>
    </xdr:to>
    <xdr:graphicFrame macro="">
      <xdr:nvGraphicFramePr>
        <xdr:cNvPr id="3" name="Graf 2">
          <a:extLst>
            <a:ext uri="{FF2B5EF4-FFF2-40B4-BE49-F238E27FC236}">
              <a16:creationId xmlns:a16="http://schemas.microsoft.com/office/drawing/2014/main" xmlns="" id="{00000000-0008-0000-05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17</xdr:row>
      <xdr:rowOff>23812</xdr:rowOff>
    </xdr:from>
    <xdr:to>
      <xdr:col>13</xdr:col>
      <xdr:colOff>666750</xdr:colOff>
      <xdr:row>39</xdr:row>
      <xdr:rowOff>55012</xdr:rowOff>
    </xdr:to>
    <xdr:graphicFrame macro="">
      <xdr:nvGraphicFramePr>
        <xdr:cNvPr id="4" name="Graf 3">
          <a:extLst>
            <a:ext uri="{FF2B5EF4-FFF2-40B4-BE49-F238E27FC236}">
              <a16:creationId xmlns:a16="http://schemas.microsoft.com/office/drawing/2014/main" xmlns="" id="{00000000-0008-0000-05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0</xdr:colOff>
      <xdr:row>2</xdr:row>
      <xdr:rowOff>1</xdr:rowOff>
    </xdr:from>
    <xdr:to>
      <xdr:col>1</xdr:col>
      <xdr:colOff>451350</xdr:colOff>
      <xdr:row>6</xdr:row>
      <xdr:rowOff>11532</xdr:rowOff>
    </xdr:to>
    <xdr:pic>
      <xdr:nvPicPr>
        <xdr:cNvPr id="2" name="Obrázek 1">
          <a:extLst>
            <a:ext uri="{FF2B5EF4-FFF2-40B4-BE49-F238E27FC236}">
              <a16:creationId xmlns:a16="http://schemas.microsoft.com/office/drawing/2014/main" xmlns="" id="{00000000-0008-0000-1700-000002000000}"/>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333376"/>
          <a:ext cx="1080000" cy="621131"/>
        </a:xfrm>
        <a:prstGeom prst="rect">
          <a:avLst/>
        </a:prstGeom>
      </xdr:spPr>
    </xdr:pic>
    <xdr:clientData/>
  </xdr:twoCellAnchor>
  <xdr:twoCellAnchor editAs="oneCell">
    <xdr:from>
      <xdr:col>0</xdr:col>
      <xdr:colOff>0</xdr:colOff>
      <xdr:row>17</xdr:row>
      <xdr:rowOff>0</xdr:rowOff>
    </xdr:from>
    <xdr:to>
      <xdr:col>1</xdr:col>
      <xdr:colOff>451350</xdr:colOff>
      <xdr:row>21</xdr:row>
      <xdr:rowOff>11531</xdr:rowOff>
    </xdr:to>
    <xdr:pic>
      <xdr:nvPicPr>
        <xdr:cNvPr id="6" name="Obrázek 5">
          <a:extLst>
            <a:ext uri="{FF2B5EF4-FFF2-40B4-BE49-F238E27FC236}">
              <a16:creationId xmlns:a16="http://schemas.microsoft.com/office/drawing/2014/main" xmlns="" id="{00000000-0008-0000-1700-000006000000}"/>
            </a:ext>
          </a:extLst>
        </xdr:cNvPr>
        <xdr:cNvPicPr>
          <a:picLocks noChangeAspect="1"/>
        </xdr:cNvPicPr>
      </xdr:nvPicPr>
      <xdr:blipFill>
        <a:blip xmlns:r="http://schemas.openxmlformats.org/officeDocument/2006/relationships" r:embed="rId3"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4">
                  <a14:imgEffect>
                    <a14:saturation sat="0"/>
                  </a14:imgEffect>
                </a14:imgLayer>
              </a14:imgProps>
            </a:ext>
            <a:ext uri="{28A0092B-C50C-407E-A947-70E740481C1C}">
              <a14:useLocalDpi xmlns:a14="http://schemas.microsoft.com/office/drawing/2010/main" val="0"/>
            </a:ext>
          </a:extLst>
        </a:blip>
        <a:stretch>
          <a:fillRect/>
        </a:stretch>
      </xdr:blipFill>
      <xdr:spPr>
        <a:xfrm>
          <a:off x="0" y="2647950"/>
          <a:ext cx="1080000" cy="621131"/>
        </a:xfrm>
        <a:prstGeom prst="rect">
          <a:avLst/>
        </a:prstGeom>
      </xdr:spPr>
    </xdr:pic>
    <xdr:clientData/>
  </xdr:twoCellAnchor>
  <xdr:twoCellAnchor>
    <xdr:from>
      <xdr:col>9</xdr:col>
      <xdr:colOff>790575</xdr:colOff>
      <xdr:row>17</xdr:row>
      <xdr:rowOff>0</xdr:rowOff>
    </xdr:from>
    <xdr:to>
      <xdr:col>12</xdr:col>
      <xdr:colOff>523872</xdr:colOff>
      <xdr:row>27</xdr:row>
      <xdr:rowOff>9525</xdr:rowOff>
    </xdr:to>
    <xdr:graphicFrame macro="">
      <xdr:nvGraphicFramePr>
        <xdr:cNvPr id="5" name="Graf 4">
          <a:extLst>
            <a:ext uri="{FF2B5EF4-FFF2-40B4-BE49-F238E27FC236}">
              <a16:creationId xmlns:a16="http://schemas.microsoft.com/office/drawing/2014/main" xmlns="" id="{00000000-0008-0000-17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6</xdr:col>
      <xdr:colOff>533399</xdr:colOff>
      <xdr:row>17</xdr:row>
      <xdr:rowOff>0</xdr:rowOff>
    </xdr:from>
    <xdr:to>
      <xdr:col>10</xdr:col>
      <xdr:colOff>112949</xdr:colOff>
      <xdr:row>27</xdr:row>
      <xdr:rowOff>123825</xdr:rowOff>
    </xdr:to>
    <xdr:graphicFrame macro="">
      <xdr:nvGraphicFramePr>
        <xdr:cNvPr id="7" name="Graf 6">
          <a:extLst>
            <a:ext uri="{FF2B5EF4-FFF2-40B4-BE49-F238E27FC236}">
              <a16:creationId xmlns:a16="http://schemas.microsoft.com/office/drawing/2014/main" xmlns="" id="{00000000-0008-0000-17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29</xdr:row>
      <xdr:rowOff>0</xdr:rowOff>
    </xdr:from>
    <xdr:to>
      <xdr:col>4</xdr:col>
      <xdr:colOff>381000</xdr:colOff>
      <xdr:row>44</xdr:row>
      <xdr:rowOff>142875</xdr:rowOff>
    </xdr:to>
    <xdr:graphicFrame macro="">
      <xdr:nvGraphicFramePr>
        <xdr:cNvPr id="8" name="Graf 7">
          <a:extLst>
            <a:ext uri="{FF2B5EF4-FFF2-40B4-BE49-F238E27FC236}">
              <a16:creationId xmlns:a16="http://schemas.microsoft.com/office/drawing/2014/main" xmlns="" id="{00000000-0008-0000-17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5</xdr:col>
      <xdr:colOff>0</xdr:colOff>
      <xdr:row>29</xdr:row>
      <xdr:rowOff>0</xdr:rowOff>
    </xdr:from>
    <xdr:to>
      <xdr:col>7</xdr:col>
      <xdr:colOff>781050</xdr:colOff>
      <xdr:row>44</xdr:row>
      <xdr:rowOff>142125</xdr:rowOff>
    </xdr:to>
    <xdr:graphicFrame macro="">
      <xdr:nvGraphicFramePr>
        <xdr:cNvPr id="9" name="Graf 8">
          <a:extLst>
            <a:ext uri="{FF2B5EF4-FFF2-40B4-BE49-F238E27FC236}">
              <a16:creationId xmlns:a16="http://schemas.microsoft.com/office/drawing/2014/main" xmlns="" id="{00000000-0008-0000-17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8</xdr:col>
      <xdr:colOff>0</xdr:colOff>
      <xdr:row>29</xdr:row>
      <xdr:rowOff>0</xdr:rowOff>
    </xdr:from>
    <xdr:to>
      <xdr:col>12</xdr:col>
      <xdr:colOff>475950</xdr:colOff>
      <xdr:row>44</xdr:row>
      <xdr:rowOff>142125</xdr:rowOff>
    </xdr:to>
    <xdr:graphicFrame macro="">
      <xdr:nvGraphicFramePr>
        <xdr:cNvPr id="10" name="Graf 9">
          <a:extLst>
            <a:ext uri="{FF2B5EF4-FFF2-40B4-BE49-F238E27FC236}">
              <a16:creationId xmlns:a16="http://schemas.microsoft.com/office/drawing/2014/main" xmlns="" id="{00000000-0008-0000-17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0</xdr:colOff>
      <xdr:row>2</xdr:row>
      <xdr:rowOff>1</xdr:rowOff>
    </xdr:from>
    <xdr:to>
      <xdr:col>1</xdr:col>
      <xdr:colOff>451350</xdr:colOff>
      <xdr:row>5</xdr:row>
      <xdr:rowOff>144882</xdr:rowOff>
    </xdr:to>
    <xdr:pic>
      <xdr:nvPicPr>
        <xdr:cNvPr id="3" name="Obrázek 2">
          <a:extLst>
            <a:ext uri="{FF2B5EF4-FFF2-40B4-BE49-F238E27FC236}">
              <a16:creationId xmlns:a16="http://schemas.microsoft.com/office/drawing/2014/main" xmlns="" id="{00000000-0008-0000-1800-000003000000}"/>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333376"/>
          <a:ext cx="1080000" cy="621131"/>
        </a:xfrm>
        <a:prstGeom prst="rect">
          <a:avLst/>
        </a:prstGeom>
      </xdr:spPr>
    </xdr:pic>
    <xdr:clientData/>
  </xdr:twoCellAnchor>
  <xdr:twoCellAnchor editAs="oneCell">
    <xdr:from>
      <xdr:col>0</xdr:col>
      <xdr:colOff>0</xdr:colOff>
      <xdr:row>17</xdr:row>
      <xdr:rowOff>0</xdr:rowOff>
    </xdr:from>
    <xdr:to>
      <xdr:col>1</xdr:col>
      <xdr:colOff>451350</xdr:colOff>
      <xdr:row>21</xdr:row>
      <xdr:rowOff>11531</xdr:rowOff>
    </xdr:to>
    <xdr:pic>
      <xdr:nvPicPr>
        <xdr:cNvPr id="8" name="Obrázek 7">
          <a:extLst>
            <a:ext uri="{FF2B5EF4-FFF2-40B4-BE49-F238E27FC236}">
              <a16:creationId xmlns:a16="http://schemas.microsoft.com/office/drawing/2014/main" xmlns="" id="{00000000-0008-0000-1800-000008000000}"/>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2647950"/>
          <a:ext cx="1080000" cy="621131"/>
        </a:xfrm>
        <a:prstGeom prst="rect">
          <a:avLst/>
        </a:prstGeom>
      </xdr:spPr>
    </xdr:pic>
    <xdr:clientData/>
  </xdr:twoCellAnchor>
  <xdr:twoCellAnchor>
    <xdr:from>
      <xdr:col>9</xdr:col>
      <xdr:colOff>790575</xdr:colOff>
      <xdr:row>17</xdr:row>
      <xdr:rowOff>0</xdr:rowOff>
    </xdr:from>
    <xdr:to>
      <xdr:col>12</xdr:col>
      <xdr:colOff>523872</xdr:colOff>
      <xdr:row>27</xdr:row>
      <xdr:rowOff>9525</xdr:rowOff>
    </xdr:to>
    <xdr:graphicFrame macro="">
      <xdr:nvGraphicFramePr>
        <xdr:cNvPr id="5" name="Graf 4">
          <a:extLst>
            <a:ext uri="{FF2B5EF4-FFF2-40B4-BE49-F238E27FC236}">
              <a16:creationId xmlns:a16="http://schemas.microsoft.com/office/drawing/2014/main" xmlns="" id="{00000000-0008-0000-18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533399</xdr:colOff>
      <xdr:row>17</xdr:row>
      <xdr:rowOff>0</xdr:rowOff>
    </xdr:from>
    <xdr:to>
      <xdr:col>10</xdr:col>
      <xdr:colOff>112949</xdr:colOff>
      <xdr:row>27</xdr:row>
      <xdr:rowOff>123825</xdr:rowOff>
    </xdr:to>
    <xdr:graphicFrame macro="">
      <xdr:nvGraphicFramePr>
        <xdr:cNvPr id="6" name="Graf 5">
          <a:extLst>
            <a:ext uri="{FF2B5EF4-FFF2-40B4-BE49-F238E27FC236}">
              <a16:creationId xmlns:a16="http://schemas.microsoft.com/office/drawing/2014/main" xmlns="" id="{00000000-0008-0000-18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29</xdr:row>
      <xdr:rowOff>0</xdr:rowOff>
    </xdr:from>
    <xdr:to>
      <xdr:col>4</xdr:col>
      <xdr:colOff>381000</xdr:colOff>
      <xdr:row>44</xdr:row>
      <xdr:rowOff>142875</xdr:rowOff>
    </xdr:to>
    <xdr:graphicFrame macro="">
      <xdr:nvGraphicFramePr>
        <xdr:cNvPr id="7" name="Graf 6">
          <a:extLst>
            <a:ext uri="{FF2B5EF4-FFF2-40B4-BE49-F238E27FC236}">
              <a16:creationId xmlns:a16="http://schemas.microsoft.com/office/drawing/2014/main" xmlns="" id="{00000000-0008-0000-18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0</xdr:colOff>
      <xdr:row>29</xdr:row>
      <xdr:rowOff>0</xdr:rowOff>
    </xdr:from>
    <xdr:to>
      <xdr:col>7</xdr:col>
      <xdr:colOff>781050</xdr:colOff>
      <xdr:row>44</xdr:row>
      <xdr:rowOff>142125</xdr:rowOff>
    </xdr:to>
    <xdr:graphicFrame macro="">
      <xdr:nvGraphicFramePr>
        <xdr:cNvPr id="9" name="Graf 8">
          <a:extLst>
            <a:ext uri="{FF2B5EF4-FFF2-40B4-BE49-F238E27FC236}">
              <a16:creationId xmlns:a16="http://schemas.microsoft.com/office/drawing/2014/main" xmlns="" id="{00000000-0008-0000-18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8</xdr:col>
      <xdr:colOff>0</xdr:colOff>
      <xdr:row>29</xdr:row>
      <xdr:rowOff>0</xdr:rowOff>
    </xdr:from>
    <xdr:to>
      <xdr:col>12</xdr:col>
      <xdr:colOff>475950</xdr:colOff>
      <xdr:row>44</xdr:row>
      <xdr:rowOff>142125</xdr:rowOff>
    </xdr:to>
    <xdr:graphicFrame macro="">
      <xdr:nvGraphicFramePr>
        <xdr:cNvPr id="10" name="Graf 9">
          <a:extLst>
            <a:ext uri="{FF2B5EF4-FFF2-40B4-BE49-F238E27FC236}">
              <a16:creationId xmlns:a16="http://schemas.microsoft.com/office/drawing/2014/main" xmlns="" id="{00000000-0008-0000-18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0</xdr:colOff>
      <xdr:row>2</xdr:row>
      <xdr:rowOff>1</xdr:rowOff>
    </xdr:from>
    <xdr:to>
      <xdr:col>1</xdr:col>
      <xdr:colOff>451350</xdr:colOff>
      <xdr:row>6</xdr:row>
      <xdr:rowOff>11532</xdr:rowOff>
    </xdr:to>
    <xdr:pic>
      <xdr:nvPicPr>
        <xdr:cNvPr id="2" name="Obrázek 1">
          <a:extLst>
            <a:ext uri="{FF2B5EF4-FFF2-40B4-BE49-F238E27FC236}">
              <a16:creationId xmlns:a16="http://schemas.microsoft.com/office/drawing/2014/main" xmlns="" id="{00000000-0008-0000-1900-000002000000}"/>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333376"/>
          <a:ext cx="1080000" cy="621131"/>
        </a:xfrm>
        <a:prstGeom prst="rect">
          <a:avLst/>
        </a:prstGeom>
      </xdr:spPr>
    </xdr:pic>
    <xdr:clientData/>
  </xdr:twoCellAnchor>
  <xdr:twoCellAnchor editAs="oneCell">
    <xdr:from>
      <xdr:col>0</xdr:col>
      <xdr:colOff>0</xdr:colOff>
      <xdr:row>17</xdr:row>
      <xdr:rowOff>0</xdr:rowOff>
    </xdr:from>
    <xdr:to>
      <xdr:col>1</xdr:col>
      <xdr:colOff>451350</xdr:colOff>
      <xdr:row>21</xdr:row>
      <xdr:rowOff>11531</xdr:rowOff>
    </xdr:to>
    <xdr:pic>
      <xdr:nvPicPr>
        <xdr:cNvPr id="6" name="Obrázek 5">
          <a:extLst>
            <a:ext uri="{FF2B5EF4-FFF2-40B4-BE49-F238E27FC236}">
              <a16:creationId xmlns:a16="http://schemas.microsoft.com/office/drawing/2014/main" xmlns="" id="{00000000-0008-0000-1900-000006000000}"/>
            </a:ext>
          </a:extLst>
        </xdr:cNvPr>
        <xdr:cNvPicPr>
          <a:picLocks noChangeAspect="1"/>
        </xdr:cNvPicPr>
      </xdr:nvPicPr>
      <xdr:blipFill>
        <a:blip xmlns:r="http://schemas.openxmlformats.org/officeDocument/2006/relationships" r:embed="rId3"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4">
                  <a14:imgEffect>
                    <a14:saturation sat="0"/>
                  </a14:imgEffect>
                </a14:imgLayer>
              </a14:imgProps>
            </a:ext>
            <a:ext uri="{28A0092B-C50C-407E-A947-70E740481C1C}">
              <a14:useLocalDpi xmlns:a14="http://schemas.microsoft.com/office/drawing/2010/main" val="0"/>
            </a:ext>
          </a:extLst>
        </a:blip>
        <a:stretch>
          <a:fillRect/>
        </a:stretch>
      </xdr:blipFill>
      <xdr:spPr>
        <a:xfrm>
          <a:off x="0" y="2647950"/>
          <a:ext cx="1080000" cy="621131"/>
        </a:xfrm>
        <a:prstGeom prst="rect">
          <a:avLst/>
        </a:prstGeom>
      </xdr:spPr>
    </xdr:pic>
    <xdr:clientData/>
  </xdr:twoCellAnchor>
  <xdr:twoCellAnchor>
    <xdr:from>
      <xdr:col>9</xdr:col>
      <xdr:colOff>790575</xdr:colOff>
      <xdr:row>17</xdr:row>
      <xdr:rowOff>0</xdr:rowOff>
    </xdr:from>
    <xdr:to>
      <xdr:col>12</xdr:col>
      <xdr:colOff>523872</xdr:colOff>
      <xdr:row>27</xdr:row>
      <xdr:rowOff>9525</xdr:rowOff>
    </xdr:to>
    <xdr:graphicFrame macro="">
      <xdr:nvGraphicFramePr>
        <xdr:cNvPr id="5" name="Graf 4">
          <a:extLst>
            <a:ext uri="{FF2B5EF4-FFF2-40B4-BE49-F238E27FC236}">
              <a16:creationId xmlns:a16="http://schemas.microsoft.com/office/drawing/2014/main" xmlns="" id="{00000000-0008-0000-19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6</xdr:col>
      <xdr:colOff>533399</xdr:colOff>
      <xdr:row>17</xdr:row>
      <xdr:rowOff>0</xdr:rowOff>
    </xdr:from>
    <xdr:to>
      <xdr:col>10</xdr:col>
      <xdr:colOff>112949</xdr:colOff>
      <xdr:row>27</xdr:row>
      <xdr:rowOff>123825</xdr:rowOff>
    </xdr:to>
    <xdr:graphicFrame macro="">
      <xdr:nvGraphicFramePr>
        <xdr:cNvPr id="7" name="Graf 6">
          <a:extLst>
            <a:ext uri="{FF2B5EF4-FFF2-40B4-BE49-F238E27FC236}">
              <a16:creationId xmlns:a16="http://schemas.microsoft.com/office/drawing/2014/main" xmlns="" id="{00000000-0008-0000-19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29</xdr:row>
      <xdr:rowOff>0</xdr:rowOff>
    </xdr:from>
    <xdr:to>
      <xdr:col>4</xdr:col>
      <xdr:colOff>381000</xdr:colOff>
      <xdr:row>44</xdr:row>
      <xdr:rowOff>142875</xdr:rowOff>
    </xdr:to>
    <xdr:graphicFrame macro="">
      <xdr:nvGraphicFramePr>
        <xdr:cNvPr id="8" name="Graf 7">
          <a:extLst>
            <a:ext uri="{FF2B5EF4-FFF2-40B4-BE49-F238E27FC236}">
              <a16:creationId xmlns:a16="http://schemas.microsoft.com/office/drawing/2014/main" xmlns="" id="{00000000-0008-0000-19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5</xdr:col>
      <xdr:colOff>0</xdr:colOff>
      <xdr:row>29</xdr:row>
      <xdr:rowOff>0</xdr:rowOff>
    </xdr:from>
    <xdr:to>
      <xdr:col>7</xdr:col>
      <xdr:colOff>781050</xdr:colOff>
      <xdr:row>44</xdr:row>
      <xdr:rowOff>142125</xdr:rowOff>
    </xdr:to>
    <xdr:graphicFrame macro="">
      <xdr:nvGraphicFramePr>
        <xdr:cNvPr id="9" name="Graf 8">
          <a:extLst>
            <a:ext uri="{FF2B5EF4-FFF2-40B4-BE49-F238E27FC236}">
              <a16:creationId xmlns:a16="http://schemas.microsoft.com/office/drawing/2014/main" xmlns="" id="{00000000-0008-0000-19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8</xdr:col>
      <xdr:colOff>0</xdr:colOff>
      <xdr:row>29</xdr:row>
      <xdr:rowOff>0</xdr:rowOff>
    </xdr:from>
    <xdr:to>
      <xdr:col>12</xdr:col>
      <xdr:colOff>475950</xdr:colOff>
      <xdr:row>44</xdr:row>
      <xdr:rowOff>142125</xdr:rowOff>
    </xdr:to>
    <xdr:graphicFrame macro="">
      <xdr:nvGraphicFramePr>
        <xdr:cNvPr id="10" name="Graf 9">
          <a:extLst>
            <a:ext uri="{FF2B5EF4-FFF2-40B4-BE49-F238E27FC236}">
              <a16:creationId xmlns:a16="http://schemas.microsoft.com/office/drawing/2014/main" xmlns="" id="{00000000-0008-0000-19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0</xdr:colOff>
      <xdr:row>2</xdr:row>
      <xdr:rowOff>1</xdr:rowOff>
    </xdr:from>
    <xdr:to>
      <xdr:col>1</xdr:col>
      <xdr:colOff>451350</xdr:colOff>
      <xdr:row>5</xdr:row>
      <xdr:rowOff>144882</xdr:rowOff>
    </xdr:to>
    <xdr:pic>
      <xdr:nvPicPr>
        <xdr:cNvPr id="3" name="Obrázek 2">
          <a:extLst>
            <a:ext uri="{FF2B5EF4-FFF2-40B4-BE49-F238E27FC236}">
              <a16:creationId xmlns:a16="http://schemas.microsoft.com/office/drawing/2014/main" xmlns="" id="{00000000-0008-0000-1A00-000003000000}"/>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333376"/>
          <a:ext cx="1080000" cy="621131"/>
        </a:xfrm>
        <a:prstGeom prst="rect">
          <a:avLst/>
        </a:prstGeom>
      </xdr:spPr>
    </xdr:pic>
    <xdr:clientData/>
  </xdr:twoCellAnchor>
  <xdr:twoCellAnchor editAs="oneCell">
    <xdr:from>
      <xdr:col>0</xdr:col>
      <xdr:colOff>0</xdr:colOff>
      <xdr:row>17</xdr:row>
      <xdr:rowOff>0</xdr:rowOff>
    </xdr:from>
    <xdr:to>
      <xdr:col>1</xdr:col>
      <xdr:colOff>451350</xdr:colOff>
      <xdr:row>21</xdr:row>
      <xdr:rowOff>11531</xdr:rowOff>
    </xdr:to>
    <xdr:pic>
      <xdr:nvPicPr>
        <xdr:cNvPr id="8" name="Obrázek 7">
          <a:extLst>
            <a:ext uri="{FF2B5EF4-FFF2-40B4-BE49-F238E27FC236}">
              <a16:creationId xmlns:a16="http://schemas.microsoft.com/office/drawing/2014/main" xmlns="" id="{00000000-0008-0000-1A00-000008000000}"/>
            </a:ext>
          </a:extLst>
        </xdr:cNvPr>
        <xdr:cNvPicPr>
          <a:picLocks noChangeAspect="1"/>
        </xdr:cNvPicPr>
      </xdr:nvPicPr>
      <xdr:blipFill>
        <a:blip xmlns:r="http://schemas.openxmlformats.org/officeDocument/2006/relationships" r:embed="rId3"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4">
                  <a14:imgEffect>
                    <a14:saturation sat="0"/>
                  </a14:imgEffect>
                </a14:imgLayer>
              </a14:imgProps>
            </a:ext>
            <a:ext uri="{28A0092B-C50C-407E-A947-70E740481C1C}">
              <a14:useLocalDpi xmlns:a14="http://schemas.microsoft.com/office/drawing/2010/main" val="0"/>
            </a:ext>
          </a:extLst>
        </a:blip>
        <a:stretch>
          <a:fillRect/>
        </a:stretch>
      </xdr:blipFill>
      <xdr:spPr>
        <a:xfrm>
          <a:off x="0" y="2647950"/>
          <a:ext cx="1080000" cy="621131"/>
        </a:xfrm>
        <a:prstGeom prst="rect">
          <a:avLst/>
        </a:prstGeom>
      </xdr:spPr>
    </xdr:pic>
    <xdr:clientData/>
  </xdr:twoCellAnchor>
  <xdr:twoCellAnchor>
    <xdr:from>
      <xdr:col>9</xdr:col>
      <xdr:colOff>790575</xdr:colOff>
      <xdr:row>17</xdr:row>
      <xdr:rowOff>0</xdr:rowOff>
    </xdr:from>
    <xdr:to>
      <xdr:col>12</xdr:col>
      <xdr:colOff>523872</xdr:colOff>
      <xdr:row>27</xdr:row>
      <xdr:rowOff>9525</xdr:rowOff>
    </xdr:to>
    <xdr:graphicFrame macro="">
      <xdr:nvGraphicFramePr>
        <xdr:cNvPr id="5" name="Graf 4">
          <a:extLst>
            <a:ext uri="{FF2B5EF4-FFF2-40B4-BE49-F238E27FC236}">
              <a16:creationId xmlns:a16="http://schemas.microsoft.com/office/drawing/2014/main" xmlns="" id="{00000000-0008-0000-1A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6</xdr:col>
      <xdr:colOff>533399</xdr:colOff>
      <xdr:row>17</xdr:row>
      <xdr:rowOff>0</xdr:rowOff>
    </xdr:from>
    <xdr:to>
      <xdr:col>10</xdr:col>
      <xdr:colOff>112949</xdr:colOff>
      <xdr:row>27</xdr:row>
      <xdr:rowOff>123825</xdr:rowOff>
    </xdr:to>
    <xdr:graphicFrame macro="">
      <xdr:nvGraphicFramePr>
        <xdr:cNvPr id="6" name="Graf 5">
          <a:extLst>
            <a:ext uri="{FF2B5EF4-FFF2-40B4-BE49-F238E27FC236}">
              <a16:creationId xmlns:a16="http://schemas.microsoft.com/office/drawing/2014/main" xmlns="" id="{00000000-0008-0000-1A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29</xdr:row>
      <xdr:rowOff>0</xdr:rowOff>
    </xdr:from>
    <xdr:to>
      <xdr:col>4</xdr:col>
      <xdr:colOff>381000</xdr:colOff>
      <xdr:row>44</xdr:row>
      <xdr:rowOff>142875</xdr:rowOff>
    </xdr:to>
    <xdr:graphicFrame macro="">
      <xdr:nvGraphicFramePr>
        <xdr:cNvPr id="7" name="Graf 6">
          <a:extLst>
            <a:ext uri="{FF2B5EF4-FFF2-40B4-BE49-F238E27FC236}">
              <a16:creationId xmlns:a16="http://schemas.microsoft.com/office/drawing/2014/main" xmlns="" id="{00000000-0008-0000-1A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5</xdr:col>
      <xdr:colOff>0</xdr:colOff>
      <xdr:row>29</xdr:row>
      <xdr:rowOff>0</xdr:rowOff>
    </xdr:from>
    <xdr:to>
      <xdr:col>7</xdr:col>
      <xdr:colOff>781050</xdr:colOff>
      <xdr:row>44</xdr:row>
      <xdr:rowOff>142125</xdr:rowOff>
    </xdr:to>
    <xdr:graphicFrame macro="">
      <xdr:nvGraphicFramePr>
        <xdr:cNvPr id="9" name="Graf 8">
          <a:extLst>
            <a:ext uri="{FF2B5EF4-FFF2-40B4-BE49-F238E27FC236}">
              <a16:creationId xmlns:a16="http://schemas.microsoft.com/office/drawing/2014/main" xmlns="" id="{00000000-0008-0000-1A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8</xdr:col>
      <xdr:colOff>0</xdr:colOff>
      <xdr:row>29</xdr:row>
      <xdr:rowOff>0</xdr:rowOff>
    </xdr:from>
    <xdr:to>
      <xdr:col>12</xdr:col>
      <xdr:colOff>475950</xdr:colOff>
      <xdr:row>44</xdr:row>
      <xdr:rowOff>142125</xdr:rowOff>
    </xdr:to>
    <xdr:graphicFrame macro="">
      <xdr:nvGraphicFramePr>
        <xdr:cNvPr id="10" name="Graf 9">
          <a:extLst>
            <a:ext uri="{FF2B5EF4-FFF2-40B4-BE49-F238E27FC236}">
              <a16:creationId xmlns:a16="http://schemas.microsoft.com/office/drawing/2014/main" xmlns="" id="{00000000-0008-0000-1A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0</xdr:colOff>
      <xdr:row>2</xdr:row>
      <xdr:rowOff>1</xdr:rowOff>
    </xdr:from>
    <xdr:to>
      <xdr:col>1</xdr:col>
      <xdr:colOff>451350</xdr:colOff>
      <xdr:row>6</xdr:row>
      <xdr:rowOff>11532</xdr:rowOff>
    </xdr:to>
    <xdr:pic>
      <xdr:nvPicPr>
        <xdr:cNvPr id="2" name="Obrázek 1">
          <a:extLst>
            <a:ext uri="{FF2B5EF4-FFF2-40B4-BE49-F238E27FC236}">
              <a16:creationId xmlns:a16="http://schemas.microsoft.com/office/drawing/2014/main" xmlns="" id="{00000000-0008-0000-1B00-000002000000}"/>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333376"/>
          <a:ext cx="1080000" cy="621131"/>
        </a:xfrm>
        <a:prstGeom prst="rect">
          <a:avLst/>
        </a:prstGeom>
      </xdr:spPr>
    </xdr:pic>
    <xdr:clientData/>
  </xdr:twoCellAnchor>
  <xdr:twoCellAnchor editAs="oneCell">
    <xdr:from>
      <xdr:col>0</xdr:col>
      <xdr:colOff>0</xdr:colOff>
      <xdr:row>17</xdr:row>
      <xdr:rowOff>0</xdr:rowOff>
    </xdr:from>
    <xdr:to>
      <xdr:col>1</xdr:col>
      <xdr:colOff>451350</xdr:colOff>
      <xdr:row>21</xdr:row>
      <xdr:rowOff>11531</xdr:rowOff>
    </xdr:to>
    <xdr:pic>
      <xdr:nvPicPr>
        <xdr:cNvPr id="6" name="Obrázek 5">
          <a:extLst>
            <a:ext uri="{FF2B5EF4-FFF2-40B4-BE49-F238E27FC236}">
              <a16:creationId xmlns:a16="http://schemas.microsoft.com/office/drawing/2014/main" xmlns="" id="{00000000-0008-0000-1B00-000006000000}"/>
            </a:ext>
          </a:extLst>
        </xdr:cNvPr>
        <xdr:cNvPicPr>
          <a:picLocks noChangeAspect="1"/>
        </xdr:cNvPicPr>
      </xdr:nvPicPr>
      <xdr:blipFill>
        <a:blip xmlns:r="http://schemas.openxmlformats.org/officeDocument/2006/relationships" r:embed="rId3"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4">
                  <a14:imgEffect>
                    <a14:saturation sat="0"/>
                  </a14:imgEffect>
                </a14:imgLayer>
              </a14:imgProps>
            </a:ext>
            <a:ext uri="{28A0092B-C50C-407E-A947-70E740481C1C}">
              <a14:useLocalDpi xmlns:a14="http://schemas.microsoft.com/office/drawing/2010/main" val="0"/>
            </a:ext>
          </a:extLst>
        </a:blip>
        <a:stretch>
          <a:fillRect/>
        </a:stretch>
      </xdr:blipFill>
      <xdr:spPr>
        <a:xfrm>
          <a:off x="0" y="2647950"/>
          <a:ext cx="1080000" cy="621131"/>
        </a:xfrm>
        <a:prstGeom prst="rect">
          <a:avLst/>
        </a:prstGeom>
      </xdr:spPr>
    </xdr:pic>
    <xdr:clientData/>
  </xdr:twoCellAnchor>
  <xdr:twoCellAnchor>
    <xdr:from>
      <xdr:col>9</xdr:col>
      <xdr:colOff>790575</xdr:colOff>
      <xdr:row>17</xdr:row>
      <xdr:rowOff>0</xdr:rowOff>
    </xdr:from>
    <xdr:to>
      <xdr:col>12</xdr:col>
      <xdr:colOff>523872</xdr:colOff>
      <xdr:row>27</xdr:row>
      <xdr:rowOff>9525</xdr:rowOff>
    </xdr:to>
    <xdr:graphicFrame macro="">
      <xdr:nvGraphicFramePr>
        <xdr:cNvPr id="5" name="Graf 4">
          <a:extLst>
            <a:ext uri="{FF2B5EF4-FFF2-40B4-BE49-F238E27FC236}">
              <a16:creationId xmlns:a16="http://schemas.microsoft.com/office/drawing/2014/main" xmlns="" id="{00000000-0008-0000-1B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6</xdr:col>
      <xdr:colOff>533399</xdr:colOff>
      <xdr:row>17</xdr:row>
      <xdr:rowOff>0</xdr:rowOff>
    </xdr:from>
    <xdr:to>
      <xdr:col>10</xdr:col>
      <xdr:colOff>112949</xdr:colOff>
      <xdr:row>27</xdr:row>
      <xdr:rowOff>123825</xdr:rowOff>
    </xdr:to>
    <xdr:graphicFrame macro="">
      <xdr:nvGraphicFramePr>
        <xdr:cNvPr id="7" name="Graf 6">
          <a:extLst>
            <a:ext uri="{FF2B5EF4-FFF2-40B4-BE49-F238E27FC236}">
              <a16:creationId xmlns:a16="http://schemas.microsoft.com/office/drawing/2014/main" xmlns="" id="{00000000-0008-0000-1B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29</xdr:row>
      <xdr:rowOff>0</xdr:rowOff>
    </xdr:from>
    <xdr:to>
      <xdr:col>4</xdr:col>
      <xdr:colOff>381000</xdr:colOff>
      <xdr:row>44</xdr:row>
      <xdr:rowOff>142875</xdr:rowOff>
    </xdr:to>
    <xdr:graphicFrame macro="">
      <xdr:nvGraphicFramePr>
        <xdr:cNvPr id="8" name="Graf 7">
          <a:extLst>
            <a:ext uri="{FF2B5EF4-FFF2-40B4-BE49-F238E27FC236}">
              <a16:creationId xmlns:a16="http://schemas.microsoft.com/office/drawing/2014/main" xmlns="" id="{00000000-0008-0000-1B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5</xdr:col>
      <xdr:colOff>0</xdr:colOff>
      <xdr:row>29</xdr:row>
      <xdr:rowOff>0</xdr:rowOff>
    </xdr:from>
    <xdr:to>
      <xdr:col>7</xdr:col>
      <xdr:colOff>781050</xdr:colOff>
      <xdr:row>44</xdr:row>
      <xdr:rowOff>142125</xdr:rowOff>
    </xdr:to>
    <xdr:graphicFrame macro="">
      <xdr:nvGraphicFramePr>
        <xdr:cNvPr id="9" name="Graf 8">
          <a:extLst>
            <a:ext uri="{FF2B5EF4-FFF2-40B4-BE49-F238E27FC236}">
              <a16:creationId xmlns:a16="http://schemas.microsoft.com/office/drawing/2014/main" xmlns="" id="{00000000-0008-0000-1B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8</xdr:col>
      <xdr:colOff>0</xdr:colOff>
      <xdr:row>29</xdr:row>
      <xdr:rowOff>0</xdr:rowOff>
    </xdr:from>
    <xdr:to>
      <xdr:col>12</xdr:col>
      <xdr:colOff>475950</xdr:colOff>
      <xdr:row>44</xdr:row>
      <xdr:rowOff>142125</xdr:rowOff>
    </xdr:to>
    <xdr:graphicFrame macro="">
      <xdr:nvGraphicFramePr>
        <xdr:cNvPr id="10" name="Graf 9">
          <a:extLst>
            <a:ext uri="{FF2B5EF4-FFF2-40B4-BE49-F238E27FC236}">
              <a16:creationId xmlns:a16="http://schemas.microsoft.com/office/drawing/2014/main" xmlns="" id="{00000000-0008-0000-1B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drawings/drawing25.xml><?xml version="1.0" encoding="utf-8"?>
<xdr:wsDr xmlns:xdr="http://schemas.openxmlformats.org/drawingml/2006/spreadsheetDrawing" xmlns:a="http://schemas.openxmlformats.org/drawingml/2006/main">
  <xdr:twoCellAnchor editAs="oneCell">
    <xdr:from>
      <xdr:col>0</xdr:col>
      <xdr:colOff>0</xdr:colOff>
      <xdr:row>2</xdr:row>
      <xdr:rowOff>1</xdr:rowOff>
    </xdr:from>
    <xdr:to>
      <xdr:col>1</xdr:col>
      <xdr:colOff>451350</xdr:colOff>
      <xdr:row>5</xdr:row>
      <xdr:rowOff>144882</xdr:rowOff>
    </xdr:to>
    <xdr:pic>
      <xdr:nvPicPr>
        <xdr:cNvPr id="3" name="Obrázek 2">
          <a:extLst>
            <a:ext uri="{FF2B5EF4-FFF2-40B4-BE49-F238E27FC236}">
              <a16:creationId xmlns:a16="http://schemas.microsoft.com/office/drawing/2014/main" xmlns="" id="{00000000-0008-0000-1C00-000003000000}"/>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333376"/>
          <a:ext cx="1080000" cy="621131"/>
        </a:xfrm>
        <a:prstGeom prst="rect">
          <a:avLst/>
        </a:prstGeom>
      </xdr:spPr>
    </xdr:pic>
    <xdr:clientData/>
  </xdr:twoCellAnchor>
  <xdr:twoCellAnchor editAs="oneCell">
    <xdr:from>
      <xdr:col>0</xdr:col>
      <xdr:colOff>0</xdr:colOff>
      <xdr:row>17</xdr:row>
      <xdr:rowOff>0</xdr:rowOff>
    </xdr:from>
    <xdr:to>
      <xdr:col>1</xdr:col>
      <xdr:colOff>451350</xdr:colOff>
      <xdr:row>21</xdr:row>
      <xdr:rowOff>11531</xdr:rowOff>
    </xdr:to>
    <xdr:pic>
      <xdr:nvPicPr>
        <xdr:cNvPr id="8" name="Obrázek 7">
          <a:extLst>
            <a:ext uri="{FF2B5EF4-FFF2-40B4-BE49-F238E27FC236}">
              <a16:creationId xmlns:a16="http://schemas.microsoft.com/office/drawing/2014/main" xmlns="" id="{00000000-0008-0000-1C00-000008000000}"/>
            </a:ext>
          </a:extLst>
        </xdr:cNvPr>
        <xdr:cNvPicPr>
          <a:picLocks noChangeAspect="1"/>
        </xdr:cNvPicPr>
      </xdr:nvPicPr>
      <xdr:blipFill>
        <a:blip xmlns:r="http://schemas.openxmlformats.org/officeDocument/2006/relationships" r:embed="rId3"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4">
                  <a14:imgEffect>
                    <a14:saturation sat="0"/>
                  </a14:imgEffect>
                </a14:imgLayer>
              </a14:imgProps>
            </a:ext>
            <a:ext uri="{28A0092B-C50C-407E-A947-70E740481C1C}">
              <a14:useLocalDpi xmlns:a14="http://schemas.microsoft.com/office/drawing/2010/main" val="0"/>
            </a:ext>
          </a:extLst>
        </a:blip>
        <a:stretch>
          <a:fillRect/>
        </a:stretch>
      </xdr:blipFill>
      <xdr:spPr>
        <a:xfrm>
          <a:off x="0" y="2647950"/>
          <a:ext cx="1080000" cy="621131"/>
        </a:xfrm>
        <a:prstGeom prst="rect">
          <a:avLst/>
        </a:prstGeom>
      </xdr:spPr>
    </xdr:pic>
    <xdr:clientData/>
  </xdr:twoCellAnchor>
  <xdr:twoCellAnchor>
    <xdr:from>
      <xdr:col>9</xdr:col>
      <xdr:colOff>790575</xdr:colOff>
      <xdr:row>17</xdr:row>
      <xdr:rowOff>0</xdr:rowOff>
    </xdr:from>
    <xdr:to>
      <xdr:col>12</xdr:col>
      <xdr:colOff>523872</xdr:colOff>
      <xdr:row>27</xdr:row>
      <xdr:rowOff>9525</xdr:rowOff>
    </xdr:to>
    <xdr:graphicFrame macro="">
      <xdr:nvGraphicFramePr>
        <xdr:cNvPr id="5" name="Graf 4">
          <a:extLst>
            <a:ext uri="{FF2B5EF4-FFF2-40B4-BE49-F238E27FC236}">
              <a16:creationId xmlns:a16="http://schemas.microsoft.com/office/drawing/2014/main" xmlns="" id="{00000000-0008-0000-1C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6</xdr:col>
      <xdr:colOff>533399</xdr:colOff>
      <xdr:row>17</xdr:row>
      <xdr:rowOff>0</xdr:rowOff>
    </xdr:from>
    <xdr:to>
      <xdr:col>10</xdr:col>
      <xdr:colOff>112949</xdr:colOff>
      <xdr:row>27</xdr:row>
      <xdr:rowOff>123825</xdr:rowOff>
    </xdr:to>
    <xdr:graphicFrame macro="">
      <xdr:nvGraphicFramePr>
        <xdr:cNvPr id="6" name="Graf 5">
          <a:extLst>
            <a:ext uri="{FF2B5EF4-FFF2-40B4-BE49-F238E27FC236}">
              <a16:creationId xmlns:a16="http://schemas.microsoft.com/office/drawing/2014/main" xmlns="" id="{00000000-0008-0000-1C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29</xdr:row>
      <xdr:rowOff>0</xdr:rowOff>
    </xdr:from>
    <xdr:to>
      <xdr:col>4</xdr:col>
      <xdr:colOff>381000</xdr:colOff>
      <xdr:row>44</xdr:row>
      <xdr:rowOff>142875</xdr:rowOff>
    </xdr:to>
    <xdr:graphicFrame macro="">
      <xdr:nvGraphicFramePr>
        <xdr:cNvPr id="7" name="Graf 6">
          <a:extLst>
            <a:ext uri="{FF2B5EF4-FFF2-40B4-BE49-F238E27FC236}">
              <a16:creationId xmlns:a16="http://schemas.microsoft.com/office/drawing/2014/main" xmlns="" id="{00000000-0008-0000-1C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5</xdr:col>
      <xdr:colOff>0</xdr:colOff>
      <xdr:row>29</xdr:row>
      <xdr:rowOff>0</xdr:rowOff>
    </xdr:from>
    <xdr:to>
      <xdr:col>7</xdr:col>
      <xdr:colOff>781050</xdr:colOff>
      <xdr:row>44</xdr:row>
      <xdr:rowOff>142125</xdr:rowOff>
    </xdr:to>
    <xdr:graphicFrame macro="">
      <xdr:nvGraphicFramePr>
        <xdr:cNvPr id="9" name="Graf 8">
          <a:extLst>
            <a:ext uri="{FF2B5EF4-FFF2-40B4-BE49-F238E27FC236}">
              <a16:creationId xmlns:a16="http://schemas.microsoft.com/office/drawing/2014/main" xmlns="" id="{00000000-0008-0000-1C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8</xdr:col>
      <xdr:colOff>0</xdr:colOff>
      <xdr:row>29</xdr:row>
      <xdr:rowOff>0</xdr:rowOff>
    </xdr:from>
    <xdr:to>
      <xdr:col>12</xdr:col>
      <xdr:colOff>475950</xdr:colOff>
      <xdr:row>44</xdr:row>
      <xdr:rowOff>142125</xdr:rowOff>
    </xdr:to>
    <xdr:graphicFrame macro="">
      <xdr:nvGraphicFramePr>
        <xdr:cNvPr id="10" name="Graf 9">
          <a:extLst>
            <a:ext uri="{FF2B5EF4-FFF2-40B4-BE49-F238E27FC236}">
              <a16:creationId xmlns:a16="http://schemas.microsoft.com/office/drawing/2014/main" xmlns="" id="{00000000-0008-0000-1C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drawings/drawing26.xml><?xml version="1.0" encoding="utf-8"?>
<xdr:wsDr xmlns:xdr="http://schemas.openxmlformats.org/drawingml/2006/spreadsheetDrawing" xmlns:a="http://schemas.openxmlformats.org/drawingml/2006/main">
  <xdr:twoCellAnchor editAs="oneCell">
    <xdr:from>
      <xdr:col>0</xdr:col>
      <xdr:colOff>0</xdr:colOff>
      <xdr:row>2</xdr:row>
      <xdr:rowOff>1</xdr:rowOff>
    </xdr:from>
    <xdr:to>
      <xdr:col>1</xdr:col>
      <xdr:colOff>451350</xdr:colOff>
      <xdr:row>6</xdr:row>
      <xdr:rowOff>11532</xdr:rowOff>
    </xdr:to>
    <xdr:pic>
      <xdr:nvPicPr>
        <xdr:cNvPr id="2" name="Obrázek 1">
          <a:extLst>
            <a:ext uri="{FF2B5EF4-FFF2-40B4-BE49-F238E27FC236}">
              <a16:creationId xmlns:a16="http://schemas.microsoft.com/office/drawing/2014/main" xmlns="" id="{00000000-0008-0000-1D00-000002000000}"/>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333376"/>
          <a:ext cx="1080000" cy="621131"/>
        </a:xfrm>
        <a:prstGeom prst="rect">
          <a:avLst/>
        </a:prstGeom>
      </xdr:spPr>
    </xdr:pic>
    <xdr:clientData/>
  </xdr:twoCellAnchor>
  <xdr:twoCellAnchor editAs="oneCell">
    <xdr:from>
      <xdr:col>0</xdr:col>
      <xdr:colOff>0</xdr:colOff>
      <xdr:row>17</xdr:row>
      <xdr:rowOff>0</xdr:rowOff>
    </xdr:from>
    <xdr:to>
      <xdr:col>1</xdr:col>
      <xdr:colOff>451350</xdr:colOff>
      <xdr:row>21</xdr:row>
      <xdr:rowOff>11531</xdr:rowOff>
    </xdr:to>
    <xdr:pic>
      <xdr:nvPicPr>
        <xdr:cNvPr id="7" name="Obrázek 6">
          <a:extLst>
            <a:ext uri="{FF2B5EF4-FFF2-40B4-BE49-F238E27FC236}">
              <a16:creationId xmlns:a16="http://schemas.microsoft.com/office/drawing/2014/main" xmlns="" id="{00000000-0008-0000-1D00-000007000000}"/>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2647950"/>
          <a:ext cx="1080000" cy="621131"/>
        </a:xfrm>
        <a:prstGeom prst="rect">
          <a:avLst/>
        </a:prstGeom>
      </xdr:spPr>
    </xdr:pic>
    <xdr:clientData/>
  </xdr:twoCellAnchor>
  <xdr:twoCellAnchor>
    <xdr:from>
      <xdr:col>9</xdr:col>
      <xdr:colOff>790575</xdr:colOff>
      <xdr:row>17</xdr:row>
      <xdr:rowOff>0</xdr:rowOff>
    </xdr:from>
    <xdr:to>
      <xdr:col>12</xdr:col>
      <xdr:colOff>523872</xdr:colOff>
      <xdr:row>27</xdr:row>
      <xdr:rowOff>9525</xdr:rowOff>
    </xdr:to>
    <xdr:graphicFrame macro="">
      <xdr:nvGraphicFramePr>
        <xdr:cNvPr id="5" name="Graf 4">
          <a:extLst>
            <a:ext uri="{FF2B5EF4-FFF2-40B4-BE49-F238E27FC236}">
              <a16:creationId xmlns:a16="http://schemas.microsoft.com/office/drawing/2014/main" xmlns="" id="{00000000-0008-0000-1D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533399</xdr:colOff>
      <xdr:row>17</xdr:row>
      <xdr:rowOff>0</xdr:rowOff>
    </xdr:from>
    <xdr:to>
      <xdr:col>10</xdr:col>
      <xdr:colOff>112949</xdr:colOff>
      <xdr:row>27</xdr:row>
      <xdr:rowOff>123825</xdr:rowOff>
    </xdr:to>
    <xdr:graphicFrame macro="">
      <xdr:nvGraphicFramePr>
        <xdr:cNvPr id="6" name="Graf 5">
          <a:extLst>
            <a:ext uri="{FF2B5EF4-FFF2-40B4-BE49-F238E27FC236}">
              <a16:creationId xmlns:a16="http://schemas.microsoft.com/office/drawing/2014/main" xmlns="" id="{00000000-0008-0000-1D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29</xdr:row>
      <xdr:rowOff>0</xdr:rowOff>
    </xdr:from>
    <xdr:to>
      <xdr:col>4</xdr:col>
      <xdr:colOff>381000</xdr:colOff>
      <xdr:row>44</xdr:row>
      <xdr:rowOff>142875</xdr:rowOff>
    </xdr:to>
    <xdr:graphicFrame macro="">
      <xdr:nvGraphicFramePr>
        <xdr:cNvPr id="8" name="Graf 7">
          <a:extLst>
            <a:ext uri="{FF2B5EF4-FFF2-40B4-BE49-F238E27FC236}">
              <a16:creationId xmlns:a16="http://schemas.microsoft.com/office/drawing/2014/main" xmlns="" id="{00000000-0008-0000-1D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0</xdr:colOff>
      <xdr:row>29</xdr:row>
      <xdr:rowOff>0</xdr:rowOff>
    </xdr:from>
    <xdr:to>
      <xdr:col>7</xdr:col>
      <xdr:colOff>781050</xdr:colOff>
      <xdr:row>44</xdr:row>
      <xdr:rowOff>142125</xdr:rowOff>
    </xdr:to>
    <xdr:graphicFrame macro="">
      <xdr:nvGraphicFramePr>
        <xdr:cNvPr id="9" name="Graf 8">
          <a:extLst>
            <a:ext uri="{FF2B5EF4-FFF2-40B4-BE49-F238E27FC236}">
              <a16:creationId xmlns:a16="http://schemas.microsoft.com/office/drawing/2014/main" xmlns="" id="{00000000-0008-0000-1D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8</xdr:col>
      <xdr:colOff>0</xdr:colOff>
      <xdr:row>29</xdr:row>
      <xdr:rowOff>0</xdr:rowOff>
    </xdr:from>
    <xdr:to>
      <xdr:col>12</xdr:col>
      <xdr:colOff>475950</xdr:colOff>
      <xdr:row>44</xdr:row>
      <xdr:rowOff>142125</xdr:rowOff>
    </xdr:to>
    <xdr:graphicFrame macro="">
      <xdr:nvGraphicFramePr>
        <xdr:cNvPr id="10" name="Graf 9">
          <a:extLst>
            <a:ext uri="{FF2B5EF4-FFF2-40B4-BE49-F238E27FC236}">
              <a16:creationId xmlns:a16="http://schemas.microsoft.com/office/drawing/2014/main" xmlns="" id="{00000000-0008-0000-1D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27.xml><?xml version="1.0" encoding="utf-8"?>
<xdr:wsDr xmlns:xdr="http://schemas.openxmlformats.org/drawingml/2006/spreadsheetDrawing" xmlns:a="http://schemas.openxmlformats.org/drawingml/2006/main">
  <xdr:twoCellAnchor editAs="oneCell">
    <xdr:from>
      <xdr:col>0</xdr:col>
      <xdr:colOff>0</xdr:colOff>
      <xdr:row>17</xdr:row>
      <xdr:rowOff>1</xdr:rowOff>
    </xdr:from>
    <xdr:to>
      <xdr:col>1</xdr:col>
      <xdr:colOff>451350</xdr:colOff>
      <xdr:row>21</xdr:row>
      <xdr:rowOff>11532</xdr:rowOff>
    </xdr:to>
    <xdr:pic>
      <xdr:nvPicPr>
        <xdr:cNvPr id="3" name="Obrázek 2">
          <a:extLst>
            <a:ext uri="{FF2B5EF4-FFF2-40B4-BE49-F238E27FC236}">
              <a16:creationId xmlns:a16="http://schemas.microsoft.com/office/drawing/2014/main" xmlns="" id="{00000000-0008-0000-1E00-000003000000}"/>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2647951"/>
          <a:ext cx="1080000" cy="621131"/>
        </a:xfrm>
        <a:prstGeom prst="rect">
          <a:avLst/>
        </a:prstGeom>
      </xdr:spPr>
    </xdr:pic>
    <xdr:clientData/>
  </xdr:twoCellAnchor>
  <xdr:twoCellAnchor editAs="oneCell">
    <xdr:from>
      <xdr:col>0</xdr:col>
      <xdr:colOff>0</xdr:colOff>
      <xdr:row>2</xdr:row>
      <xdr:rowOff>0</xdr:rowOff>
    </xdr:from>
    <xdr:to>
      <xdr:col>1</xdr:col>
      <xdr:colOff>451350</xdr:colOff>
      <xdr:row>5</xdr:row>
      <xdr:rowOff>144881</xdr:rowOff>
    </xdr:to>
    <xdr:pic>
      <xdr:nvPicPr>
        <xdr:cNvPr id="8" name="Obrázek 7">
          <a:extLst>
            <a:ext uri="{FF2B5EF4-FFF2-40B4-BE49-F238E27FC236}">
              <a16:creationId xmlns:a16="http://schemas.microsoft.com/office/drawing/2014/main" xmlns="" id="{00000000-0008-0000-1E00-000008000000}"/>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333375"/>
          <a:ext cx="1080000" cy="621131"/>
        </a:xfrm>
        <a:prstGeom prst="rect">
          <a:avLst/>
        </a:prstGeom>
      </xdr:spPr>
    </xdr:pic>
    <xdr:clientData/>
  </xdr:twoCellAnchor>
  <xdr:twoCellAnchor>
    <xdr:from>
      <xdr:col>9</xdr:col>
      <xdr:colOff>790575</xdr:colOff>
      <xdr:row>17</xdr:row>
      <xdr:rowOff>0</xdr:rowOff>
    </xdr:from>
    <xdr:to>
      <xdr:col>12</xdr:col>
      <xdr:colOff>523872</xdr:colOff>
      <xdr:row>27</xdr:row>
      <xdr:rowOff>9525</xdr:rowOff>
    </xdr:to>
    <xdr:graphicFrame macro="">
      <xdr:nvGraphicFramePr>
        <xdr:cNvPr id="5" name="Graf 4">
          <a:extLst>
            <a:ext uri="{FF2B5EF4-FFF2-40B4-BE49-F238E27FC236}">
              <a16:creationId xmlns:a16="http://schemas.microsoft.com/office/drawing/2014/main" xmlns="" id="{00000000-0008-0000-1E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533399</xdr:colOff>
      <xdr:row>17</xdr:row>
      <xdr:rowOff>0</xdr:rowOff>
    </xdr:from>
    <xdr:to>
      <xdr:col>10</xdr:col>
      <xdr:colOff>112949</xdr:colOff>
      <xdr:row>27</xdr:row>
      <xdr:rowOff>123825</xdr:rowOff>
    </xdr:to>
    <xdr:graphicFrame macro="">
      <xdr:nvGraphicFramePr>
        <xdr:cNvPr id="6" name="Graf 5">
          <a:extLst>
            <a:ext uri="{FF2B5EF4-FFF2-40B4-BE49-F238E27FC236}">
              <a16:creationId xmlns:a16="http://schemas.microsoft.com/office/drawing/2014/main" xmlns="" id="{00000000-0008-0000-1E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29</xdr:row>
      <xdr:rowOff>0</xdr:rowOff>
    </xdr:from>
    <xdr:to>
      <xdr:col>4</xdr:col>
      <xdr:colOff>381000</xdr:colOff>
      <xdr:row>44</xdr:row>
      <xdr:rowOff>142875</xdr:rowOff>
    </xdr:to>
    <xdr:graphicFrame macro="">
      <xdr:nvGraphicFramePr>
        <xdr:cNvPr id="7" name="Graf 6">
          <a:extLst>
            <a:ext uri="{FF2B5EF4-FFF2-40B4-BE49-F238E27FC236}">
              <a16:creationId xmlns:a16="http://schemas.microsoft.com/office/drawing/2014/main" xmlns="" id="{00000000-0008-0000-1E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0</xdr:colOff>
      <xdr:row>29</xdr:row>
      <xdr:rowOff>0</xdr:rowOff>
    </xdr:from>
    <xdr:to>
      <xdr:col>7</xdr:col>
      <xdr:colOff>781050</xdr:colOff>
      <xdr:row>44</xdr:row>
      <xdr:rowOff>142125</xdr:rowOff>
    </xdr:to>
    <xdr:graphicFrame macro="">
      <xdr:nvGraphicFramePr>
        <xdr:cNvPr id="9" name="Graf 8">
          <a:extLst>
            <a:ext uri="{FF2B5EF4-FFF2-40B4-BE49-F238E27FC236}">
              <a16:creationId xmlns:a16="http://schemas.microsoft.com/office/drawing/2014/main" xmlns="" id="{00000000-0008-0000-1E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8</xdr:col>
      <xdr:colOff>0</xdr:colOff>
      <xdr:row>29</xdr:row>
      <xdr:rowOff>0</xdr:rowOff>
    </xdr:from>
    <xdr:to>
      <xdr:col>12</xdr:col>
      <xdr:colOff>475950</xdr:colOff>
      <xdr:row>44</xdr:row>
      <xdr:rowOff>142125</xdr:rowOff>
    </xdr:to>
    <xdr:graphicFrame macro="">
      <xdr:nvGraphicFramePr>
        <xdr:cNvPr id="10" name="Graf 9">
          <a:extLst>
            <a:ext uri="{FF2B5EF4-FFF2-40B4-BE49-F238E27FC236}">
              <a16:creationId xmlns:a16="http://schemas.microsoft.com/office/drawing/2014/main" xmlns="" id="{00000000-0008-0000-1E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28.xml><?xml version="1.0" encoding="utf-8"?>
<xdr:wsDr xmlns:xdr="http://schemas.openxmlformats.org/drawingml/2006/spreadsheetDrawing" xmlns:a="http://schemas.openxmlformats.org/drawingml/2006/main">
  <xdr:twoCellAnchor>
    <xdr:from>
      <xdr:col>2</xdr:col>
      <xdr:colOff>28577</xdr:colOff>
      <xdr:row>34</xdr:row>
      <xdr:rowOff>161924</xdr:rowOff>
    </xdr:from>
    <xdr:to>
      <xdr:col>6</xdr:col>
      <xdr:colOff>561677</xdr:colOff>
      <xdr:row>45</xdr:row>
      <xdr:rowOff>148124</xdr:rowOff>
    </xdr:to>
    <xdr:graphicFrame macro="">
      <xdr:nvGraphicFramePr>
        <xdr:cNvPr id="2" name="Graf 1">
          <a:extLst>
            <a:ext uri="{FF2B5EF4-FFF2-40B4-BE49-F238E27FC236}">
              <a16:creationId xmlns:a16="http://schemas.microsoft.com/office/drawing/2014/main" xmlns="" id="{00000000-0008-0000-1F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6</xdr:col>
      <xdr:colOff>400051</xdr:colOff>
      <xdr:row>34</xdr:row>
      <xdr:rowOff>180974</xdr:rowOff>
    </xdr:from>
    <xdr:to>
      <xdr:col>8</xdr:col>
      <xdr:colOff>781801</xdr:colOff>
      <xdr:row>45</xdr:row>
      <xdr:rowOff>123826</xdr:rowOff>
    </xdr:to>
    <xdr:graphicFrame macro="">
      <xdr:nvGraphicFramePr>
        <xdr:cNvPr id="3" name="Graf 2">
          <a:extLst>
            <a:ext uri="{FF2B5EF4-FFF2-40B4-BE49-F238E27FC236}">
              <a16:creationId xmlns:a16="http://schemas.microsoft.com/office/drawing/2014/main" xmlns="" id="{00000000-0008-0000-1F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34</xdr:row>
      <xdr:rowOff>161924</xdr:rowOff>
    </xdr:from>
    <xdr:to>
      <xdr:col>1</xdr:col>
      <xdr:colOff>726600</xdr:colOff>
      <xdr:row>45</xdr:row>
      <xdr:rowOff>148124</xdr:rowOff>
    </xdr:to>
    <xdr:graphicFrame macro="">
      <xdr:nvGraphicFramePr>
        <xdr:cNvPr id="4" name="Graf 3">
          <a:extLst>
            <a:ext uri="{FF2B5EF4-FFF2-40B4-BE49-F238E27FC236}">
              <a16:creationId xmlns:a16="http://schemas.microsoft.com/office/drawing/2014/main" xmlns="" id="{00000000-0008-0000-1F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9</xdr:row>
      <xdr:rowOff>9526</xdr:rowOff>
    </xdr:from>
    <xdr:to>
      <xdr:col>0</xdr:col>
      <xdr:colOff>161925</xdr:colOff>
      <xdr:row>25</xdr:row>
      <xdr:rowOff>0</xdr:rowOff>
    </xdr:to>
    <xdr:graphicFrame macro="">
      <xdr:nvGraphicFramePr>
        <xdr:cNvPr id="5" name="Graf 4">
          <a:extLst>
            <a:ext uri="{FF2B5EF4-FFF2-40B4-BE49-F238E27FC236}">
              <a16:creationId xmlns:a16="http://schemas.microsoft.com/office/drawing/2014/main" xmlns="" id="{00000000-0008-0000-1F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26</xdr:row>
      <xdr:rowOff>9525</xdr:rowOff>
    </xdr:from>
    <xdr:to>
      <xdr:col>0</xdr:col>
      <xdr:colOff>123825</xdr:colOff>
      <xdr:row>34</xdr:row>
      <xdr:rowOff>0</xdr:rowOff>
    </xdr:to>
    <xdr:graphicFrame macro="">
      <xdr:nvGraphicFramePr>
        <xdr:cNvPr id="6" name="Graf 5">
          <a:extLst>
            <a:ext uri="{FF2B5EF4-FFF2-40B4-BE49-F238E27FC236}">
              <a16:creationId xmlns:a16="http://schemas.microsoft.com/office/drawing/2014/main" xmlns="" id="{00000000-0008-0000-1F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0</xdr:col>
      <xdr:colOff>0</xdr:colOff>
      <xdr:row>0</xdr:row>
      <xdr:rowOff>190501</xdr:rowOff>
    </xdr:from>
    <xdr:to>
      <xdr:col>0</xdr:col>
      <xdr:colOff>884286</xdr:colOff>
      <xdr:row>6</xdr:row>
      <xdr:rowOff>51372</xdr:rowOff>
    </xdr:to>
    <xdr:pic>
      <xdr:nvPicPr>
        <xdr:cNvPr id="7" name="Obrázek 6">
          <a:extLst>
            <a:ext uri="{FF2B5EF4-FFF2-40B4-BE49-F238E27FC236}">
              <a16:creationId xmlns:a16="http://schemas.microsoft.com/office/drawing/2014/main" xmlns="" id="{00000000-0008-0000-1F00-000007000000}"/>
            </a:ext>
          </a:extLst>
        </xdr:cNvPr>
        <xdr:cNvPicPr>
          <a:picLocks noChangeAspect="1"/>
        </xdr:cNvPicPr>
      </xdr:nvPicPr>
      <xdr:blipFill>
        <a:blip xmlns:r="http://schemas.openxmlformats.org/officeDocument/2006/relationships" r:embed="rId6" cstate="print">
          <a:clrChange>
            <a:clrFrom>
              <a:srgbClr val="FFFFFF"/>
            </a:clrFrom>
            <a:clrTo>
              <a:srgbClr val="FFFFFF">
                <a:alpha val="0"/>
              </a:srgbClr>
            </a:clrTo>
          </a:clrChange>
          <a:duotone>
            <a:prstClr val="black"/>
            <a:schemeClr val="bg2">
              <a:lumMod val="75000"/>
              <a:tint val="45000"/>
              <a:satMod val="400000"/>
            </a:schemeClr>
          </a:duotone>
          <a:extLst>
            <a:ext uri="{28A0092B-C50C-407E-A947-70E740481C1C}">
              <a14:useLocalDpi xmlns:a14="http://schemas.microsoft.com/office/drawing/2010/main" val="0"/>
            </a:ext>
          </a:extLst>
        </a:blip>
        <a:stretch>
          <a:fillRect/>
        </a:stretch>
      </xdr:blipFill>
      <xdr:spPr>
        <a:xfrm>
          <a:off x="0" y="190501"/>
          <a:ext cx="884286" cy="508571"/>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xdr:from>
      <xdr:col>2</xdr:col>
      <xdr:colOff>28577</xdr:colOff>
      <xdr:row>34</xdr:row>
      <xdr:rowOff>161924</xdr:rowOff>
    </xdr:from>
    <xdr:to>
      <xdr:col>6</xdr:col>
      <xdr:colOff>561677</xdr:colOff>
      <xdr:row>45</xdr:row>
      <xdr:rowOff>148124</xdr:rowOff>
    </xdr:to>
    <xdr:graphicFrame macro="">
      <xdr:nvGraphicFramePr>
        <xdr:cNvPr id="2" name="Graf 1">
          <a:extLst>
            <a:ext uri="{FF2B5EF4-FFF2-40B4-BE49-F238E27FC236}">
              <a16:creationId xmlns:a16="http://schemas.microsoft.com/office/drawing/2014/main" xmlns="" id="{00000000-0008-0000-2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6</xdr:col>
      <xdr:colOff>381001</xdr:colOff>
      <xdr:row>34</xdr:row>
      <xdr:rowOff>219074</xdr:rowOff>
    </xdr:from>
    <xdr:to>
      <xdr:col>8</xdr:col>
      <xdr:colOff>762751</xdr:colOff>
      <xdr:row>46</xdr:row>
      <xdr:rowOff>9526</xdr:rowOff>
    </xdr:to>
    <xdr:graphicFrame macro="">
      <xdr:nvGraphicFramePr>
        <xdr:cNvPr id="3" name="Graf 2">
          <a:extLst>
            <a:ext uri="{FF2B5EF4-FFF2-40B4-BE49-F238E27FC236}">
              <a16:creationId xmlns:a16="http://schemas.microsoft.com/office/drawing/2014/main" xmlns="" id="{00000000-0008-0000-2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34</xdr:row>
      <xdr:rowOff>161924</xdr:rowOff>
    </xdr:from>
    <xdr:to>
      <xdr:col>1</xdr:col>
      <xdr:colOff>726600</xdr:colOff>
      <xdr:row>45</xdr:row>
      <xdr:rowOff>148124</xdr:rowOff>
    </xdr:to>
    <xdr:graphicFrame macro="">
      <xdr:nvGraphicFramePr>
        <xdr:cNvPr id="4" name="Graf 3">
          <a:extLst>
            <a:ext uri="{FF2B5EF4-FFF2-40B4-BE49-F238E27FC236}">
              <a16:creationId xmlns:a16="http://schemas.microsoft.com/office/drawing/2014/main" xmlns="" id="{00000000-0008-0000-2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9</xdr:row>
      <xdr:rowOff>9526</xdr:rowOff>
    </xdr:from>
    <xdr:to>
      <xdr:col>0</xdr:col>
      <xdr:colOff>161925</xdr:colOff>
      <xdr:row>25</xdr:row>
      <xdr:rowOff>0</xdr:rowOff>
    </xdr:to>
    <xdr:graphicFrame macro="">
      <xdr:nvGraphicFramePr>
        <xdr:cNvPr id="5" name="Graf 4">
          <a:extLst>
            <a:ext uri="{FF2B5EF4-FFF2-40B4-BE49-F238E27FC236}">
              <a16:creationId xmlns:a16="http://schemas.microsoft.com/office/drawing/2014/main" xmlns="" id="{00000000-0008-0000-20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26</xdr:row>
      <xdr:rowOff>9525</xdr:rowOff>
    </xdr:from>
    <xdr:to>
      <xdr:col>0</xdr:col>
      <xdr:colOff>123825</xdr:colOff>
      <xdr:row>34</xdr:row>
      <xdr:rowOff>0</xdr:rowOff>
    </xdr:to>
    <xdr:graphicFrame macro="">
      <xdr:nvGraphicFramePr>
        <xdr:cNvPr id="6" name="Graf 5">
          <a:extLst>
            <a:ext uri="{FF2B5EF4-FFF2-40B4-BE49-F238E27FC236}">
              <a16:creationId xmlns:a16="http://schemas.microsoft.com/office/drawing/2014/main" xmlns="" id="{00000000-0008-0000-20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0</xdr:col>
      <xdr:colOff>7</xdr:colOff>
      <xdr:row>0</xdr:row>
      <xdr:rowOff>190514</xdr:rowOff>
    </xdr:from>
    <xdr:to>
      <xdr:col>0</xdr:col>
      <xdr:colOff>884293</xdr:colOff>
      <xdr:row>6</xdr:row>
      <xdr:rowOff>51385</xdr:rowOff>
    </xdr:to>
    <xdr:pic>
      <xdr:nvPicPr>
        <xdr:cNvPr id="7" name="Obrázek 6">
          <a:extLst>
            <a:ext uri="{FF2B5EF4-FFF2-40B4-BE49-F238E27FC236}">
              <a16:creationId xmlns:a16="http://schemas.microsoft.com/office/drawing/2014/main" xmlns="" id="{00000000-0008-0000-2000-000007000000}"/>
            </a:ext>
          </a:extLst>
        </xdr:cNvPr>
        <xdr:cNvPicPr>
          <a:picLocks noChangeAspect="1"/>
        </xdr:cNvPicPr>
      </xdr:nvPicPr>
      <xdr:blipFill>
        <a:blip xmlns:r="http://schemas.openxmlformats.org/officeDocument/2006/relationships" r:embed="rId6" cstate="print">
          <a:clrChange>
            <a:clrFrom>
              <a:srgbClr val="FFFFFF"/>
            </a:clrFrom>
            <a:clrTo>
              <a:srgbClr val="FFFFFF">
                <a:alpha val="0"/>
              </a:srgbClr>
            </a:clrTo>
          </a:clrChange>
          <a:duotone>
            <a:prstClr val="black"/>
            <a:schemeClr val="bg2">
              <a:lumMod val="75000"/>
              <a:tint val="45000"/>
              <a:satMod val="400000"/>
            </a:schemeClr>
          </a:duotone>
          <a:extLst>
            <a:ext uri="{28A0092B-C50C-407E-A947-70E740481C1C}">
              <a14:useLocalDpi xmlns:a14="http://schemas.microsoft.com/office/drawing/2010/main" val="0"/>
            </a:ext>
          </a:extLst>
        </a:blip>
        <a:stretch>
          <a:fillRect/>
        </a:stretch>
      </xdr:blipFill>
      <xdr:spPr>
        <a:xfrm>
          <a:off x="7" y="190514"/>
          <a:ext cx="884286" cy="50857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1</xdr:colOff>
      <xdr:row>24</xdr:row>
      <xdr:rowOff>9526</xdr:rowOff>
    </xdr:from>
    <xdr:to>
      <xdr:col>7</xdr:col>
      <xdr:colOff>129601</xdr:colOff>
      <xdr:row>45</xdr:row>
      <xdr:rowOff>114300</xdr:rowOff>
    </xdr:to>
    <xdr:graphicFrame macro="">
      <xdr:nvGraphicFramePr>
        <xdr:cNvPr id="2" name="Graf 1">
          <a:extLst>
            <a:ext uri="{FF2B5EF4-FFF2-40B4-BE49-F238E27FC236}">
              <a16:creationId xmlns:a16="http://schemas.microsoft.com/office/drawing/2014/main" xmlns="" id="{00000000-0008-0000-06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7</xdr:row>
      <xdr:rowOff>9525</xdr:rowOff>
    </xdr:from>
    <xdr:to>
      <xdr:col>0</xdr:col>
      <xdr:colOff>123825</xdr:colOff>
      <xdr:row>23</xdr:row>
      <xdr:rowOff>0</xdr:rowOff>
    </xdr:to>
    <xdr:graphicFrame macro="">
      <xdr:nvGraphicFramePr>
        <xdr:cNvPr id="5" name="Graf 4">
          <a:extLst>
            <a:ext uri="{FF2B5EF4-FFF2-40B4-BE49-F238E27FC236}">
              <a16:creationId xmlns:a16="http://schemas.microsoft.com/office/drawing/2014/main" xmlns="" id="{00000000-0008-0000-06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152399</xdr:colOff>
      <xdr:row>24</xdr:row>
      <xdr:rowOff>9525</xdr:rowOff>
    </xdr:from>
    <xdr:to>
      <xdr:col>13</xdr:col>
      <xdr:colOff>683399</xdr:colOff>
      <xdr:row>45</xdr:row>
      <xdr:rowOff>113925</xdr:rowOff>
    </xdr:to>
    <xdr:graphicFrame macro="">
      <xdr:nvGraphicFramePr>
        <xdr:cNvPr id="3" name="Graf 2">
          <a:extLst>
            <a:ext uri="{FF2B5EF4-FFF2-40B4-BE49-F238E27FC236}">
              <a16:creationId xmlns:a16="http://schemas.microsoft.com/office/drawing/2014/main" xmlns="" id="{00000000-0008-0000-06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0.xml><?xml version="1.0" encoding="utf-8"?>
<xdr:wsDr xmlns:xdr="http://schemas.openxmlformats.org/drawingml/2006/spreadsheetDrawing" xmlns:a="http://schemas.openxmlformats.org/drawingml/2006/main">
  <xdr:twoCellAnchor>
    <xdr:from>
      <xdr:col>2</xdr:col>
      <xdr:colOff>9527</xdr:colOff>
      <xdr:row>34</xdr:row>
      <xdr:rowOff>161924</xdr:rowOff>
    </xdr:from>
    <xdr:to>
      <xdr:col>6</xdr:col>
      <xdr:colOff>542627</xdr:colOff>
      <xdr:row>45</xdr:row>
      <xdr:rowOff>148124</xdr:rowOff>
    </xdr:to>
    <xdr:graphicFrame macro="">
      <xdr:nvGraphicFramePr>
        <xdr:cNvPr id="2" name="Graf 1">
          <a:extLst>
            <a:ext uri="{FF2B5EF4-FFF2-40B4-BE49-F238E27FC236}">
              <a16:creationId xmlns:a16="http://schemas.microsoft.com/office/drawing/2014/main" xmlns="" id="{00000000-0008-0000-2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6</xdr:col>
      <xdr:colOff>361951</xdr:colOff>
      <xdr:row>34</xdr:row>
      <xdr:rowOff>228599</xdr:rowOff>
    </xdr:from>
    <xdr:to>
      <xdr:col>8</xdr:col>
      <xdr:colOff>723901</xdr:colOff>
      <xdr:row>46</xdr:row>
      <xdr:rowOff>19051</xdr:rowOff>
    </xdr:to>
    <xdr:graphicFrame macro="">
      <xdr:nvGraphicFramePr>
        <xdr:cNvPr id="3" name="Graf 2">
          <a:extLst>
            <a:ext uri="{FF2B5EF4-FFF2-40B4-BE49-F238E27FC236}">
              <a16:creationId xmlns:a16="http://schemas.microsoft.com/office/drawing/2014/main" xmlns="" id="{00000000-0008-0000-21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34</xdr:row>
      <xdr:rowOff>161924</xdr:rowOff>
    </xdr:from>
    <xdr:to>
      <xdr:col>1</xdr:col>
      <xdr:colOff>726600</xdr:colOff>
      <xdr:row>45</xdr:row>
      <xdr:rowOff>148124</xdr:rowOff>
    </xdr:to>
    <xdr:graphicFrame macro="">
      <xdr:nvGraphicFramePr>
        <xdr:cNvPr id="4" name="Graf 3">
          <a:extLst>
            <a:ext uri="{FF2B5EF4-FFF2-40B4-BE49-F238E27FC236}">
              <a16:creationId xmlns:a16="http://schemas.microsoft.com/office/drawing/2014/main" xmlns="" id="{00000000-0008-0000-21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9</xdr:row>
      <xdr:rowOff>9526</xdr:rowOff>
    </xdr:from>
    <xdr:to>
      <xdr:col>0</xdr:col>
      <xdr:colOff>161925</xdr:colOff>
      <xdr:row>25</xdr:row>
      <xdr:rowOff>0</xdr:rowOff>
    </xdr:to>
    <xdr:graphicFrame macro="">
      <xdr:nvGraphicFramePr>
        <xdr:cNvPr id="5" name="Graf 4">
          <a:extLst>
            <a:ext uri="{FF2B5EF4-FFF2-40B4-BE49-F238E27FC236}">
              <a16:creationId xmlns:a16="http://schemas.microsoft.com/office/drawing/2014/main" xmlns="" id="{00000000-0008-0000-21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26</xdr:row>
      <xdr:rowOff>9525</xdr:rowOff>
    </xdr:from>
    <xdr:to>
      <xdr:col>0</xdr:col>
      <xdr:colOff>123825</xdr:colOff>
      <xdr:row>34</xdr:row>
      <xdr:rowOff>0</xdr:rowOff>
    </xdr:to>
    <xdr:graphicFrame macro="">
      <xdr:nvGraphicFramePr>
        <xdr:cNvPr id="6" name="Graf 5">
          <a:extLst>
            <a:ext uri="{FF2B5EF4-FFF2-40B4-BE49-F238E27FC236}">
              <a16:creationId xmlns:a16="http://schemas.microsoft.com/office/drawing/2014/main" xmlns="" id="{00000000-0008-0000-21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0</xdr:col>
      <xdr:colOff>0</xdr:colOff>
      <xdr:row>0</xdr:row>
      <xdr:rowOff>190501</xdr:rowOff>
    </xdr:from>
    <xdr:to>
      <xdr:col>0</xdr:col>
      <xdr:colOff>884286</xdr:colOff>
      <xdr:row>6</xdr:row>
      <xdr:rowOff>51372</xdr:rowOff>
    </xdr:to>
    <xdr:pic>
      <xdr:nvPicPr>
        <xdr:cNvPr id="7" name="Obrázek 6">
          <a:extLst>
            <a:ext uri="{FF2B5EF4-FFF2-40B4-BE49-F238E27FC236}">
              <a16:creationId xmlns:a16="http://schemas.microsoft.com/office/drawing/2014/main" xmlns="" id="{00000000-0008-0000-2100-000007000000}"/>
            </a:ext>
          </a:extLst>
        </xdr:cNvPr>
        <xdr:cNvPicPr>
          <a:picLocks noChangeAspect="1"/>
        </xdr:cNvPicPr>
      </xdr:nvPicPr>
      <xdr:blipFill>
        <a:blip xmlns:r="http://schemas.openxmlformats.org/officeDocument/2006/relationships" r:embed="rId6" cstate="print">
          <a:clrChange>
            <a:clrFrom>
              <a:srgbClr val="FFFFFF"/>
            </a:clrFrom>
            <a:clrTo>
              <a:srgbClr val="FFFFFF">
                <a:alpha val="0"/>
              </a:srgbClr>
            </a:clrTo>
          </a:clrChange>
          <a:duotone>
            <a:prstClr val="black"/>
            <a:schemeClr val="bg2">
              <a:lumMod val="75000"/>
              <a:tint val="45000"/>
              <a:satMod val="400000"/>
            </a:schemeClr>
          </a:duotone>
          <a:extLst>
            <a:ext uri="{28A0092B-C50C-407E-A947-70E740481C1C}">
              <a14:useLocalDpi xmlns:a14="http://schemas.microsoft.com/office/drawing/2010/main" val="0"/>
            </a:ext>
          </a:extLst>
        </a:blip>
        <a:stretch>
          <a:fillRect/>
        </a:stretch>
      </xdr:blipFill>
      <xdr:spPr>
        <a:xfrm>
          <a:off x="0" y="190501"/>
          <a:ext cx="884286" cy="508571"/>
        </a:xfrm>
        <a:prstGeom prst="rect">
          <a:avLst/>
        </a:prstGeom>
      </xdr:spPr>
    </xdr:pic>
    <xdr:clientData/>
  </xdr:twoCellAnchor>
</xdr:wsDr>
</file>

<file path=xl/drawings/drawing31.xml><?xml version="1.0" encoding="utf-8"?>
<xdr:wsDr xmlns:xdr="http://schemas.openxmlformats.org/drawingml/2006/spreadsheetDrawing" xmlns:a="http://schemas.openxmlformats.org/drawingml/2006/main">
  <xdr:twoCellAnchor>
    <xdr:from>
      <xdr:col>2</xdr:col>
      <xdr:colOff>9527</xdr:colOff>
      <xdr:row>35</xdr:row>
      <xdr:rowOff>161924</xdr:rowOff>
    </xdr:from>
    <xdr:to>
      <xdr:col>6</xdr:col>
      <xdr:colOff>542627</xdr:colOff>
      <xdr:row>46</xdr:row>
      <xdr:rowOff>104924</xdr:rowOff>
    </xdr:to>
    <xdr:graphicFrame macro="">
      <xdr:nvGraphicFramePr>
        <xdr:cNvPr id="2" name="Graf 1">
          <a:extLst>
            <a:ext uri="{FF2B5EF4-FFF2-40B4-BE49-F238E27FC236}">
              <a16:creationId xmlns:a16="http://schemas.microsoft.com/office/drawing/2014/main" xmlns="" id="{00000000-0008-0000-2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6</xdr:col>
      <xdr:colOff>304799</xdr:colOff>
      <xdr:row>35</xdr:row>
      <xdr:rowOff>190499</xdr:rowOff>
    </xdr:from>
    <xdr:to>
      <xdr:col>8</xdr:col>
      <xdr:colOff>686549</xdr:colOff>
      <xdr:row>46</xdr:row>
      <xdr:rowOff>85725</xdr:rowOff>
    </xdr:to>
    <xdr:graphicFrame macro="">
      <xdr:nvGraphicFramePr>
        <xdr:cNvPr id="3" name="Graf 2">
          <a:extLst>
            <a:ext uri="{FF2B5EF4-FFF2-40B4-BE49-F238E27FC236}">
              <a16:creationId xmlns:a16="http://schemas.microsoft.com/office/drawing/2014/main" xmlns="" id="{00000000-0008-0000-2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35</xdr:row>
      <xdr:rowOff>161924</xdr:rowOff>
    </xdr:from>
    <xdr:to>
      <xdr:col>1</xdr:col>
      <xdr:colOff>726600</xdr:colOff>
      <xdr:row>46</xdr:row>
      <xdr:rowOff>104924</xdr:rowOff>
    </xdr:to>
    <xdr:graphicFrame macro="">
      <xdr:nvGraphicFramePr>
        <xdr:cNvPr id="4" name="Graf 3">
          <a:extLst>
            <a:ext uri="{FF2B5EF4-FFF2-40B4-BE49-F238E27FC236}">
              <a16:creationId xmlns:a16="http://schemas.microsoft.com/office/drawing/2014/main" xmlns="" id="{00000000-0008-0000-22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9</xdr:row>
      <xdr:rowOff>9526</xdr:rowOff>
    </xdr:from>
    <xdr:to>
      <xdr:col>0</xdr:col>
      <xdr:colOff>161925</xdr:colOff>
      <xdr:row>25</xdr:row>
      <xdr:rowOff>0</xdr:rowOff>
    </xdr:to>
    <xdr:graphicFrame macro="">
      <xdr:nvGraphicFramePr>
        <xdr:cNvPr id="5" name="Graf 4">
          <a:extLst>
            <a:ext uri="{FF2B5EF4-FFF2-40B4-BE49-F238E27FC236}">
              <a16:creationId xmlns:a16="http://schemas.microsoft.com/office/drawing/2014/main" xmlns="" id="{00000000-0008-0000-22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27</xdr:row>
      <xdr:rowOff>9525</xdr:rowOff>
    </xdr:from>
    <xdr:to>
      <xdr:col>0</xdr:col>
      <xdr:colOff>123825</xdr:colOff>
      <xdr:row>35</xdr:row>
      <xdr:rowOff>0</xdr:rowOff>
    </xdr:to>
    <xdr:graphicFrame macro="">
      <xdr:nvGraphicFramePr>
        <xdr:cNvPr id="6" name="Graf 5">
          <a:extLst>
            <a:ext uri="{FF2B5EF4-FFF2-40B4-BE49-F238E27FC236}">
              <a16:creationId xmlns:a16="http://schemas.microsoft.com/office/drawing/2014/main" xmlns="" id="{00000000-0008-0000-22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0</xdr:col>
      <xdr:colOff>0</xdr:colOff>
      <xdr:row>0</xdr:row>
      <xdr:rowOff>190501</xdr:rowOff>
    </xdr:from>
    <xdr:to>
      <xdr:col>0</xdr:col>
      <xdr:colOff>884286</xdr:colOff>
      <xdr:row>6</xdr:row>
      <xdr:rowOff>51372</xdr:rowOff>
    </xdr:to>
    <xdr:pic>
      <xdr:nvPicPr>
        <xdr:cNvPr id="7" name="Obrázek 6">
          <a:extLst>
            <a:ext uri="{FF2B5EF4-FFF2-40B4-BE49-F238E27FC236}">
              <a16:creationId xmlns:a16="http://schemas.microsoft.com/office/drawing/2014/main" xmlns="" id="{00000000-0008-0000-2200-000007000000}"/>
            </a:ext>
          </a:extLst>
        </xdr:cNvPr>
        <xdr:cNvPicPr>
          <a:picLocks noChangeAspect="1"/>
        </xdr:cNvPicPr>
      </xdr:nvPicPr>
      <xdr:blipFill>
        <a:blip xmlns:r="http://schemas.openxmlformats.org/officeDocument/2006/relationships" r:embed="rId6" cstate="print">
          <a:clrChange>
            <a:clrFrom>
              <a:srgbClr val="FFFFFF"/>
            </a:clrFrom>
            <a:clrTo>
              <a:srgbClr val="FFFFFF">
                <a:alpha val="0"/>
              </a:srgbClr>
            </a:clrTo>
          </a:clrChange>
          <a:duotone>
            <a:prstClr val="black"/>
            <a:schemeClr val="bg2">
              <a:lumMod val="75000"/>
              <a:tint val="45000"/>
              <a:satMod val="400000"/>
            </a:schemeClr>
          </a:duotone>
          <a:extLst>
            <a:ext uri="{28A0092B-C50C-407E-A947-70E740481C1C}">
              <a14:useLocalDpi xmlns:a14="http://schemas.microsoft.com/office/drawing/2010/main" val="0"/>
            </a:ext>
          </a:extLst>
        </a:blip>
        <a:stretch>
          <a:fillRect/>
        </a:stretch>
      </xdr:blipFill>
      <xdr:spPr>
        <a:xfrm>
          <a:off x="0" y="190501"/>
          <a:ext cx="884286" cy="508571"/>
        </a:xfrm>
        <a:prstGeom prst="rect">
          <a:avLst/>
        </a:prstGeom>
      </xdr:spPr>
    </xdr:pic>
    <xdr:clientData/>
  </xdr:twoCellAnchor>
</xdr:wsDr>
</file>

<file path=xl/drawings/drawing32.xml><?xml version="1.0" encoding="utf-8"?>
<xdr:wsDr xmlns:xdr="http://schemas.openxmlformats.org/drawingml/2006/spreadsheetDrawing" xmlns:a="http://schemas.openxmlformats.org/drawingml/2006/main">
  <xdr:twoCellAnchor>
    <xdr:from>
      <xdr:col>1</xdr:col>
      <xdr:colOff>838202</xdr:colOff>
      <xdr:row>34</xdr:row>
      <xdr:rowOff>161924</xdr:rowOff>
    </xdr:from>
    <xdr:to>
      <xdr:col>6</xdr:col>
      <xdr:colOff>523577</xdr:colOff>
      <xdr:row>45</xdr:row>
      <xdr:rowOff>148124</xdr:rowOff>
    </xdr:to>
    <xdr:graphicFrame macro="">
      <xdr:nvGraphicFramePr>
        <xdr:cNvPr id="2" name="Graf 1">
          <a:extLst>
            <a:ext uri="{FF2B5EF4-FFF2-40B4-BE49-F238E27FC236}">
              <a16:creationId xmlns:a16="http://schemas.microsoft.com/office/drawing/2014/main" xmlns="" id="{00000000-0008-0000-2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6</xdr:col>
      <xdr:colOff>352425</xdr:colOff>
      <xdr:row>35</xdr:row>
      <xdr:rowOff>19049</xdr:rowOff>
    </xdr:from>
    <xdr:to>
      <xdr:col>8</xdr:col>
      <xdr:colOff>734175</xdr:colOff>
      <xdr:row>46</xdr:row>
      <xdr:rowOff>38101</xdr:rowOff>
    </xdr:to>
    <xdr:graphicFrame macro="">
      <xdr:nvGraphicFramePr>
        <xdr:cNvPr id="3" name="Graf 2">
          <a:extLst>
            <a:ext uri="{FF2B5EF4-FFF2-40B4-BE49-F238E27FC236}">
              <a16:creationId xmlns:a16="http://schemas.microsoft.com/office/drawing/2014/main" xmlns="" id="{00000000-0008-0000-2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34</xdr:row>
      <xdr:rowOff>161924</xdr:rowOff>
    </xdr:from>
    <xdr:to>
      <xdr:col>1</xdr:col>
      <xdr:colOff>726600</xdr:colOff>
      <xdr:row>45</xdr:row>
      <xdr:rowOff>148124</xdr:rowOff>
    </xdr:to>
    <xdr:graphicFrame macro="">
      <xdr:nvGraphicFramePr>
        <xdr:cNvPr id="4" name="Graf 3">
          <a:extLst>
            <a:ext uri="{FF2B5EF4-FFF2-40B4-BE49-F238E27FC236}">
              <a16:creationId xmlns:a16="http://schemas.microsoft.com/office/drawing/2014/main" xmlns="" id="{00000000-0008-0000-23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9</xdr:row>
      <xdr:rowOff>9526</xdr:rowOff>
    </xdr:from>
    <xdr:to>
      <xdr:col>0</xdr:col>
      <xdr:colOff>161925</xdr:colOff>
      <xdr:row>25</xdr:row>
      <xdr:rowOff>0</xdr:rowOff>
    </xdr:to>
    <xdr:graphicFrame macro="">
      <xdr:nvGraphicFramePr>
        <xdr:cNvPr id="5" name="Graf 4">
          <a:extLst>
            <a:ext uri="{FF2B5EF4-FFF2-40B4-BE49-F238E27FC236}">
              <a16:creationId xmlns:a16="http://schemas.microsoft.com/office/drawing/2014/main" xmlns="" id="{00000000-0008-0000-23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26</xdr:row>
      <xdr:rowOff>9525</xdr:rowOff>
    </xdr:from>
    <xdr:to>
      <xdr:col>0</xdr:col>
      <xdr:colOff>123825</xdr:colOff>
      <xdr:row>34</xdr:row>
      <xdr:rowOff>0</xdr:rowOff>
    </xdr:to>
    <xdr:graphicFrame macro="">
      <xdr:nvGraphicFramePr>
        <xdr:cNvPr id="6" name="Graf 5">
          <a:extLst>
            <a:ext uri="{FF2B5EF4-FFF2-40B4-BE49-F238E27FC236}">
              <a16:creationId xmlns:a16="http://schemas.microsoft.com/office/drawing/2014/main" xmlns="" id="{00000000-0008-0000-23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0</xdr:col>
      <xdr:colOff>0</xdr:colOff>
      <xdr:row>0</xdr:row>
      <xdr:rowOff>190501</xdr:rowOff>
    </xdr:from>
    <xdr:to>
      <xdr:col>0</xdr:col>
      <xdr:colOff>884286</xdr:colOff>
      <xdr:row>6</xdr:row>
      <xdr:rowOff>51372</xdr:rowOff>
    </xdr:to>
    <xdr:pic>
      <xdr:nvPicPr>
        <xdr:cNvPr id="7" name="Obrázek 6">
          <a:extLst>
            <a:ext uri="{FF2B5EF4-FFF2-40B4-BE49-F238E27FC236}">
              <a16:creationId xmlns:a16="http://schemas.microsoft.com/office/drawing/2014/main" xmlns="" id="{00000000-0008-0000-2300-000007000000}"/>
            </a:ext>
          </a:extLst>
        </xdr:cNvPr>
        <xdr:cNvPicPr>
          <a:picLocks noChangeAspect="1"/>
        </xdr:cNvPicPr>
      </xdr:nvPicPr>
      <xdr:blipFill>
        <a:blip xmlns:r="http://schemas.openxmlformats.org/officeDocument/2006/relationships" r:embed="rId6" cstate="print">
          <a:clrChange>
            <a:clrFrom>
              <a:srgbClr val="FFFFFF"/>
            </a:clrFrom>
            <a:clrTo>
              <a:srgbClr val="FFFFFF">
                <a:alpha val="0"/>
              </a:srgbClr>
            </a:clrTo>
          </a:clrChange>
          <a:duotone>
            <a:prstClr val="black"/>
            <a:schemeClr val="bg2">
              <a:lumMod val="75000"/>
              <a:tint val="45000"/>
              <a:satMod val="400000"/>
            </a:schemeClr>
          </a:duotone>
          <a:extLst>
            <a:ext uri="{28A0092B-C50C-407E-A947-70E740481C1C}">
              <a14:useLocalDpi xmlns:a14="http://schemas.microsoft.com/office/drawing/2010/main" val="0"/>
            </a:ext>
          </a:extLst>
        </a:blip>
        <a:stretch>
          <a:fillRect/>
        </a:stretch>
      </xdr:blipFill>
      <xdr:spPr>
        <a:xfrm>
          <a:off x="0" y="190501"/>
          <a:ext cx="884286" cy="508571"/>
        </a:xfrm>
        <a:prstGeom prst="rect">
          <a:avLst/>
        </a:prstGeom>
      </xdr:spPr>
    </xdr:pic>
    <xdr:clientData/>
  </xdr:twoCellAnchor>
</xdr:wsDr>
</file>

<file path=xl/drawings/drawing33.xml><?xml version="1.0" encoding="utf-8"?>
<xdr:wsDr xmlns:xdr="http://schemas.openxmlformats.org/drawingml/2006/spreadsheetDrawing" xmlns:a="http://schemas.openxmlformats.org/drawingml/2006/main">
  <xdr:twoCellAnchor>
    <xdr:from>
      <xdr:col>2</xdr:col>
      <xdr:colOff>2</xdr:colOff>
      <xdr:row>34</xdr:row>
      <xdr:rowOff>161924</xdr:rowOff>
    </xdr:from>
    <xdr:to>
      <xdr:col>6</xdr:col>
      <xdr:colOff>533102</xdr:colOff>
      <xdr:row>45</xdr:row>
      <xdr:rowOff>148124</xdr:rowOff>
    </xdr:to>
    <xdr:graphicFrame macro="">
      <xdr:nvGraphicFramePr>
        <xdr:cNvPr id="2" name="Graf 1">
          <a:extLst>
            <a:ext uri="{FF2B5EF4-FFF2-40B4-BE49-F238E27FC236}">
              <a16:creationId xmlns:a16="http://schemas.microsoft.com/office/drawing/2014/main" xmlns="" id="{00000000-0008-0000-2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6</xdr:col>
      <xdr:colOff>371476</xdr:colOff>
      <xdr:row>35</xdr:row>
      <xdr:rowOff>19049</xdr:rowOff>
    </xdr:from>
    <xdr:to>
      <xdr:col>8</xdr:col>
      <xdr:colOff>752476</xdr:colOff>
      <xdr:row>46</xdr:row>
      <xdr:rowOff>38101</xdr:rowOff>
    </xdr:to>
    <xdr:graphicFrame macro="">
      <xdr:nvGraphicFramePr>
        <xdr:cNvPr id="3" name="Graf 2">
          <a:extLst>
            <a:ext uri="{FF2B5EF4-FFF2-40B4-BE49-F238E27FC236}">
              <a16:creationId xmlns:a16="http://schemas.microsoft.com/office/drawing/2014/main" xmlns="" id="{00000000-0008-0000-24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34</xdr:row>
      <xdr:rowOff>161924</xdr:rowOff>
    </xdr:from>
    <xdr:to>
      <xdr:col>1</xdr:col>
      <xdr:colOff>726600</xdr:colOff>
      <xdr:row>45</xdr:row>
      <xdr:rowOff>148124</xdr:rowOff>
    </xdr:to>
    <xdr:graphicFrame macro="">
      <xdr:nvGraphicFramePr>
        <xdr:cNvPr id="4" name="Graf 3">
          <a:extLst>
            <a:ext uri="{FF2B5EF4-FFF2-40B4-BE49-F238E27FC236}">
              <a16:creationId xmlns:a16="http://schemas.microsoft.com/office/drawing/2014/main" xmlns="" id="{00000000-0008-0000-24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9</xdr:row>
      <xdr:rowOff>9526</xdr:rowOff>
    </xdr:from>
    <xdr:to>
      <xdr:col>0</xdr:col>
      <xdr:colOff>161925</xdr:colOff>
      <xdr:row>25</xdr:row>
      <xdr:rowOff>0</xdr:rowOff>
    </xdr:to>
    <xdr:graphicFrame macro="">
      <xdr:nvGraphicFramePr>
        <xdr:cNvPr id="5" name="Graf 4">
          <a:extLst>
            <a:ext uri="{FF2B5EF4-FFF2-40B4-BE49-F238E27FC236}">
              <a16:creationId xmlns:a16="http://schemas.microsoft.com/office/drawing/2014/main" xmlns="" id="{00000000-0008-0000-24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26</xdr:row>
      <xdr:rowOff>9525</xdr:rowOff>
    </xdr:from>
    <xdr:to>
      <xdr:col>0</xdr:col>
      <xdr:colOff>123825</xdr:colOff>
      <xdr:row>34</xdr:row>
      <xdr:rowOff>0</xdr:rowOff>
    </xdr:to>
    <xdr:graphicFrame macro="">
      <xdr:nvGraphicFramePr>
        <xdr:cNvPr id="6" name="Graf 5">
          <a:extLst>
            <a:ext uri="{FF2B5EF4-FFF2-40B4-BE49-F238E27FC236}">
              <a16:creationId xmlns:a16="http://schemas.microsoft.com/office/drawing/2014/main" xmlns="" id="{00000000-0008-0000-24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0</xdr:col>
      <xdr:colOff>0</xdr:colOff>
      <xdr:row>0</xdr:row>
      <xdr:rowOff>190501</xdr:rowOff>
    </xdr:from>
    <xdr:to>
      <xdr:col>0</xdr:col>
      <xdr:colOff>884286</xdr:colOff>
      <xdr:row>6</xdr:row>
      <xdr:rowOff>51372</xdr:rowOff>
    </xdr:to>
    <xdr:pic>
      <xdr:nvPicPr>
        <xdr:cNvPr id="7" name="Obrázek 6">
          <a:extLst>
            <a:ext uri="{FF2B5EF4-FFF2-40B4-BE49-F238E27FC236}">
              <a16:creationId xmlns:a16="http://schemas.microsoft.com/office/drawing/2014/main" xmlns="" id="{00000000-0008-0000-2400-000007000000}"/>
            </a:ext>
          </a:extLst>
        </xdr:cNvPr>
        <xdr:cNvPicPr>
          <a:picLocks noChangeAspect="1"/>
        </xdr:cNvPicPr>
      </xdr:nvPicPr>
      <xdr:blipFill>
        <a:blip xmlns:r="http://schemas.openxmlformats.org/officeDocument/2006/relationships" r:embed="rId6" cstate="print">
          <a:clrChange>
            <a:clrFrom>
              <a:srgbClr val="FFFFFF"/>
            </a:clrFrom>
            <a:clrTo>
              <a:srgbClr val="FFFFFF">
                <a:alpha val="0"/>
              </a:srgbClr>
            </a:clrTo>
          </a:clrChange>
          <a:duotone>
            <a:prstClr val="black"/>
            <a:schemeClr val="bg2">
              <a:lumMod val="75000"/>
              <a:tint val="45000"/>
              <a:satMod val="400000"/>
            </a:schemeClr>
          </a:duotone>
          <a:extLst>
            <a:ext uri="{28A0092B-C50C-407E-A947-70E740481C1C}">
              <a14:useLocalDpi xmlns:a14="http://schemas.microsoft.com/office/drawing/2010/main" val="0"/>
            </a:ext>
          </a:extLst>
        </a:blip>
        <a:stretch>
          <a:fillRect/>
        </a:stretch>
      </xdr:blipFill>
      <xdr:spPr>
        <a:xfrm>
          <a:off x="0" y="190501"/>
          <a:ext cx="884286" cy="508571"/>
        </a:xfrm>
        <a:prstGeom prst="rect">
          <a:avLst/>
        </a:prstGeom>
      </xdr:spPr>
    </xdr:pic>
    <xdr:clientData/>
  </xdr:twoCellAnchor>
</xdr:wsDr>
</file>

<file path=xl/drawings/drawing34.xml><?xml version="1.0" encoding="utf-8"?>
<xdr:wsDr xmlns:xdr="http://schemas.openxmlformats.org/drawingml/2006/spreadsheetDrawing" xmlns:a="http://schemas.openxmlformats.org/drawingml/2006/main">
  <xdr:twoCellAnchor>
    <xdr:from>
      <xdr:col>2</xdr:col>
      <xdr:colOff>9527</xdr:colOff>
      <xdr:row>34</xdr:row>
      <xdr:rowOff>161924</xdr:rowOff>
    </xdr:from>
    <xdr:to>
      <xdr:col>6</xdr:col>
      <xdr:colOff>542627</xdr:colOff>
      <xdr:row>45</xdr:row>
      <xdr:rowOff>148124</xdr:rowOff>
    </xdr:to>
    <xdr:graphicFrame macro="">
      <xdr:nvGraphicFramePr>
        <xdr:cNvPr id="2" name="Graf 1">
          <a:extLst>
            <a:ext uri="{FF2B5EF4-FFF2-40B4-BE49-F238E27FC236}">
              <a16:creationId xmlns:a16="http://schemas.microsoft.com/office/drawing/2014/main" xmlns="" id="{00000000-0008-0000-2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6</xdr:col>
      <xdr:colOff>333376</xdr:colOff>
      <xdr:row>35</xdr:row>
      <xdr:rowOff>19049</xdr:rowOff>
    </xdr:from>
    <xdr:to>
      <xdr:col>8</xdr:col>
      <xdr:colOff>714376</xdr:colOff>
      <xdr:row>46</xdr:row>
      <xdr:rowOff>38101</xdr:rowOff>
    </xdr:to>
    <xdr:graphicFrame macro="">
      <xdr:nvGraphicFramePr>
        <xdr:cNvPr id="3" name="Graf 2">
          <a:extLst>
            <a:ext uri="{FF2B5EF4-FFF2-40B4-BE49-F238E27FC236}">
              <a16:creationId xmlns:a16="http://schemas.microsoft.com/office/drawing/2014/main" xmlns="" id="{00000000-0008-0000-25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34</xdr:row>
      <xdr:rowOff>161924</xdr:rowOff>
    </xdr:from>
    <xdr:to>
      <xdr:col>1</xdr:col>
      <xdr:colOff>726600</xdr:colOff>
      <xdr:row>45</xdr:row>
      <xdr:rowOff>148124</xdr:rowOff>
    </xdr:to>
    <xdr:graphicFrame macro="">
      <xdr:nvGraphicFramePr>
        <xdr:cNvPr id="4" name="Graf 3">
          <a:extLst>
            <a:ext uri="{FF2B5EF4-FFF2-40B4-BE49-F238E27FC236}">
              <a16:creationId xmlns:a16="http://schemas.microsoft.com/office/drawing/2014/main" xmlns="" id="{00000000-0008-0000-25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9</xdr:row>
      <xdr:rowOff>9526</xdr:rowOff>
    </xdr:from>
    <xdr:to>
      <xdr:col>0</xdr:col>
      <xdr:colOff>161925</xdr:colOff>
      <xdr:row>25</xdr:row>
      <xdr:rowOff>0</xdr:rowOff>
    </xdr:to>
    <xdr:graphicFrame macro="">
      <xdr:nvGraphicFramePr>
        <xdr:cNvPr id="5" name="Graf 4">
          <a:extLst>
            <a:ext uri="{FF2B5EF4-FFF2-40B4-BE49-F238E27FC236}">
              <a16:creationId xmlns:a16="http://schemas.microsoft.com/office/drawing/2014/main" xmlns="" id="{00000000-0008-0000-25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26</xdr:row>
      <xdr:rowOff>9525</xdr:rowOff>
    </xdr:from>
    <xdr:to>
      <xdr:col>0</xdr:col>
      <xdr:colOff>123825</xdr:colOff>
      <xdr:row>34</xdr:row>
      <xdr:rowOff>0</xdr:rowOff>
    </xdr:to>
    <xdr:graphicFrame macro="">
      <xdr:nvGraphicFramePr>
        <xdr:cNvPr id="6" name="Graf 5">
          <a:extLst>
            <a:ext uri="{FF2B5EF4-FFF2-40B4-BE49-F238E27FC236}">
              <a16:creationId xmlns:a16="http://schemas.microsoft.com/office/drawing/2014/main" xmlns="" id="{00000000-0008-0000-25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0</xdr:col>
      <xdr:colOff>0</xdr:colOff>
      <xdr:row>0</xdr:row>
      <xdr:rowOff>190501</xdr:rowOff>
    </xdr:from>
    <xdr:to>
      <xdr:col>0</xdr:col>
      <xdr:colOff>884286</xdr:colOff>
      <xdr:row>6</xdr:row>
      <xdr:rowOff>51372</xdr:rowOff>
    </xdr:to>
    <xdr:pic>
      <xdr:nvPicPr>
        <xdr:cNvPr id="7" name="Obrázek 6">
          <a:extLst>
            <a:ext uri="{FF2B5EF4-FFF2-40B4-BE49-F238E27FC236}">
              <a16:creationId xmlns:a16="http://schemas.microsoft.com/office/drawing/2014/main" xmlns="" id="{00000000-0008-0000-2500-000007000000}"/>
            </a:ext>
          </a:extLst>
        </xdr:cNvPr>
        <xdr:cNvPicPr>
          <a:picLocks noChangeAspect="1"/>
        </xdr:cNvPicPr>
      </xdr:nvPicPr>
      <xdr:blipFill>
        <a:blip xmlns:r="http://schemas.openxmlformats.org/officeDocument/2006/relationships" r:embed="rId6" cstate="print">
          <a:clrChange>
            <a:clrFrom>
              <a:srgbClr val="FFFFFF"/>
            </a:clrFrom>
            <a:clrTo>
              <a:srgbClr val="FFFFFF">
                <a:alpha val="0"/>
              </a:srgbClr>
            </a:clrTo>
          </a:clrChange>
          <a:duotone>
            <a:prstClr val="black"/>
            <a:schemeClr val="bg2">
              <a:lumMod val="75000"/>
              <a:tint val="45000"/>
              <a:satMod val="400000"/>
            </a:schemeClr>
          </a:duotone>
          <a:extLst>
            <a:ext uri="{28A0092B-C50C-407E-A947-70E740481C1C}">
              <a14:useLocalDpi xmlns:a14="http://schemas.microsoft.com/office/drawing/2010/main" val="0"/>
            </a:ext>
          </a:extLst>
        </a:blip>
        <a:stretch>
          <a:fillRect/>
        </a:stretch>
      </xdr:blipFill>
      <xdr:spPr>
        <a:xfrm>
          <a:off x="0" y="190501"/>
          <a:ext cx="884286" cy="508571"/>
        </a:xfrm>
        <a:prstGeom prst="rect">
          <a:avLst/>
        </a:prstGeom>
      </xdr:spPr>
    </xdr:pic>
    <xdr:clientData/>
  </xdr:twoCellAnchor>
</xdr:wsDr>
</file>

<file path=xl/drawings/drawing35.xml><?xml version="1.0" encoding="utf-8"?>
<xdr:wsDr xmlns:xdr="http://schemas.openxmlformats.org/drawingml/2006/spreadsheetDrawing" xmlns:a="http://schemas.openxmlformats.org/drawingml/2006/main">
  <xdr:twoCellAnchor>
    <xdr:from>
      <xdr:col>2</xdr:col>
      <xdr:colOff>19052</xdr:colOff>
      <xdr:row>35</xdr:row>
      <xdr:rowOff>161925</xdr:rowOff>
    </xdr:from>
    <xdr:to>
      <xdr:col>6</xdr:col>
      <xdr:colOff>552152</xdr:colOff>
      <xdr:row>46</xdr:row>
      <xdr:rowOff>104925</xdr:rowOff>
    </xdr:to>
    <xdr:graphicFrame macro="">
      <xdr:nvGraphicFramePr>
        <xdr:cNvPr id="2" name="Graf 1">
          <a:extLst>
            <a:ext uri="{FF2B5EF4-FFF2-40B4-BE49-F238E27FC236}">
              <a16:creationId xmlns:a16="http://schemas.microsoft.com/office/drawing/2014/main" xmlns="" id="{00000000-0008-0000-2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6</xdr:col>
      <xdr:colOff>390526</xdr:colOff>
      <xdr:row>35</xdr:row>
      <xdr:rowOff>209549</xdr:rowOff>
    </xdr:from>
    <xdr:to>
      <xdr:col>8</xdr:col>
      <xdr:colOff>772276</xdr:colOff>
      <xdr:row>46</xdr:row>
      <xdr:rowOff>85725</xdr:rowOff>
    </xdr:to>
    <xdr:graphicFrame macro="">
      <xdr:nvGraphicFramePr>
        <xdr:cNvPr id="3" name="Graf 2">
          <a:extLst>
            <a:ext uri="{FF2B5EF4-FFF2-40B4-BE49-F238E27FC236}">
              <a16:creationId xmlns:a16="http://schemas.microsoft.com/office/drawing/2014/main" xmlns="" id="{00000000-0008-0000-26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35</xdr:row>
      <xdr:rowOff>161924</xdr:rowOff>
    </xdr:from>
    <xdr:to>
      <xdr:col>1</xdr:col>
      <xdr:colOff>726600</xdr:colOff>
      <xdr:row>46</xdr:row>
      <xdr:rowOff>104775</xdr:rowOff>
    </xdr:to>
    <xdr:graphicFrame macro="">
      <xdr:nvGraphicFramePr>
        <xdr:cNvPr id="4" name="Graf 3">
          <a:extLst>
            <a:ext uri="{FF2B5EF4-FFF2-40B4-BE49-F238E27FC236}">
              <a16:creationId xmlns:a16="http://schemas.microsoft.com/office/drawing/2014/main" xmlns="" id="{00000000-0008-0000-26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27</xdr:row>
      <xdr:rowOff>9525</xdr:rowOff>
    </xdr:from>
    <xdr:to>
      <xdr:col>0</xdr:col>
      <xdr:colOff>123825</xdr:colOff>
      <xdr:row>35</xdr:row>
      <xdr:rowOff>0</xdr:rowOff>
    </xdr:to>
    <xdr:graphicFrame macro="">
      <xdr:nvGraphicFramePr>
        <xdr:cNvPr id="6" name="Graf 5">
          <a:extLst>
            <a:ext uri="{FF2B5EF4-FFF2-40B4-BE49-F238E27FC236}">
              <a16:creationId xmlns:a16="http://schemas.microsoft.com/office/drawing/2014/main" xmlns="" id="{00000000-0008-0000-26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9</xdr:row>
      <xdr:rowOff>0</xdr:rowOff>
    </xdr:from>
    <xdr:to>
      <xdr:col>0</xdr:col>
      <xdr:colOff>161925</xdr:colOff>
      <xdr:row>24</xdr:row>
      <xdr:rowOff>142874</xdr:rowOff>
    </xdr:to>
    <xdr:graphicFrame macro="">
      <xdr:nvGraphicFramePr>
        <xdr:cNvPr id="10" name="Graf 9">
          <a:extLst>
            <a:ext uri="{FF2B5EF4-FFF2-40B4-BE49-F238E27FC236}">
              <a16:creationId xmlns:a16="http://schemas.microsoft.com/office/drawing/2014/main" xmlns="" id="{00000000-0008-0000-26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0</xdr:col>
      <xdr:colOff>0</xdr:colOff>
      <xdr:row>0</xdr:row>
      <xdr:rowOff>190501</xdr:rowOff>
    </xdr:from>
    <xdr:to>
      <xdr:col>0</xdr:col>
      <xdr:colOff>884286</xdr:colOff>
      <xdr:row>6</xdr:row>
      <xdr:rowOff>51372</xdr:rowOff>
    </xdr:to>
    <xdr:pic>
      <xdr:nvPicPr>
        <xdr:cNvPr id="5" name="Obrázek 4">
          <a:extLst>
            <a:ext uri="{FF2B5EF4-FFF2-40B4-BE49-F238E27FC236}">
              <a16:creationId xmlns:a16="http://schemas.microsoft.com/office/drawing/2014/main" xmlns="" id="{00000000-0008-0000-2600-000005000000}"/>
            </a:ext>
          </a:extLst>
        </xdr:cNvPr>
        <xdr:cNvPicPr>
          <a:picLocks noChangeAspect="1"/>
        </xdr:cNvPicPr>
      </xdr:nvPicPr>
      <xdr:blipFill>
        <a:blip xmlns:r="http://schemas.openxmlformats.org/officeDocument/2006/relationships" r:embed="rId6" cstate="print">
          <a:clrChange>
            <a:clrFrom>
              <a:srgbClr val="FFFFFF"/>
            </a:clrFrom>
            <a:clrTo>
              <a:srgbClr val="FFFFFF">
                <a:alpha val="0"/>
              </a:srgbClr>
            </a:clrTo>
          </a:clrChange>
          <a:duotone>
            <a:prstClr val="black"/>
            <a:schemeClr val="bg2">
              <a:lumMod val="75000"/>
              <a:tint val="45000"/>
              <a:satMod val="400000"/>
            </a:schemeClr>
          </a:duotone>
          <a:extLst>
            <a:ext uri="{28A0092B-C50C-407E-A947-70E740481C1C}">
              <a14:useLocalDpi xmlns:a14="http://schemas.microsoft.com/office/drawing/2010/main" val="0"/>
            </a:ext>
          </a:extLst>
        </a:blip>
        <a:stretch>
          <a:fillRect/>
        </a:stretch>
      </xdr:blipFill>
      <xdr:spPr>
        <a:xfrm>
          <a:off x="0" y="190501"/>
          <a:ext cx="884286" cy="508571"/>
        </a:xfrm>
        <a:prstGeom prst="rect">
          <a:avLst/>
        </a:prstGeom>
      </xdr:spPr>
    </xdr:pic>
    <xdr:clientData/>
  </xdr:twoCellAnchor>
</xdr:wsDr>
</file>

<file path=xl/drawings/drawing36.xml><?xml version="1.0" encoding="utf-8"?>
<xdr:wsDr xmlns:xdr="http://schemas.openxmlformats.org/drawingml/2006/spreadsheetDrawing" xmlns:a="http://schemas.openxmlformats.org/drawingml/2006/main">
  <xdr:twoCellAnchor>
    <xdr:from>
      <xdr:col>2</xdr:col>
      <xdr:colOff>9527</xdr:colOff>
      <xdr:row>34</xdr:row>
      <xdr:rowOff>190499</xdr:rowOff>
    </xdr:from>
    <xdr:to>
      <xdr:col>6</xdr:col>
      <xdr:colOff>542627</xdr:colOff>
      <xdr:row>46</xdr:row>
      <xdr:rowOff>24299</xdr:rowOff>
    </xdr:to>
    <xdr:graphicFrame macro="">
      <xdr:nvGraphicFramePr>
        <xdr:cNvPr id="2" name="Graf 1">
          <a:extLst>
            <a:ext uri="{FF2B5EF4-FFF2-40B4-BE49-F238E27FC236}">
              <a16:creationId xmlns:a16="http://schemas.microsoft.com/office/drawing/2014/main" xmlns="" id="{00000000-0008-0000-27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6</xdr:col>
      <xdr:colOff>381001</xdr:colOff>
      <xdr:row>35</xdr:row>
      <xdr:rowOff>19049</xdr:rowOff>
    </xdr:from>
    <xdr:to>
      <xdr:col>8</xdr:col>
      <xdr:colOff>762001</xdr:colOff>
      <xdr:row>46</xdr:row>
      <xdr:rowOff>38101</xdr:rowOff>
    </xdr:to>
    <xdr:graphicFrame macro="">
      <xdr:nvGraphicFramePr>
        <xdr:cNvPr id="3" name="Graf 2">
          <a:extLst>
            <a:ext uri="{FF2B5EF4-FFF2-40B4-BE49-F238E27FC236}">
              <a16:creationId xmlns:a16="http://schemas.microsoft.com/office/drawing/2014/main" xmlns="" id="{00000000-0008-0000-27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34</xdr:row>
      <xdr:rowOff>161924</xdr:rowOff>
    </xdr:from>
    <xdr:to>
      <xdr:col>1</xdr:col>
      <xdr:colOff>726600</xdr:colOff>
      <xdr:row>45</xdr:row>
      <xdr:rowOff>148124</xdr:rowOff>
    </xdr:to>
    <xdr:graphicFrame macro="">
      <xdr:nvGraphicFramePr>
        <xdr:cNvPr id="4" name="Graf 3">
          <a:extLst>
            <a:ext uri="{FF2B5EF4-FFF2-40B4-BE49-F238E27FC236}">
              <a16:creationId xmlns:a16="http://schemas.microsoft.com/office/drawing/2014/main" xmlns="" id="{00000000-0008-0000-27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9</xdr:row>
      <xdr:rowOff>9526</xdr:rowOff>
    </xdr:from>
    <xdr:to>
      <xdr:col>0</xdr:col>
      <xdr:colOff>161925</xdr:colOff>
      <xdr:row>25</xdr:row>
      <xdr:rowOff>0</xdr:rowOff>
    </xdr:to>
    <xdr:graphicFrame macro="">
      <xdr:nvGraphicFramePr>
        <xdr:cNvPr id="5" name="Graf 4">
          <a:extLst>
            <a:ext uri="{FF2B5EF4-FFF2-40B4-BE49-F238E27FC236}">
              <a16:creationId xmlns:a16="http://schemas.microsoft.com/office/drawing/2014/main" xmlns="" id="{00000000-0008-0000-27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26</xdr:row>
      <xdr:rowOff>9525</xdr:rowOff>
    </xdr:from>
    <xdr:to>
      <xdr:col>0</xdr:col>
      <xdr:colOff>123825</xdr:colOff>
      <xdr:row>34</xdr:row>
      <xdr:rowOff>0</xdr:rowOff>
    </xdr:to>
    <xdr:graphicFrame macro="">
      <xdr:nvGraphicFramePr>
        <xdr:cNvPr id="6" name="Graf 5">
          <a:extLst>
            <a:ext uri="{FF2B5EF4-FFF2-40B4-BE49-F238E27FC236}">
              <a16:creationId xmlns:a16="http://schemas.microsoft.com/office/drawing/2014/main" xmlns="" id="{00000000-0008-0000-27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0</xdr:col>
      <xdr:colOff>0</xdr:colOff>
      <xdr:row>0</xdr:row>
      <xdr:rowOff>190501</xdr:rowOff>
    </xdr:from>
    <xdr:to>
      <xdr:col>0</xdr:col>
      <xdr:colOff>884286</xdr:colOff>
      <xdr:row>6</xdr:row>
      <xdr:rowOff>51372</xdr:rowOff>
    </xdr:to>
    <xdr:pic>
      <xdr:nvPicPr>
        <xdr:cNvPr id="7" name="Obrázek 6">
          <a:extLst>
            <a:ext uri="{FF2B5EF4-FFF2-40B4-BE49-F238E27FC236}">
              <a16:creationId xmlns:a16="http://schemas.microsoft.com/office/drawing/2014/main" xmlns="" id="{00000000-0008-0000-2700-000007000000}"/>
            </a:ext>
          </a:extLst>
        </xdr:cNvPr>
        <xdr:cNvPicPr>
          <a:picLocks noChangeAspect="1"/>
        </xdr:cNvPicPr>
      </xdr:nvPicPr>
      <xdr:blipFill>
        <a:blip xmlns:r="http://schemas.openxmlformats.org/officeDocument/2006/relationships" r:embed="rId6" cstate="print">
          <a:clrChange>
            <a:clrFrom>
              <a:srgbClr val="FFFFFF"/>
            </a:clrFrom>
            <a:clrTo>
              <a:srgbClr val="FFFFFF">
                <a:alpha val="0"/>
              </a:srgbClr>
            </a:clrTo>
          </a:clrChange>
          <a:duotone>
            <a:prstClr val="black"/>
            <a:schemeClr val="bg2">
              <a:lumMod val="75000"/>
              <a:tint val="45000"/>
              <a:satMod val="400000"/>
            </a:schemeClr>
          </a:duotone>
          <a:extLst>
            <a:ext uri="{28A0092B-C50C-407E-A947-70E740481C1C}">
              <a14:useLocalDpi xmlns:a14="http://schemas.microsoft.com/office/drawing/2010/main" val="0"/>
            </a:ext>
          </a:extLst>
        </a:blip>
        <a:stretch>
          <a:fillRect/>
        </a:stretch>
      </xdr:blipFill>
      <xdr:spPr>
        <a:xfrm>
          <a:off x="0" y="190501"/>
          <a:ext cx="884286" cy="508571"/>
        </a:xfrm>
        <a:prstGeom prst="rect">
          <a:avLst/>
        </a:prstGeom>
      </xdr:spPr>
    </xdr:pic>
    <xdr:clientData/>
  </xdr:twoCellAnchor>
</xdr:wsDr>
</file>

<file path=xl/drawings/drawing37.xml><?xml version="1.0" encoding="utf-8"?>
<xdr:wsDr xmlns:xdr="http://schemas.openxmlformats.org/drawingml/2006/spreadsheetDrawing" xmlns:a="http://schemas.openxmlformats.org/drawingml/2006/main">
  <xdr:twoCellAnchor>
    <xdr:from>
      <xdr:col>1</xdr:col>
      <xdr:colOff>838202</xdr:colOff>
      <xdr:row>35</xdr:row>
      <xdr:rowOff>161924</xdr:rowOff>
    </xdr:from>
    <xdr:to>
      <xdr:col>6</xdr:col>
      <xdr:colOff>523577</xdr:colOff>
      <xdr:row>46</xdr:row>
      <xdr:rowOff>104775</xdr:rowOff>
    </xdr:to>
    <xdr:graphicFrame macro="">
      <xdr:nvGraphicFramePr>
        <xdr:cNvPr id="2" name="Graf 1">
          <a:extLst>
            <a:ext uri="{FF2B5EF4-FFF2-40B4-BE49-F238E27FC236}">
              <a16:creationId xmlns:a16="http://schemas.microsoft.com/office/drawing/2014/main" xmlns="" id="{00000000-0008-0000-2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6</xdr:col>
      <xdr:colOff>380999</xdr:colOff>
      <xdr:row>35</xdr:row>
      <xdr:rowOff>200024</xdr:rowOff>
    </xdr:from>
    <xdr:to>
      <xdr:col>8</xdr:col>
      <xdr:colOff>762749</xdr:colOff>
      <xdr:row>46</xdr:row>
      <xdr:rowOff>95250</xdr:rowOff>
    </xdr:to>
    <xdr:graphicFrame macro="">
      <xdr:nvGraphicFramePr>
        <xdr:cNvPr id="3" name="Graf 2">
          <a:extLst>
            <a:ext uri="{FF2B5EF4-FFF2-40B4-BE49-F238E27FC236}">
              <a16:creationId xmlns:a16="http://schemas.microsoft.com/office/drawing/2014/main" xmlns="" id="{00000000-0008-0000-28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35</xdr:row>
      <xdr:rowOff>161924</xdr:rowOff>
    </xdr:from>
    <xdr:to>
      <xdr:col>1</xdr:col>
      <xdr:colOff>726600</xdr:colOff>
      <xdr:row>46</xdr:row>
      <xdr:rowOff>104924</xdr:rowOff>
    </xdr:to>
    <xdr:graphicFrame macro="">
      <xdr:nvGraphicFramePr>
        <xdr:cNvPr id="4" name="Graf 3">
          <a:extLst>
            <a:ext uri="{FF2B5EF4-FFF2-40B4-BE49-F238E27FC236}">
              <a16:creationId xmlns:a16="http://schemas.microsoft.com/office/drawing/2014/main" xmlns="" id="{00000000-0008-0000-28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27</xdr:row>
      <xdr:rowOff>9525</xdr:rowOff>
    </xdr:from>
    <xdr:to>
      <xdr:col>0</xdr:col>
      <xdr:colOff>123825</xdr:colOff>
      <xdr:row>35</xdr:row>
      <xdr:rowOff>0</xdr:rowOff>
    </xdr:to>
    <xdr:graphicFrame macro="">
      <xdr:nvGraphicFramePr>
        <xdr:cNvPr id="6" name="Graf 5">
          <a:extLst>
            <a:ext uri="{FF2B5EF4-FFF2-40B4-BE49-F238E27FC236}">
              <a16:creationId xmlns:a16="http://schemas.microsoft.com/office/drawing/2014/main" xmlns="" id="{00000000-0008-0000-28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9</xdr:row>
      <xdr:rowOff>0</xdr:rowOff>
    </xdr:from>
    <xdr:to>
      <xdr:col>0</xdr:col>
      <xdr:colOff>161925</xdr:colOff>
      <xdr:row>24</xdr:row>
      <xdr:rowOff>142874</xdr:rowOff>
    </xdr:to>
    <xdr:graphicFrame macro="">
      <xdr:nvGraphicFramePr>
        <xdr:cNvPr id="10" name="Graf 9">
          <a:extLst>
            <a:ext uri="{FF2B5EF4-FFF2-40B4-BE49-F238E27FC236}">
              <a16:creationId xmlns:a16="http://schemas.microsoft.com/office/drawing/2014/main" xmlns="" id="{00000000-0008-0000-28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0</xdr:col>
      <xdr:colOff>0</xdr:colOff>
      <xdr:row>0</xdr:row>
      <xdr:rowOff>190501</xdr:rowOff>
    </xdr:from>
    <xdr:to>
      <xdr:col>0</xdr:col>
      <xdr:colOff>884286</xdr:colOff>
      <xdr:row>6</xdr:row>
      <xdr:rowOff>51372</xdr:rowOff>
    </xdr:to>
    <xdr:pic>
      <xdr:nvPicPr>
        <xdr:cNvPr id="5" name="Obrázek 4">
          <a:extLst>
            <a:ext uri="{FF2B5EF4-FFF2-40B4-BE49-F238E27FC236}">
              <a16:creationId xmlns:a16="http://schemas.microsoft.com/office/drawing/2014/main" xmlns="" id="{00000000-0008-0000-2800-000005000000}"/>
            </a:ext>
          </a:extLst>
        </xdr:cNvPr>
        <xdr:cNvPicPr>
          <a:picLocks noChangeAspect="1"/>
        </xdr:cNvPicPr>
      </xdr:nvPicPr>
      <xdr:blipFill>
        <a:blip xmlns:r="http://schemas.openxmlformats.org/officeDocument/2006/relationships" r:embed="rId6" cstate="print">
          <a:clrChange>
            <a:clrFrom>
              <a:srgbClr val="FFFFFF"/>
            </a:clrFrom>
            <a:clrTo>
              <a:srgbClr val="FFFFFF">
                <a:alpha val="0"/>
              </a:srgbClr>
            </a:clrTo>
          </a:clrChange>
          <a:duotone>
            <a:prstClr val="black"/>
            <a:schemeClr val="bg2">
              <a:lumMod val="75000"/>
              <a:tint val="45000"/>
              <a:satMod val="400000"/>
            </a:schemeClr>
          </a:duotone>
          <a:extLst>
            <a:ext uri="{28A0092B-C50C-407E-A947-70E740481C1C}">
              <a14:useLocalDpi xmlns:a14="http://schemas.microsoft.com/office/drawing/2010/main" val="0"/>
            </a:ext>
          </a:extLst>
        </a:blip>
        <a:stretch>
          <a:fillRect/>
        </a:stretch>
      </xdr:blipFill>
      <xdr:spPr>
        <a:xfrm>
          <a:off x="0" y="190501"/>
          <a:ext cx="884286" cy="508571"/>
        </a:xfrm>
        <a:prstGeom prst="rect">
          <a:avLst/>
        </a:prstGeom>
      </xdr:spPr>
    </xdr:pic>
    <xdr:clientData/>
  </xdr:twoCellAnchor>
</xdr:wsDr>
</file>

<file path=xl/drawings/drawing38.xml><?xml version="1.0" encoding="utf-8"?>
<xdr:wsDr xmlns:xdr="http://schemas.openxmlformats.org/drawingml/2006/spreadsheetDrawing" xmlns:a="http://schemas.openxmlformats.org/drawingml/2006/main">
  <xdr:twoCellAnchor>
    <xdr:from>
      <xdr:col>2</xdr:col>
      <xdr:colOff>28577</xdr:colOff>
      <xdr:row>34</xdr:row>
      <xdr:rowOff>161924</xdr:rowOff>
    </xdr:from>
    <xdr:to>
      <xdr:col>6</xdr:col>
      <xdr:colOff>561677</xdr:colOff>
      <xdr:row>45</xdr:row>
      <xdr:rowOff>148124</xdr:rowOff>
    </xdr:to>
    <xdr:graphicFrame macro="">
      <xdr:nvGraphicFramePr>
        <xdr:cNvPr id="2" name="Graf 1">
          <a:extLst>
            <a:ext uri="{FF2B5EF4-FFF2-40B4-BE49-F238E27FC236}">
              <a16:creationId xmlns:a16="http://schemas.microsoft.com/office/drawing/2014/main" xmlns="" id="{00000000-0008-0000-2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6</xdr:col>
      <xdr:colOff>371476</xdr:colOff>
      <xdr:row>35</xdr:row>
      <xdr:rowOff>19049</xdr:rowOff>
    </xdr:from>
    <xdr:to>
      <xdr:col>8</xdr:col>
      <xdr:colOff>752476</xdr:colOff>
      <xdr:row>46</xdr:row>
      <xdr:rowOff>38101</xdr:rowOff>
    </xdr:to>
    <xdr:graphicFrame macro="">
      <xdr:nvGraphicFramePr>
        <xdr:cNvPr id="3" name="Graf 2">
          <a:extLst>
            <a:ext uri="{FF2B5EF4-FFF2-40B4-BE49-F238E27FC236}">
              <a16:creationId xmlns:a16="http://schemas.microsoft.com/office/drawing/2014/main" xmlns="" id="{00000000-0008-0000-29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34</xdr:row>
      <xdr:rowOff>161924</xdr:rowOff>
    </xdr:from>
    <xdr:to>
      <xdr:col>1</xdr:col>
      <xdr:colOff>726600</xdr:colOff>
      <xdr:row>45</xdr:row>
      <xdr:rowOff>148124</xdr:rowOff>
    </xdr:to>
    <xdr:graphicFrame macro="">
      <xdr:nvGraphicFramePr>
        <xdr:cNvPr id="4" name="Graf 3">
          <a:extLst>
            <a:ext uri="{FF2B5EF4-FFF2-40B4-BE49-F238E27FC236}">
              <a16:creationId xmlns:a16="http://schemas.microsoft.com/office/drawing/2014/main" xmlns="" id="{00000000-0008-0000-29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9</xdr:row>
      <xdr:rowOff>9526</xdr:rowOff>
    </xdr:from>
    <xdr:to>
      <xdr:col>0</xdr:col>
      <xdr:colOff>161925</xdr:colOff>
      <xdr:row>25</xdr:row>
      <xdr:rowOff>0</xdr:rowOff>
    </xdr:to>
    <xdr:graphicFrame macro="">
      <xdr:nvGraphicFramePr>
        <xdr:cNvPr id="5" name="Graf 4">
          <a:extLst>
            <a:ext uri="{FF2B5EF4-FFF2-40B4-BE49-F238E27FC236}">
              <a16:creationId xmlns:a16="http://schemas.microsoft.com/office/drawing/2014/main" xmlns="" id="{00000000-0008-0000-29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26</xdr:row>
      <xdr:rowOff>9525</xdr:rowOff>
    </xdr:from>
    <xdr:to>
      <xdr:col>0</xdr:col>
      <xdr:colOff>123825</xdr:colOff>
      <xdr:row>34</xdr:row>
      <xdr:rowOff>0</xdr:rowOff>
    </xdr:to>
    <xdr:graphicFrame macro="">
      <xdr:nvGraphicFramePr>
        <xdr:cNvPr id="6" name="Graf 5">
          <a:extLst>
            <a:ext uri="{FF2B5EF4-FFF2-40B4-BE49-F238E27FC236}">
              <a16:creationId xmlns:a16="http://schemas.microsoft.com/office/drawing/2014/main" xmlns="" id="{00000000-0008-0000-29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0</xdr:col>
      <xdr:colOff>0</xdr:colOff>
      <xdr:row>0</xdr:row>
      <xdr:rowOff>190501</xdr:rowOff>
    </xdr:from>
    <xdr:to>
      <xdr:col>0</xdr:col>
      <xdr:colOff>884286</xdr:colOff>
      <xdr:row>6</xdr:row>
      <xdr:rowOff>51372</xdr:rowOff>
    </xdr:to>
    <xdr:pic>
      <xdr:nvPicPr>
        <xdr:cNvPr id="7" name="Obrázek 6">
          <a:extLst>
            <a:ext uri="{FF2B5EF4-FFF2-40B4-BE49-F238E27FC236}">
              <a16:creationId xmlns:a16="http://schemas.microsoft.com/office/drawing/2014/main" xmlns="" id="{00000000-0008-0000-2900-000007000000}"/>
            </a:ext>
          </a:extLst>
        </xdr:cNvPr>
        <xdr:cNvPicPr>
          <a:picLocks noChangeAspect="1"/>
        </xdr:cNvPicPr>
      </xdr:nvPicPr>
      <xdr:blipFill>
        <a:blip xmlns:r="http://schemas.openxmlformats.org/officeDocument/2006/relationships" r:embed="rId6" cstate="print">
          <a:clrChange>
            <a:clrFrom>
              <a:srgbClr val="FFFFFF"/>
            </a:clrFrom>
            <a:clrTo>
              <a:srgbClr val="FFFFFF">
                <a:alpha val="0"/>
              </a:srgbClr>
            </a:clrTo>
          </a:clrChange>
          <a:duotone>
            <a:prstClr val="black"/>
            <a:schemeClr val="bg2">
              <a:lumMod val="75000"/>
              <a:tint val="45000"/>
              <a:satMod val="400000"/>
            </a:schemeClr>
          </a:duotone>
          <a:extLst>
            <a:ext uri="{28A0092B-C50C-407E-A947-70E740481C1C}">
              <a14:useLocalDpi xmlns:a14="http://schemas.microsoft.com/office/drawing/2010/main" val="0"/>
            </a:ext>
          </a:extLst>
        </a:blip>
        <a:stretch>
          <a:fillRect/>
        </a:stretch>
      </xdr:blipFill>
      <xdr:spPr>
        <a:xfrm>
          <a:off x="0" y="190501"/>
          <a:ext cx="884286" cy="508571"/>
        </a:xfrm>
        <a:prstGeom prst="rect">
          <a:avLst/>
        </a:prstGeom>
      </xdr:spPr>
    </xdr:pic>
    <xdr:clientData/>
  </xdr:twoCellAnchor>
</xdr:wsDr>
</file>

<file path=xl/drawings/drawing39.xml><?xml version="1.0" encoding="utf-8"?>
<xdr:wsDr xmlns:xdr="http://schemas.openxmlformats.org/drawingml/2006/spreadsheetDrawing" xmlns:a="http://schemas.openxmlformats.org/drawingml/2006/main">
  <xdr:twoCellAnchor>
    <xdr:from>
      <xdr:col>2</xdr:col>
      <xdr:colOff>28575</xdr:colOff>
      <xdr:row>34</xdr:row>
      <xdr:rowOff>161924</xdr:rowOff>
    </xdr:from>
    <xdr:to>
      <xdr:col>6</xdr:col>
      <xdr:colOff>561976</xdr:colOff>
      <xdr:row>45</xdr:row>
      <xdr:rowOff>148124</xdr:rowOff>
    </xdr:to>
    <xdr:graphicFrame macro="">
      <xdr:nvGraphicFramePr>
        <xdr:cNvPr id="2" name="Graf 1">
          <a:extLst>
            <a:ext uri="{FF2B5EF4-FFF2-40B4-BE49-F238E27FC236}">
              <a16:creationId xmlns:a16="http://schemas.microsoft.com/office/drawing/2014/main" xmlns="" id="{00000000-0008-0000-2A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6</xdr:col>
      <xdr:colOff>371474</xdr:colOff>
      <xdr:row>35</xdr:row>
      <xdr:rowOff>19049</xdr:rowOff>
    </xdr:from>
    <xdr:to>
      <xdr:col>8</xdr:col>
      <xdr:colOff>753224</xdr:colOff>
      <xdr:row>46</xdr:row>
      <xdr:rowOff>38101</xdr:rowOff>
    </xdr:to>
    <xdr:graphicFrame macro="">
      <xdr:nvGraphicFramePr>
        <xdr:cNvPr id="3" name="Graf 2">
          <a:extLst>
            <a:ext uri="{FF2B5EF4-FFF2-40B4-BE49-F238E27FC236}">
              <a16:creationId xmlns:a16="http://schemas.microsoft.com/office/drawing/2014/main" xmlns="" id="{00000000-0008-0000-2A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34</xdr:row>
      <xdr:rowOff>161924</xdr:rowOff>
    </xdr:from>
    <xdr:to>
      <xdr:col>1</xdr:col>
      <xdr:colOff>726600</xdr:colOff>
      <xdr:row>45</xdr:row>
      <xdr:rowOff>148124</xdr:rowOff>
    </xdr:to>
    <xdr:graphicFrame macro="">
      <xdr:nvGraphicFramePr>
        <xdr:cNvPr id="4" name="Graf 3">
          <a:extLst>
            <a:ext uri="{FF2B5EF4-FFF2-40B4-BE49-F238E27FC236}">
              <a16:creationId xmlns:a16="http://schemas.microsoft.com/office/drawing/2014/main" xmlns="" id="{00000000-0008-0000-2A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9</xdr:row>
      <xdr:rowOff>9526</xdr:rowOff>
    </xdr:from>
    <xdr:to>
      <xdr:col>0</xdr:col>
      <xdr:colOff>161925</xdr:colOff>
      <xdr:row>25</xdr:row>
      <xdr:rowOff>0</xdr:rowOff>
    </xdr:to>
    <xdr:graphicFrame macro="">
      <xdr:nvGraphicFramePr>
        <xdr:cNvPr id="5" name="Graf 4">
          <a:extLst>
            <a:ext uri="{FF2B5EF4-FFF2-40B4-BE49-F238E27FC236}">
              <a16:creationId xmlns:a16="http://schemas.microsoft.com/office/drawing/2014/main" xmlns="" id="{00000000-0008-0000-2A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26</xdr:row>
      <xdr:rowOff>9525</xdr:rowOff>
    </xdr:from>
    <xdr:to>
      <xdr:col>0</xdr:col>
      <xdr:colOff>123825</xdr:colOff>
      <xdr:row>34</xdr:row>
      <xdr:rowOff>0</xdr:rowOff>
    </xdr:to>
    <xdr:graphicFrame macro="">
      <xdr:nvGraphicFramePr>
        <xdr:cNvPr id="6" name="Graf 5">
          <a:extLst>
            <a:ext uri="{FF2B5EF4-FFF2-40B4-BE49-F238E27FC236}">
              <a16:creationId xmlns:a16="http://schemas.microsoft.com/office/drawing/2014/main" xmlns="" id="{00000000-0008-0000-2A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0</xdr:col>
      <xdr:colOff>0</xdr:colOff>
      <xdr:row>0</xdr:row>
      <xdr:rowOff>190501</xdr:rowOff>
    </xdr:from>
    <xdr:to>
      <xdr:col>0</xdr:col>
      <xdr:colOff>884286</xdr:colOff>
      <xdr:row>6</xdr:row>
      <xdr:rowOff>51372</xdr:rowOff>
    </xdr:to>
    <xdr:pic>
      <xdr:nvPicPr>
        <xdr:cNvPr id="7" name="Obrázek 6">
          <a:extLst>
            <a:ext uri="{FF2B5EF4-FFF2-40B4-BE49-F238E27FC236}">
              <a16:creationId xmlns:a16="http://schemas.microsoft.com/office/drawing/2014/main" xmlns="" id="{00000000-0008-0000-2A00-000007000000}"/>
            </a:ext>
          </a:extLst>
        </xdr:cNvPr>
        <xdr:cNvPicPr>
          <a:picLocks noChangeAspect="1"/>
        </xdr:cNvPicPr>
      </xdr:nvPicPr>
      <xdr:blipFill>
        <a:blip xmlns:r="http://schemas.openxmlformats.org/officeDocument/2006/relationships" r:embed="rId6" cstate="print">
          <a:clrChange>
            <a:clrFrom>
              <a:srgbClr val="FFFFFF"/>
            </a:clrFrom>
            <a:clrTo>
              <a:srgbClr val="FFFFFF">
                <a:alpha val="0"/>
              </a:srgbClr>
            </a:clrTo>
          </a:clrChange>
          <a:duotone>
            <a:prstClr val="black"/>
            <a:schemeClr val="bg2">
              <a:lumMod val="75000"/>
              <a:tint val="45000"/>
              <a:satMod val="400000"/>
            </a:schemeClr>
          </a:duotone>
          <a:extLst>
            <a:ext uri="{28A0092B-C50C-407E-A947-70E740481C1C}">
              <a14:useLocalDpi xmlns:a14="http://schemas.microsoft.com/office/drawing/2010/main" val="0"/>
            </a:ext>
          </a:extLst>
        </a:blip>
        <a:stretch>
          <a:fillRect/>
        </a:stretch>
      </xdr:blipFill>
      <xdr:spPr>
        <a:xfrm>
          <a:off x="0" y="190501"/>
          <a:ext cx="884286" cy="50857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absolute">
    <xdr:from>
      <xdr:col>7</xdr:col>
      <xdr:colOff>495300</xdr:colOff>
      <xdr:row>21</xdr:row>
      <xdr:rowOff>47626</xdr:rowOff>
    </xdr:from>
    <xdr:to>
      <xdr:col>13</xdr:col>
      <xdr:colOff>636935</xdr:colOff>
      <xdr:row>45</xdr:row>
      <xdr:rowOff>98426</xdr:rowOff>
    </xdr:to>
    <xdr:graphicFrame macro="">
      <xdr:nvGraphicFramePr>
        <xdr:cNvPr id="2" name="Graf 1">
          <a:extLst>
            <a:ext uri="{FF2B5EF4-FFF2-40B4-BE49-F238E27FC236}">
              <a16:creationId xmlns:a16="http://schemas.microsoft.com/office/drawing/2014/main" xmlns="" id="{00000000-0008-0000-07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6</xdr:row>
      <xdr:rowOff>0</xdr:rowOff>
    </xdr:from>
    <xdr:to>
      <xdr:col>0</xdr:col>
      <xdr:colOff>123825</xdr:colOff>
      <xdr:row>20</xdr:row>
      <xdr:rowOff>0</xdr:rowOff>
    </xdr:to>
    <xdr:graphicFrame macro="">
      <xdr:nvGraphicFramePr>
        <xdr:cNvPr id="4" name="Graf 3">
          <a:extLst>
            <a:ext uri="{FF2B5EF4-FFF2-40B4-BE49-F238E27FC236}">
              <a16:creationId xmlns:a16="http://schemas.microsoft.com/office/drawing/2014/main" xmlns="" id="{00000000-0008-0000-07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20</xdr:row>
      <xdr:rowOff>133351</xdr:rowOff>
    </xdr:from>
    <xdr:to>
      <xdr:col>7</xdr:col>
      <xdr:colOff>615375</xdr:colOff>
      <xdr:row>45</xdr:row>
      <xdr:rowOff>63501</xdr:rowOff>
    </xdr:to>
    <xdr:graphicFrame macro="">
      <xdr:nvGraphicFramePr>
        <xdr:cNvPr id="5" name="Graf 4">
          <a:extLst>
            <a:ext uri="{FF2B5EF4-FFF2-40B4-BE49-F238E27FC236}">
              <a16:creationId xmlns:a16="http://schemas.microsoft.com/office/drawing/2014/main" xmlns="" id="{00000000-0008-0000-07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40.xml><?xml version="1.0" encoding="utf-8"?>
<xdr:wsDr xmlns:xdr="http://schemas.openxmlformats.org/drawingml/2006/spreadsheetDrawing" xmlns:a="http://schemas.openxmlformats.org/drawingml/2006/main">
  <xdr:twoCellAnchor>
    <xdr:from>
      <xdr:col>0</xdr:col>
      <xdr:colOff>0</xdr:colOff>
      <xdr:row>5</xdr:row>
      <xdr:rowOff>9525</xdr:rowOff>
    </xdr:from>
    <xdr:to>
      <xdr:col>0</xdr:col>
      <xdr:colOff>123825</xdr:colOff>
      <xdr:row>21</xdr:row>
      <xdr:rowOff>0</xdr:rowOff>
    </xdr:to>
    <xdr:graphicFrame macro="">
      <xdr:nvGraphicFramePr>
        <xdr:cNvPr id="2" name="Graf 1">
          <a:extLst>
            <a:ext uri="{FF2B5EF4-FFF2-40B4-BE49-F238E27FC236}">
              <a16:creationId xmlns:a16="http://schemas.microsoft.com/office/drawing/2014/main" xmlns="" id="{00000000-0008-0000-2B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xdr:colOff>
      <xdr:row>22</xdr:row>
      <xdr:rowOff>0</xdr:rowOff>
    </xdr:from>
    <xdr:to>
      <xdr:col>6</xdr:col>
      <xdr:colOff>142875</xdr:colOff>
      <xdr:row>44</xdr:row>
      <xdr:rowOff>140804</xdr:rowOff>
    </xdr:to>
    <xdr:graphicFrame macro="">
      <xdr:nvGraphicFramePr>
        <xdr:cNvPr id="3" name="Graf 2">
          <a:extLst>
            <a:ext uri="{FF2B5EF4-FFF2-40B4-BE49-F238E27FC236}">
              <a16:creationId xmlns:a16="http://schemas.microsoft.com/office/drawing/2014/main" xmlns="" id="{00000000-0008-0000-2B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9526</xdr:colOff>
      <xdr:row>22</xdr:row>
      <xdr:rowOff>46175</xdr:rowOff>
    </xdr:from>
    <xdr:to>
      <xdr:col>12</xdr:col>
      <xdr:colOff>314326</xdr:colOff>
      <xdr:row>44</xdr:row>
      <xdr:rowOff>117613</xdr:rowOff>
    </xdr:to>
    <xdr:graphicFrame macro="">
      <xdr:nvGraphicFramePr>
        <xdr:cNvPr id="4" name="Graf 3">
          <a:extLst>
            <a:ext uri="{FF2B5EF4-FFF2-40B4-BE49-F238E27FC236}">
              <a16:creationId xmlns:a16="http://schemas.microsoft.com/office/drawing/2014/main" xmlns="" id="{00000000-0008-0000-2B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41.xml><?xml version="1.0" encoding="utf-8"?>
<xdr:wsDr xmlns:xdr="http://schemas.openxmlformats.org/drawingml/2006/spreadsheetDrawing" xmlns:a="http://schemas.openxmlformats.org/drawingml/2006/main">
  <xdr:twoCellAnchor>
    <xdr:from>
      <xdr:col>0</xdr:col>
      <xdr:colOff>57150</xdr:colOff>
      <xdr:row>17</xdr:row>
      <xdr:rowOff>25933</xdr:rowOff>
    </xdr:from>
    <xdr:to>
      <xdr:col>4</xdr:col>
      <xdr:colOff>219075</xdr:colOff>
      <xdr:row>31</xdr:row>
      <xdr:rowOff>100585</xdr:rowOff>
    </xdr:to>
    <xdr:graphicFrame macro="">
      <xdr:nvGraphicFramePr>
        <xdr:cNvPr id="2" name="Graf 1">
          <a:extLst>
            <a:ext uri="{FF2B5EF4-FFF2-40B4-BE49-F238E27FC236}">
              <a16:creationId xmlns:a16="http://schemas.microsoft.com/office/drawing/2014/main" xmlns="" id="{00000000-0008-0000-2C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190500</xdr:colOff>
      <xdr:row>17</xdr:row>
      <xdr:rowOff>28575</xdr:rowOff>
    </xdr:from>
    <xdr:to>
      <xdr:col>10</xdr:col>
      <xdr:colOff>209550</xdr:colOff>
      <xdr:row>31</xdr:row>
      <xdr:rowOff>109418</xdr:rowOff>
    </xdr:to>
    <xdr:graphicFrame macro="">
      <xdr:nvGraphicFramePr>
        <xdr:cNvPr id="3" name="Graf 2">
          <a:extLst>
            <a:ext uri="{FF2B5EF4-FFF2-40B4-BE49-F238E27FC236}">
              <a16:creationId xmlns:a16="http://schemas.microsoft.com/office/drawing/2014/main" xmlns="" id="{00000000-0008-0000-2C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2.xml><?xml version="1.0" encoding="utf-8"?>
<xdr:wsDr xmlns:xdr="http://schemas.openxmlformats.org/drawingml/2006/spreadsheetDrawing" xmlns:a="http://schemas.openxmlformats.org/drawingml/2006/main">
  <xdr:twoCellAnchor>
    <xdr:from>
      <xdr:col>0</xdr:col>
      <xdr:colOff>2</xdr:colOff>
      <xdr:row>16</xdr:row>
      <xdr:rowOff>133349</xdr:rowOff>
    </xdr:from>
    <xdr:to>
      <xdr:col>6</xdr:col>
      <xdr:colOff>0</xdr:colOff>
      <xdr:row>41</xdr:row>
      <xdr:rowOff>38100</xdr:rowOff>
    </xdr:to>
    <xdr:graphicFrame macro="">
      <xdr:nvGraphicFramePr>
        <xdr:cNvPr id="2" name="Graf 1">
          <a:extLst>
            <a:ext uri="{FF2B5EF4-FFF2-40B4-BE49-F238E27FC236}">
              <a16:creationId xmlns:a16="http://schemas.microsoft.com/office/drawing/2014/main" xmlns="" id="{00000000-0008-0000-2D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0</xdr:colOff>
      <xdr:row>17</xdr:row>
      <xdr:rowOff>0</xdr:rowOff>
    </xdr:from>
    <xdr:to>
      <xdr:col>13</xdr:col>
      <xdr:colOff>542925</xdr:colOff>
      <xdr:row>38</xdr:row>
      <xdr:rowOff>66675</xdr:rowOff>
    </xdr:to>
    <xdr:graphicFrame macro="">
      <xdr:nvGraphicFramePr>
        <xdr:cNvPr id="3" name="Graf 2">
          <a:extLst>
            <a:ext uri="{FF2B5EF4-FFF2-40B4-BE49-F238E27FC236}">
              <a16:creationId xmlns:a16="http://schemas.microsoft.com/office/drawing/2014/main" xmlns="" id="{00000000-0008-0000-2D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3.xml><?xml version="1.0" encoding="utf-8"?>
<xdr:wsDr xmlns:xdr="http://schemas.openxmlformats.org/drawingml/2006/spreadsheetDrawing" xmlns:a="http://schemas.openxmlformats.org/drawingml/2006/main">
  <xdr:twoCellAnchor>
    <xdr:from>
      <xdr:col>0</xdr:col>
      <xdr:colOff>0</xdr:colOff>
      <xdr:row>4</xdr:row>
      <xdr:rowOff>9525</xdr:rowOff>
    </xdr:from>
    <xdr:to>
      <xdr:col>0</xdr:col>
      <xdr:colOff>123825</xdr:colOff>
      <xdr:row>20</xdr:row>
      <xdr:rowOff>0</xdr:rowOff>
    </xdr:to>
    <xdr:graphicFrame macro="">
      <xdr:nvGraphicFramePr>
        <xdr:cNvPr id="3" name="Graf 2">
          <a:extLst>
            <a:ext uri="{FF2B5EF4-FFF2-40B4-BE49-F238E27FC236}">
              <a16:creationId xmlns:a16="http://schemas.microsoft.com/office/drawing/2014/main" xmlns="" id="{00000000-0008-0000-2F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3</xdr:row>
      <xdr:rowOff>152400</xdr:rowOff>
    </xdr:from>
    <xdr:to>
      <xdr:col>0</xdr:col>
      <xdr:colOff>123825</xdr:colOff>
      <xdr:row>20</xdr:row>
      <xdr:rowOff>19049</xdr:rowOff>
    </xdr:to>
    <xdr:graphicFrame macro="">
      <xdr:nvGraphicFramePr>
        <xdr:cNvPr id="4" name="Graf 3">
          <a:extLst>
            <a:ext uri="{FF2B5EF4-FFF2-40B4-BE49-F238E27FC236}">
              <a16:creationId xmlns:a16="http://schemas.microsoft.com/office/drawing/2014/main" xmlns="" id="{00000000-0008-0000-2F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21</xdr:row>
      <xdr:rowOff>82827</xdr:rowOff>
    </xdr:from>
    <xdr:to>
      <xdr:col>15</xdr:col>
      <xdr:colOff>600074</xdr:colOff>
      <xdr:row>44</xdr:row>
      <xdr:rowOff>152399</xdr:rowOff>
    </xdr:to>
    <xdr:graphicFrame macro="">
      <xdr:nvGraphicFramePr>
        <xdr:cNvPr id="2" name="Graf 1">
          <a:extLst>
            <a:ext uri="{FF2B5EF4-FFF2-40B4-BE49-F238E27FC236}">
              <a16:creationId xmlns:a16="http://schemas.microsoft.com/office/drawing/2014/main" xmlns="" id="{00000000-0008-0000-0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4</xdr:row>
      <xdr:rowOff>0</xdr:rowOff>
    </xdr:from>
    <xdr:to>
      <xdr:col>0</xdr:col>
      <xdr:colOff>123825</xdr:colOff>
      <xdr:row>20</xdr:row>
      <xdr:rowOff>0</xdr:rowOff>
    </xdr:to>
    <xdr:graphicFrame macro="">
      <xdr:nvGraphicFramePr>
        <xdr:cNvPr id="3" name="Graf 2">
          <a:extLst>
            <a:ext uri="{FF2B5EF4-FFF2-40B4-BE49-F238E27FC236}">
              <a16:creationId xmlns:a16="http://schemas.microsoft.com/office/drawing/2014/main" xmlns="" id="{00000000-0008-0000-08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24</xdr:row>
      <xdr:rowOff>57151</xdr:rowOff>
    </xdr:from>
    <xdr:to>
      <xdr:col>7</xdr:col>
      <xdr:colOff>129600</xdr:colOff>
      <xdr:row>43</xdr:row>
      <xdr:rowOff>63501</xdr:rowOff>
    </xdr:to>
    <xdr:graphicFrame macro="">
      <xdr:nvGraphicFramePr>
        <xdr:cNvPr id="5" name="Graf 4">
          <a:extLst>
            <a:ext uri="{FF2B5EF4-FFF2-40B4-BE49-F238E27FC236}">
              <a16:creationId xmlns:a16="http://schemas.microsoft.com/office/drawing/2014/main" xmlns="" id="{00000000-0008-0000-09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7</xdr:row>
      <xdr:rowOff>0</xdr:rowOff>
    </xdr:from>
    <xdr:to>
      <xdr:col>0</xdr:col>
      <xdr:colOff>123825</xdr:colOff>
      <xdr:row>23</xdr:row>
      <xdr:rowOff>0</xdr:rowOff>
    </xdr:to>
    <xdr:graphicFrame macro="">
      <xdr:nvGraphicFramePr>
        <xdr:cNvPr id="3" name="Graf 2">
          <a:extLst>
            <a:ext uri="{FF2B5EF4-FFF2-40B4-BE49-F238E27FC236}">
              <a16:creationId xmlns:a16="http://schemas.microsoft.com/office/drawing/2014/main" xmlns="" id="{00000000-0008-0000-09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152399</xdr:colOff>
      <xdr:row>24</xdr:row>
      <xdr:rowOff>57150</xdr:rowOff>
    </xdr:from>
    <xdr:to>
      <xdr:col>13</xdr:col>
      <xdr:colOff>683399</xdr:colOff>
      <xdr:row>43</xdr:row>
      <xdr:rowOff>79375</xdr:rowOff>
    </xdr:to>
    <xdr:graphicFrame macro="">
      <xdr:nvGraphicFramePr>
        <xdr:cNvPr id="2" name="Graf 1">
          <a:extLst>
            <a:ext uri="{FF2B5EF4-FFF2-40B4-BE49-F238E27FC236}">
              <a16:creationId xmlns:a16="http://schemas.microsoft.com/office/drawing/2014/main" xmlns="" id="{00000000-0008-0000-09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editAs="absolute">
    <xdr:from>
      <xdr:col>7</xdr:col>
      <xdr:colOff>495300</xdr:colOff>
      <xdr:row>21</xdr:row>
      <xdr:rowOff>47625</xdr:rowOff>
    </xdr:from>
    <xdr:to>
      <xdr:col>13</xdr:col>
      <xdr:colOff>636935</xdr:colOff>
      <xdr:row>45</xdr:row>
      <xdr:rowOff>114300</xdr:rowOff>
    </xdr:to>
    <xdr:graphicFrame macro="">
      <xdr:nvGraphicFramePr>
        <xdr:cNvPr id="2" name="Graf 1">
          <a:extLst>
            <a:ext uri="{FF2B5EF4-FFF2-40B4-BE49-F238E27FC236}">
              <a16:creationId xmlns:a16="http://schemas.microsoft.com/office/drawing/2014/main" xmlns="" id="{00000000-0008-0000-0A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0</xdr:col>
      <xdr:colOff>0</xdr:colOff>
      <xdr:row>21</xdr:row>
      <xdr:rowOff>47625</xdr:rowOff>
    </xdr:from>
    <xdr:to>
      <xdr:col>7</xdr:col>
      <xdr:colOff>523874</xdr:colOff>
      <xdr:row>45</xdr:row>
      <xdr:rowOff>19050</xdr:rowOff>
    </xdr:to>
    <xdr:graphicFrame macro="">
      <xdr:nvGraphicFramePr>
        <xdr:cNvPr id="3" name="Graf 2">
          <a:extLst>
            <a:ext uri="{FF2B5EF4-FFF2-40B4-BE49-F238E27FC236}">
              <a16:creationId xmlns:a16="http://schemas.microsoft.com/office/drawing/2014/main" xmlns="" id="{00000000-0008-0000-0A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6</xdr:row>
      <xdr:rowOff>0</xdr:rowOff>
    </xdr:from>
    <xdr:to>
      <xdr:col>0</xdr:col>
      <xdr:colOff>123825</xdr:colOff>
      <xdr:row>20</xdr:row>
      <xdr:rowOff>0</xdr:rowOff>
    </xdr:to>
    <xdr:graphicFrame macro="">
      <xdr:nvGraphicFramePr>
        <xdr:cNvPr id="4" name="Graf 3">
          <a:extLst>
            <a:ext uri="{FF2B5EF4-FFF2-40B4-BE49-F238E27FC236}">
              <a16:creationId xmlns:a16="http://schemas.microsoft.com/office/drawing/2014/main" xmlns="" id="{00000000-0008-0000-0A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21</xdr:row>
      <xdr:rowOff>82827</xdr:rowOff>
    </xdr:from>
    <xdr:to>
      <xdr:col>15</xdr:col>
      <xdr:colOff>600074</xdr:colOff>
      <xdr:row>44</xdr:row>
      <xdr:rowOff>152399</xdr:rowOff>
    </xdr:to>
    <xdr:graphicFrame macro="">
      <xdr:nvGraphicFramePr>
        <xdr:cNvPr id="2" name="Graf 1">
          <a:extLst>
            <a:ext uri="{FF2B5EF4-FFF2-40B4-BE49-F238E27FC236}">
              <a16:creationId xmlns:a16="http://schemas.microsoft.com/office/drawing/2014/main" xmlns="" id="{00000000-0008-0000-0B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4</xdr:row>
      <xdr:rowOff>0</xdr:rowOff>
    </xdr:from>
    <xdr:to>
      <xdr:col>0</xdr:col>
      <xdr:colOff>123825</xdr:colOff>
      <xdr:row>20</xdr:row>
      <xdr:rowOff>0</xdr:rowOff>
    </xdr:to>
    <xdr:graphicFrame macro="">
      <xdr:nvGraphicFramePr>
        <xdr:cNvPr id="3" name="Graf 2">
          <a:extLst>
            <a:ext uri="{FF2B5EF4-FFF2-40B4-BE49-F238E27FC236}">
              <a16:creationId xmlns:a16="http://schemas.microsoft.com/office/drawing/2014/main" xmlns="" id="{00000000-0008-0000-0B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8</xdr:col>
      <xdr:colOff>266701</xdr:colOff>
      <xdr:row>2</xdr:row>
      <xdr:rowOff>38099</xdr:rowOff>
    </xdr:from>
    <xdr:to>
      <xdr:col>12</xdr:col>
      <xdr:colOff>542925</xdr:colOff>
      <xdr:row>15</xdr:row>
      <xdr:rowOff>95250</xdr:rowOff>
    </xdr:to>
    <xdr:graphicFrame macro="">
      <xdr:nvGraphicFramePr>
        <xdr:cNvPr id="2" name="Graf 1">
          <a:extLst>
            <a:ext uri="{FF2B5EF4-FFF2-40B4-BE49-F238E27FC236}">
              <a16:creationId xmlns:a16="http://schemas.microsoft.com/office/drawing/2014/main" xmlns="" id="{00000000-0008-0000-0C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314325</xdr:colOff>
      <xdr:row>2</xdr:row>
      <xdr:rowOff>57150</xdr:rowOff>
    </xdr:from>
    <xdr:to>
      <xdr:col>8</xdr:col>
      <xdr:colOff>342900</xdr:colOff>
      <xdr:row>15</xdr:row>
      <xdr:rowOff>76200</xdr:rowOff>
    </xdr:to>
    <xdr:graphicFrame macro="">
      <xdr:nvGraphicFramePr>
        <xdr:cNvPr id="3" name="Graf 2">
          <a:extLst>
            <a:ext uri="{FF2B5EF4-FFF2-40B4-BE49-F238E27FC236}">
              <a16:creationId xmlns:a16="http://schemas.microsoft.com/office/drawing/2014/main" xmlns="" id="{00000000-0008-0000-0C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66676</xdr:colOff>
      <xdr:row>19</xdr:row>
      <xdr:rowOff>1</xdr:rowOff>
    </xdr:from>
    <xdr:to>
      <xdr:col>12</xdr:col>
      <xdr:colOff>257176</xdr:colOff>
      <xdr:row>30</xdr:row>
      <xdr:rowOff>66675</xdr:rowOff>
    </xdr:to>
    <xdr:graphicFrame macro="">
      <xdr:nvGraphicFramePr>
        <xdr:cNvPr id="4" name="Graf 3">
          <a:extLst>
            <a:ext uri="{FF2B5EF4-FFF2-40B4-BE49-F238E27FC236}">
              <a16:creationId xmlns:a16="http://schemas.microsoft.com/office/drawing/2014/main" xmlns="" id="{00000000-0008-0000-0C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333375</xdr:colOff>
      <xdr:row>18</xdr:row>
      <xdr:rowOff>123824</xdr:rowOff>
    </xdr:from>
    <xdr:to>
      <xdr:col>8</xdr:col>
      <xdr:colOff>333375</xdr:colOff>
      <xdr:row>30</xdr:row>
      <xdr:rowOff>38100</xdr:rowOff>
    </xdr:to>
    <xdr:graphicFrame macro="">
      <xdr:nvGraphicFramePr>
        <xdr:cNvPr id="5" name="Graf 4">
          <a:extLst>
            <a:ext uri="{FF2B5EF4-FFF2-40B4-BE49-F238E27FC236}">
              <a16:creationId xmlns:a16="http://schemas.microsoft.com/office/drawing/2014/main" xmlns="" id="{00000000-0008-0000-0C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xdr:col>
      <xdr:colOff>57151</xdr:colOff>
      <xdr:row>33</xdr:row>
      <xdr:rowOff>104775</xdr:rowOff>
    </xdr:from>
    <xdr:to>
      <xdr:col>12</xdr:col>
      <xdr:colOff>342900</xdr:colOff>
      <xdr:row>43</xdr:row>
      <xdr:rowOff>66675</xdr:rowOff>
    </xdr:to>
    <xdr:graphicFrame macro="">
      <xdr:nvGraphicFramePr>
        <xdr:cNvPr id="6" name="Graf 5">
          <a:extLst>
            <a:ext uri="{FF2B5EF4-FFF2-40B4-BE49-F238E27FC236}">
              <a16:creationId xmlns:a16="http://schemas.microsoft.com/office/drawing/2014/main" xmlns="" id="{00000000-0008-0000-0C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4</xdr:col>
      <xdr:colOff>342900</xdr:colOff>
      <xdr:row>33</xdr:row>
      <xdr:rowOff>114300</xdr:rowOff>
    </xdr:from>
    <xdr:to>
      <xdr:col>8</xdr:col>
      <xdr:colOff>333376</xdr:colOff>
      <xdr:row>42</xdr:row>
      <xdr:rowOff>104776</xdr:rowOff>
    </xdr:to>
    <xdr:graphicFrame macro="">
      <xdr:nvGraphicFramePr>
        <xdr:cNvPr id="7" name="Graf 6">
          <a:extLst>
            <a:ext uri="{FF2B5EF4-FFF2-40B4-BE49-F238E27FC236}">
              <a16:creationId xmlns:a16="http://schemas.microsoft.com/office/drawing/2014/main" xmlns="" id="{00000000-0008-0000-0C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23</xdr:row>
      <xdr:rowOff>14287</xdr:rowOff>
    </xdr:from>
    <xdr:to>
      <xdr:col>0</xdr:col>
      <xdr:colOff>152400</xdr:colOff>
      <xdr:row>29</xdr:row>
      <xdr:rowOff>152400</xdr:rowOff>
    </xdr:to>
    <xdr:graphicFrame macro="">
      <xdr:nvGraphicFramePr>
        <xdr:cNvPr id="8" name="Graf 7">
          <a:extLst>
            <a:ext uri="{FF2B5EF4-FFF2-40B4-BE49-F238E27FC236}">
              <a16:creationId xmlns:a16="http://schemas.microsoft.com/office/drawing/2014/main" xmlns="" id="{00000000-0008-0000-0C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0</xdr:colOff>
      <xdr:row>38</xdr:row>
      <xdr:rowOff>14286</xdr:rowOff>
    </xdr:from>
    <xdr:to>
      <xdr:col>0</xdr:col>
      <xdr:colOff>114300</xdr:colOff>
      <xdr:row>41</xdr:row>
      <xdr:rowOff>9524</xdr:rowOff>
    </xdr:to>
    <xdr:graphicFrame macro="">
      <xdr:nvGraphicFramePr>
        <xdr:cNvPr id="9" name="Graf 8">
          <a:extLst>
            <a:ext uri="{FF2B5EF4-FFF2-40B4-BE49-F238E27FC236}">
              <a16:creationId xmlns:a16="http://schemas.microsoft.com/office/drawing/2014/main" xmlns="" id="{00000000-0008-0000-0C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0</xdr:colOff>
      <xdr:row>6</xdr:row>
      <xdr:rowOff>14287</xdr:rowOff>
    </xdr:from>
    <xdr:to>
      <xdr:col>0</xdr:col>
      <xdr:colOff>152400</xdr:colOff>
      <xdr:row>14</xdr:row>
      <xdr:rowOff>0</xdr:rowOff>
    </xdr:to>
    <xdr:graphicFrame macro="">
      <xdr:nvGraphicFramePr>
        <xdr:cNvPr id="10" name="Graf 9">
          <a:extLst>
            <a:ext uri="{FF2B5EF4-FFF2-40B4-BE49-F238E27FC236}">
              <a16:creationId xmlns:a16="http://schemas.microsoft.com/office/drawing/2014/main" xmlns="" id="{00000000-0008-0000-0C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theme/theme1.xml><?xml version="1.0" encoding="utf-8"?>
<a:theme xmlns:a="http://schemas.openxmlformats.org/drawingml/2006/main" name="Motiv systému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0.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1.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2.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3.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4.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5.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6.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7.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8.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6.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7.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8.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9.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48.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5"/>
  <sheetViews>
    <sheetView showGridLines="0" showWhiteSpace="0" zoomScaleNormal="100" zoomScaleSheetLayoutView="100" zoomScalePageLayoutView="70" workbookViewId="0">
      <selection activeCell="D36" sqref="D36"/>
    </sheetView>
  </sheetViews>
  <sheetFormatPr defaultColWidth="9.140625" defaultRowHeight="12.75" x14ac:dyDescent="0.2"/>
  <cols>
    <col min="1" max="1" width="10.28515625" style="131" customWidth="1"/>
    <col min="2" max="9" width="9.85546875" style="131" customWidth="1"/>
    <col min="10" max="10" width="10.28515625" style="131" customWidth="1"/>
    <col min="11" max="16384" width="9.140625" style="131"/>
  </cols>
  <sheetData>
    <row r="1" spans="1:10" s="117" customFormat="1" x14ac:dyDescent="0.2">
      <c r="A1" s="116"/>
      <c r="B1" s="116"/>
      <c r="C1" s="116"/>
      <c r="D1" s="116"/>
      <c r="E1" s="116"/>
      <c r="F1" s="116"/>
      <c r="G1" s="116"/>
      <c r="H1" s="116"/>
      <c r="I1" s="116"/>
      <c r="J1" s="116"/>
    </row>
    <row r="2" spans="1:10" s="117" customFormat="1" x14ac:dyDescent="0.2">
      <c r="A2" s="118"/>
      <c r="B2" s="118"/>
      <c r="C2" s="118"/>
      <c r="D2" s="118"/>
      <c r="E2" s="118"/>
      <c r="F2" s="118"/>
      <c r="G2" s="118"/>
      <c r="H2" s="118"/>
      <c r="I2" s="118"/>
      <c r="J2" s="118"/>
    </row>
    <row r="3" spans="1:10" s="117" customFormat="1" x14ac:dyDescent="0.2">
      <c r="A3" s="119"/>
      <c r="B3" s="119"/>
      <c r="C3" s="119"/>
      <c r="D3" s="119"/>
      <c r="E3" s="119"/>
      <c r="F3" s="119"/>
      <c r="G3" s="119"/>
      <c r="H3" s="119"/>
      <c r="I3" s="119"/>
      <c r="J3" s="119"/>
    </row>
    <row r="4" spans="1:10" s="117" customFormat="1" x14ac:dyDescent="0.2">
      <c r="A4" s="116"/>
      <c r="B4" s="116"/>
      <c r="C4" s="116"/>
      <c r="D4" s="120"/>
      <c r="E4" s="121"/>
      <c r="F4" s="121"/>
      <c r="G4" s="121"/>
      <c r="H4" s="116"/>
      <c r="I4" s="116"/>
      <c r="J4" s="122"/>
    </row>
    <row r="5" spans="1:10" s="117" customFormat="1" x14ac:dyDescent="0.2">
      <c r="A5" s="116"/>
      <c r="B5" s="116"/>
      <c r="C5" s="116"/>
      <c r="D5" s="116"/>
      <c r="E5" s="116"/>
      <c r="F5" s="116"/>
      <c r="G5" s="116"/>
      <c r="H5" s="116"/>
      <c r="I5" s="116"/>
      <c r="J5" s="116"/>
    </row>
    <row r="6" spans="1:10" s="117" customFormat="1" x14ac:dyDescent="0.2">
      <c r="A6" s="116"/>
      <c r="B6" s="116"/>
      <c r="C6" s="116"/>
      <c r="D6" s="116"/>
      <c r="E6" s="116"/>
      <c r="F6" s="116"/>
      <c r="G6" s="116"/>
      <c r="H6" s="116"/>
      <c r="I6" s="116"/>
      <c r="J6" s="116"/>
    </row>
    <row r="7" spans="1:10" s="117" customFormat="1" x14ac:dyDescent="0.2">
      <c r="A7" s="116"/>
      <c r="B7" s="116"/>
      <c r="C7" s="116"/>
      <c r="D7" s="116"/>
      <c r="E7" s="116"/>
      <c r="F7" s="116"/>
      <c r="G7" s="116"/>
      <c r="H7" s="116"/>
      <c r="I7" s="116"/>
      <c r="J7" s="116"/>
    </row>
    <row r="8" spans="1:10" s="117" customFormat="1" x14ac:dyDescent="0.2">
      <c r="A8" s="116"/>
      <c r="B8" s="116"/>
      <c r="C8" s="116"/>
      <c r="D8" s="116"/>
      <c r="E8" s="116"/>
      <c r="F8" s="116"/>
      <c r="G8" s="116"/>
      <c r="H8" s="116"/>
      <c r="I8" s="116"/>
      <c r="J8" s="116"/>
    </row>
    <row r="9" spans="1:10" s="117" customFormat="1" x14ac:dyDescent="0.2">
      <c r="A9" s="116"/>
      <c r="B9" s="116"/>
      <c r="C9" s="116"/>
      <c r="D9" s="116"/>
      <c r="E9" s="116"/>
      <c r="F9" s="116"/>
      <c r="G9" s="116"/>
      <c r="H9" s="116"/>
      <c r="I9" s="116"/>
      <c r="J9" s="116"/>
    </row>
    <row r="10" spans="1:10" s="117" customFormat="1" x14ac:dyDescent="0.2">
      <c r="A10" s="116"/>
      <c r="B10" s="123"/>
      <c r="C10" s="116"/>
      <c r="D10" s="116"/>
      <c r="E10" s="116"/>
      <c r="F10" s="116"/>
      <c r="G10" s="116"/>
      <c r="H10" s="116"/>
      <c r="I10" s="124"/>
      <c r="J10" s="116"/>
    </row>
    <row r="11" spans="1:10" s="117" customFormat="1" x14ac:dyDescent="0.2">
      <c r="A11" s="116"/>
      <c r="B11" s="125"/>
      <c r="C11" s="126"/>
      <c r="D11" s="116"/>
      <c r="E11" s="116"/>
      <c r="F11" s="116"/>
      <c r="G11" s="116"/>
      <c r="H11" s="116"/>
      <c r="I11" s="116"/>
      <c r="J11" s="116"/>
    </row>
    <row r="12" spans="1:10" s="117" customFormat="1" x14ac:dyDescent="0.2">
      <c r="A12" s="116"/>
      <c r="B12" s="125"/>
      <c r="C12" s="126"/>
      <c r="D12" s="116"/>
      <c r="E12" s="116"/>
      <c r="F12" s="116"/>
      <c r="G12" s="116"/>
      <c r="H12" s="116"/>
      <c r="I12" s="116"/>
      <c r="J12" s="116"/>
    </row>
    <row r="13" spans="1:10" s="117" customFormat="1" x14ac:dyDescent="0.2">
      <c r="A13" s="116"/>
      <c r="B13" s="125"/>
      <c r="C13" s="126"/>
      <c r="D13" s="116"/>
      <c r="E13" s="116"/>
      <c r="F13" s="116"/>
      <c r="G13" s="116"/>
      <c r="H13" s="116"/>
      <c r="I13" s="116"/>
      <c r="J13" s="116"/>
    </row>
    <row r="14" spans="1:10" s="117" customFormat="1" x14ac:dyDescent="0.2">
      <c r="A14" s="127"/>
      <c r="B14" s="128"/>
      <c r="C14" s="129"/>
      <c r="D14" s="127"/>
      <c r="E14" s="127"/>
      <c r="F14" s="127"/>
      <c r="G14" s="127"/>
      <c r="H14" s="127"/>
      <c r="I14" s="127"/>
      <c r="J14" s="127"/>
    </row>
    <row r="15" spans="1:10" s="117" customFormat="1" x14ac:dyDescent="0.2">
      <c r="A15" s="127"/>
      <c r="B15" s="128"/>
      <c r="C15" s="129"/>
      <c r="D15" s="127"/>
      <c r="E15" s="127"/>
      <c r="F15" s="127"/>
      <c r="G15" s="127"/>
      <c r="H15" s="127"/>
      <c r="I15" s="127"/>
      <c r="J15" s="127"/>
    </row>
    <row r="16" spans="1:10" s="117" customFormat="1" x14ac:dyDescent="0.2">
      <c r="A16" s="127"/>
      <c r="B16" s="128"/>
      <c r="C16" s="129"/>
      <c r="D16" s="127"/>
      <c r="E16" s="127"/>
      <c r="F16" s="127"/>
      <c r="G16" s="127"/>
      <c r="H16" s="127"/>
      <c r="I16" s="127"/>
      <c r="J16" s="127"/>
    </row>
    <row r="17" spans="1:10" s="117" customFormat="1" x14ac:dyDescent="0.2">
      <c r="A17" s="127"/>
      <c r="B17" s="128"/>
      <c r="C17" s="129"/>
      <c r="D17" s="127"/>
      <c r="E17" s="127"/>
      <c r="F17" s="127"/>
      <c r="G17" s="127"/>
      <c r="H17" s="127"/>
      <c r="I17" s="127"/>
      <c r="J17" s="127"/>
    </row>
    <row r="18" spans="1:10" s="117" customFormat="1" x14ac:dyDescent="0.2">
      <c r="A18" s="127"/>
      <c r="B18" s="128"/>
      <c r="C18" s="129"/>
      <c r="D18" s="127"/>
      <c r="E18" s="127"/>
      <c r="F18" s="127"/>
      <c r="G18" s="127"/>
      <c r="H18" s="127"/>
      <c r="I18" s="127"/>
      <c r="J18" s="127"/>
    </row>
    <row r="19" spans="1:10" s="117" customFormat="1" x14ac:dyDescent="0.2">
      <c r="A19" s="127"/>
      <c r="B19" s="128"/>
      <c r="C19" s="129"/>
      <c r="D19" s="127"/>
      <c r="E19" s="127"/>
      <c r="F19" s="127"/>
      <c r="G19" s="127"/>
      <c r="H19" s="127"/>
      <c r="I19" s="127"/>
      <c r="J19" s="127"/>
    </row>
    <row r="20" spans="1:10" s="117" customFormat="1" x14ac:dyDescent="0.2">
      <c r="A20" s="127"/>
      <c r="B20" s="128"/>
      <c r="C20" s="129"/>
      <c r="D20" s="127"/>
      <c r="E20" s="127"/>
      <c r="F20" s="127"/>
      <c r="G20" s="127"/>
      <c r="H20" s="127"/>
      <c r="I20" s="127"/>
      <c r="J20" s="127"/>
    </row>
    <row r="21" spans="1:10" s="117" customFormat="1" x14ac:dyDescent="0.2"/>
    <row r="22" spans="1:10" s="117" customFormat="1" x14ac:dyDescent="0.2">
      <c r="A22" s="127"/>
      <c r="B22" s="128"/>
      <c r="C22" s="129"/>
      <c r="D22" s="127"/>
      <c r="E22" s="127"/>
      <c r="F22" s="127"/>
      <c r="G22" s="127"/>
      <c r="H22" s="127"/>
      <c r="I22" s="127"/>
      <c r="J22" s="127"/>
    </row>
    <row r="23" spans="1:10" s="117" customFormat="1" x14ac:dyDescent="0.2">
      <c r="A23" s="127"/>
      <c r="B23" s="128"/>
      <c r="C23" s="129"/>
      <c r="D23" s="127"/>
      <c r="E23" s="127"/>
      <c r="F23" s="127"/>
      <c r="G23" s="127"/>
      <c r="H23" s="127"/>
      <c r="I23" s="127"/>
      <c r="J23" s="127"/>
    </row>
    <row r="24" spans="1:10" s="117" customFormat="1" x14ac:dyDescent="0.2">
      <c r="A24" s="127"/>
      <c r="B24" s="128"/>
      <c r="C24" s="129"/>
      <c r="D24" s="127"/>
      <c r="E24" s="127"/>
      <c r="F24" s="127"/>
      <c r="G24" s="127"/>
      <c r="H24" s="127"/>
      <c r="I24" s="127"/>
      <c r="J24" s="127"/>
    </row>
    <row r="25" spans="1:10" s="117" customFormat="1" x14ac:dyDescent="0.2"/>
    <row r="26" spans="1:10" s="117" customFormat="1" x14ac:dyDescent="0.2">
      <c r="A26" s="127"/>
      <c r="B26" s="128"/>
      <c r="C26" s="129"/>
      <c r="D26" s="127"/>
      <c r="E26" s="127"/>
      <c r="F26" s="127"/>
      <c r="G26" s="127"/>
      <c r="H26" s="127"/>
      <c r="I26" s="127"/>
      <c r="J26" s="127"/>
    </row>
    <row r="27" spans="1:10" s="117" customFormat="1" x14ac:dyDescent="0.2">
      <c r="A27" s="127"/>
      <c r="B27" s="128"/>
      <c r="C27" s="129"/>
      <c r="D27" s="127"/>
      <c r="E27" s="127"/>
      <c r="F27" s="127"/>
      <c r="G27" s="127"/>
      <c r="H27" s="127"/>
      <c r="I27" s="127"/>
      <c r="J27" s="127"/>
    </row>
    <row r="28" spans="1:10" s="117" customFormat="1" x14ac:dyDescent="0.2">
      <c r="A28" s="127"/>
      <c r="B28" s="128"/>
      <c r="C28" s="129"/>
      <c r="D28" s="127"/>
      <c r="E28" s="127"/>
      <c r="F28" s="127"/>
      <c r="G28" s="127"/>
      <c r="H28" s="127"/>
      <c r="I28" s="127"/>
      <c r="J28" s="127"/>
    </row>
    <row r="29" spans="1:10" s="117" customFormat="1" x14ac:dyDescent="0.2">
      <c r="A29" s="349"/>
      <c r="B29" s="349"/>
      <c r="C29" s="349"/>
      <c r="D29" s="349"/>
      <c r="E29" s="349"/>
      <c r="F29" s="349"/>
      <c r="G29" s="349"/>
      <c r="H29" s="349"/>
      <c r="I29" s="349"/>
      <c r="J29" s="349"/>
    </row>
    <row r="30" spans="1:10" s="117" customFormat="1" x14ac:dyDescent="0.2">
      <c r="A30" s="127"/>
      <c r="B30" s="128"/>
      <c r="C30" s="129"/>
      <c r="D30" s="127"/>
      <c r="E30" s="127"/>
      <c r="F30" s="127"/>
      <c r="G30" s="127"/>
      <c r="H30" s="127"/>
      <c r="I30" s="127"/>
      <c r="J30" s="127"/>
    </row>
    <row r="31" spans="1:10" s="117" customFormat="1" x14ac:dyDescent="0.2"/>
    <row r="32" spans="1:10" s="117" customFormat="1" x14ac:dyDescent="0.2">
      <c r="A32" s="127"/>
      <c r="B32" s="128"/>
      <c r="C32" s="129"/>
      <c r="D32" s="127"/>
      <c r="E32" s="127"/>
      <c r="F32" s="127"/>
      <c r="G32" s="127"/>
      <c r="H32" s="127"/>
      <c r="I32" s="127"/>
      <c r="J32" s="127"/>
    </row>
    <row r="33" spans="1:10" s="117" customFormat="1" x14ac:dyDescent="0.2">
      <c r="A33" s="127"/>
      <c r="B33" s="128"/>
      <c r="C33" s="129"/>
      <c r="D33" s="127"/>
      <c r="E33" s="127"/>
      <c r="F33" s="127"/>
      <c r="G33" s="127"/>
      <c r="H33" s="127"/>
      <c r="I33" s="127"/>
      <c r="J33" s="127"/>
    </row>
    <row r="34" spans="1:10" s="117" customFormat="1" x14ac:dyDescent="0.2">
      <c r="A34" s="350"/>
      <c r="B34" s="350"/>
      <c r="C34" s="350"/>
      <c r="D34" s="350"/>
      <c r="E34" s="350"/>
      <c r="F34" s="350"/>
      <c r="G34" s="350"/>
      <c r="H34" s="350"/>
      <c r="I34" s="350"/>
      <c r="J34" s="350"/>
    </row>
    <row r="35" spans="1:10" s="117" customFormat="1" ht="33" customHeight="1" x14ac:dyDescent="0.4">
      <c r="A35" s="351" t="s">
        <v>281</v>
      </c>
      <c r="B35" s="351"/>
      <c r="C35" s="351"/>
      <c r="D35" s="351"/>
      <c r="E35" s="351"/>
      <c r="F35" s="351"/>
      <c r="G35" s="351"/>
      <c r="H35" s="351"/>
      <c r="I35" s="351"/>
      <c r="J35" s="351"/>
    </row>
    <row r="36" spans="1:10" s="117" customFormat="1" x14ac:dyDescent="0.2"/>
    <row r="37" spans="1:10" s="117" customFormat="1" x14ac:dyDescent="0.2"/>
    <row r="38" spans="1:10" s="117" customFormat="1" x14ac:dyDescent="0.2">
      <c r="B38" s="125"/>
      <c r="C38" s="126"/>
      <c r="D38" s="116"/>
      <c r="E38" s="116"/>
      <c r="F38" s="116"/>
      <c r="G38" s="116"/>
      <c r="H38" s="116"/>
      <c r="I38" s="116"/>
      <c r="J38" s="116"/>
    </row>
    <row r="39" spans="1:10" s="117" customFormat="1" x14ac:dyDescent="0.2"/>
    <row r="40" spans="1:10" s="117" customFormat="1" x14ac:dyDescent="0.2">
      <c r="B40" s="130"/>
      <c r="C40" s="130"/>
      <c r="D40" s="130"/>
      <c r="E40" s="130"/>
      <c r="F40" s="130"/>
      <c r="G40" s="130"/>
      <c r="H40" s="130"/>
      <c r="I40" s="130"/>
    </row>
    <row r="41" spans="1:10" s="117" customFormat="1" x14ac:dyDescent="0.2"/>
    <row r="42" spans="1:10" s="117" customFormat="1" x14ac:dyDescent="0.2"/>
    <row r="43" spans="1:10" s="117" customFormat="1" x14ac:dyDescent="0.2"/>
    <row r="44" spans="1:10" s="117" customFormat="1" x14ac:dyDescent="0.2"/>
    <row r="45" spans="1:10" s="117" customFormat="1" x14ac:dyDescent="0.2"/>
    <row r="46" spans="1:10" s="117" customFormat="1" x14ac:dyDescent="0.2"/>
    <row r="47" spans="1:10" s="117" customFormat="1" x14ac:dyDescent="0.2"/>
    <row r="48" spans="1:10" s="117" customFormat="1" x14ac:dyDescent="0.2"/>
    <row r="49" spans="1:10" s="117" customFormat="1" x14ac:dyDescent="0.2"/>
    <row r="50" spans="1:10" s="117" customFormat="1" x14ac:dyDescent="0.2"/>
    <row r="51" spans="1:10" s="117" customFormat="1" x14ac:dyDescent="0.2">
      <c r="A51" s="352"/>
      <c r="B51" s="352"/>
      <c r="C51" s="352"/>
      <c r="D51" s="352"/>
      <c r="E51" s="352"/>
      <c r="F51" s="352"/>
      <c r="G51" s="352"/>
      <c r="H51" s="352"/>
      <c r="I51" s="352"/>
      <c r="J51" s="352"/>
    </row>
    <row r="52" spans="1:10" s="117" customFormat="1" x14ac:dyDescent="0.2"/>
    <row r="53" spans="1:10" s="117" customFormat="1" x14ac:dyDescent="0.2"/>
    <row r="54" spans="1:10" s="117" customFormat="1" x14ac:dyDescent="0.2"/>
    <row r="55" spans="1:10" s="117" customFormat="1" x14ac:dyDescent="0.2"/>
  </sheetData>
  <mergeCells count="4">
    <mergeCell ref="A29:J29"/>
    <mergeCell ref="A34:J34"/>
    <mergeCell ref="A35:J35"/>
    <mergeCell ref="A51:J51"/>
  </mergeCells>
  <printOptions horizontalCentered="1"/>
  <pageMargins left="0.31496062992125984" right="0.31496062992125984" top="0.35433070866141736" bottom="0.35433070866141736" header="0.31496062992125984" footer="0.19685039370078741"/>
  <pageSetup paperSize="9" fitToWidth="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dimension ref="A1:Q49"/>
  <sheetViews>
    <sheetView showGridLines="0" zoomScaleNormal="100" zoomScaleSheetLayoutView="100" workbookViewId="0">
      <selection activeCell="E6" sqref="E6:G7"/>
    </sheetView>
  </sheetViews>
  <sheetFormatPr defaultColWidth="9.140625" defaultRowHeight="12.75" x14ac:dyDescent="0.2"/>
  <cols>
    <col min="1" max="1" width="30.85546875" style="3" customWidth="1"/>
    <col min="2" max="13" width="8.5703125" style="3" customWidth="1"/>
    <col min="14" max="14" width="10.42578125" style="3" customWidth="1"/>
    <col min="15" max="15" width="8.42578125" style="3" customWidth="1"/>
    <col min="16" max="16" width="11.42578125" style="3" bestFit="1" customWidth="1"/>
    <col min="17" max="16384" width="9.140625" style="3"/>
  </cols>
  <sheetData>
    <row r="1" spans="1:16" s="107" customFormat="1" ht="18.75" x14ac:dyDescent="0.3">
      <c r="A1" s="185" t="s">
        <v>212</v>
      </c>
      <c r="N1" s="151" t="str">
        <f>Titulní!A35</f>
        <v>I. čtvrtletí 2020</v>
      </c>
    </row>
    <row r="2" spans="1:16" s="70" customFormat="1" ht="15.75" x14ac:dyDescent="0.25">
      <c r="A2" s="166" t="s">
        <v>122</v>
      </c>
      <c r="B2" s="107"/>
      <c r="C2" s="107"/>
      <c r="D2" s="107"/>
      <c r="E2" s="107"/>
      <c r="F2" s="107"/>
      <c r="G2" s="107"/>
      <c r="H2" s="107"/>
      <c r="I2" s="107"/>
      <c r="J2" s="107"/>
      <c r="K2" s="107"/>
      <c r="L2" s="107"/>
      <c r="M2" s="107"/>
    </row>
    <row r="3" spans="1:16" s="107" customFormat="1" ht="6" customHeight="1" x14ac:dyDescent="0.2"/>
    <row r="4" spans="1:16" s="107" customFormat="1" ht="12" x14ac:dyDescent="0.2">
      <c r="A4" s="369"/>
      <c r="B4" s="377" t="s">
        <v>45</v>
      </c>
      <c r="C4" s="378"/>
      <c r="D4" s="379"/>
      <c r="E4" s="377" t="s">
        <v>46</v>
      </c>
      <c r="F4" s="378"/>
      <c r="G4" s="379"/>
      <c r="H4" s="377" t="s">
        <v>47</v>
      </c>
      <c r="I4" s="378"/>
      <c r="J4" s="379"/>
      <c r="K4" s="377" t="s">
        <v>48</v>
      </c>
      <c r="L4" s="378"/>
      <c r="M4" s="379"/>
      <c r="N4" s="368" t="s">
        <v>7</v>
      </c>
    </row>
    <row r="5" spans="1:16" s="107" customFormat="1" ht="12" customHeight="1" x14ac:dyDescent="0.2">
      <c r="A5" s="369"/>
      <c r="B5" s="324" t="s">
        <v>8</v>
      </c>
      <c r="C5" s="325" t="s">
        <v>9</v>
      </c>
      <c r="D5" s="326" t="s">
        <v>10</v>
      </c>
      <c r="E5" s="324" t="s">
        <v>11</v>
      </c>
      <c r="F5" s="325" t="s">
        <v>12</v>
      </c>
      <c r="G5" s="326" t="s">
        <v>13</v>
      </c>
      <c r="H5" s="324" t="s">
        <v>14</v>
      </c>
      <c r="I5" s="325" t="s">
        <v>15</v>
      </c>
      <c r="J5" s="326" t="s">
        <v>16</v>
      </c>
      <c r="K5" s="324" t="s">
        <v>17</v>
      </c>
      <c r="L5" s="325" t="s">
        <v>18</v>
      </c>
      <c r="M5" s="326" t="s">
        <v>19</v>
      </c>
      <c r="N5" s="368"/>
    </row>
    <row r="6" spans="1:16" s="107" customFormat="1" ht="12" customHeight="1" x14ac:dyDescent="0.2">
      <c r="A6" s="381" t="s">
        <v>125</v>
      </c>
      <c r="B6" s="382">
        <f>SUM(B7:D7)</f>
        <v>32635.346285403932</v>
      </c>
      <c r="C6" s="383"/>
      <c r="D6" s="384"/>
      <c r="E6" s="385">
        <f>SUM(E7:G7)</f>
        <v>0</v>
      </c>
      <c r="F6" s="386"/>
      <c r="G6" s="387"/>
      <c r="H6" s="385">
        <f>SUM(H7:J7)</f>
        <v>0</v>
      </c>
      <c r="I6" s="386"/>
      <c r="J6" s="387"/>
      <c r="K6" s="385">
        <f>SUM(K7:M7)</f>
        <v>0</v>
      </c>
      <c r="L6" s="386"/>
      <c r="M6" s="387"/>
      <c r="N6" s="380">
        <f>SUM(B7:M7)</f>
        <v>32635.346285403932</v>
      </c>
    </row>
    <row r="7" spans="1:16" s="94" customFormat="1" ht="12" customHeight="1" x14ac:dyDescent="0.2">
      <c r="A7" s="381"/>
      <c r="B7" s="211">
        <f>SUM(B8:B23)</f>
        <v>12726.238844818246</v>
      </c>
      <c r="C7" s="212">
        <f t="shared" ref="C7:M7" si="0">SUM(C8:C23)</f>
        <v>10162.229506462669</v>
      </c>
      <c r="D7" s="213">
        <f t="shared" si="0"/>
        <v>9746.8779341230165</v>
      </c>
      <c r="E7" s="214">
        <f t="shared" si="0"/>
        <v>0</v>
      </c>
      <c r="F7" s="215">
        <f t="shared" si="0"/>
        <v>0</v>
      </c>
      <c r="G7" s="216">
        <f t="shared" si="0"/>
        <v>0</v>
      </c>
      <c r="H7" s="214">
        <f t="shared" si="0"/>
        <v>0</v>
      </c>
      <c r="I7" s="215">
        <f t="shared" si="0"/>
        <v>0</v>
      </c>
      <c r="J7" s="216">
        <f t="shared" si="0"/>
        <v>0</v>
      </c>
      <c r="K7" s="214">
        <f t="shared" si="0"/>
        <v>0</v>
      </c>
      <c r="L7" s="215">
        <f t="shared" si="0"/>
        <v>0</v>
      </c>
      <c r="M7" s="216">
        <f t="shared" si="0"/>
        <v>0</v>
      </c>
      <c r="N7" s="380"/>
    </row>
    <row r="8" spans="1:16" s="107" customFormat="1" ht="12" customHeight="1" x14ac:dyDescent="0.2">
      <c r="A8" s="162" t="s">
        <v>41</v>
      </c>
      <c r="B8" s="168">
        <v>902.4246260000001</v>
      </c>
      <c r="C8" s="156">
        <v>735.43187600000044</v>
      </c>
      <c r="D8" s="167">
        <v>809.8140269999999</v>
      </c>
      <c r="E8" s="137">
        <v>0</v>
      </c>
      <c r="F8" s="173">
        <v>0</v>
      </c>
      <c r="G8" s="174">
        <v>0</v>
      </c>
      <c r="H8" s="137">
        <v>0</v>
      </c>
      <c r="I8" s="173">
        <v>0</v>
      </c>
      <c r="J8" s="174">
        <v>0</v>
      </c>
      <c r="K8" s="137">
        <v>0</v>
      </c>
      <c r="L8" s="173">
        <v>0</v>
      </c>
      <c r="M8" s="174">
        <v>0</v>
      </c>
      <c r="N8" s="217">
        <f>SUM(B8:M8)</f>
        <v>2447.6705290000004</v>
      </c>
      <c r="P8" s="41"/>
    </row>
    <row r="9" spans="1:16" s="107" customFormat="1" ht="12" customHeight="1" x14ac:dyDescent="0.2">
      <c r="A9" s="162" t="s">
        <v>40</v>
      </c>
      <c r="B9" s="161">
        <v>62.284223999999995</v>
      </c>
      <c r="C9" s="160">
        <v>52.723198000000004</v>
      </c>
      <c r="D9" s="159">
        <v>57.008642000000009</v>
      </c>
      <c r="E9" s="149">
        <v>0</v>
      </c>
      <c r="F9" s="148">
        <v>0</v>
      </c>
      <c r="G9" s="147">
        <v>0</v>
      </c>
      <c r="H9" s="149">
        <v>0</v>
      </c>
      <c r="I9" s="148">
        <v>0</v>
      </c>
      <c r="J9" s="147">
        <v>0</v>
      </c>
      <c r="K9" s="149">
        <v>0</v>
      </c>
      <c r="L9" s="148">
        <v>0</v>
      </c>
      <c r="M9" s="147">
        <v>0</v>
      </c>
      <c r="N9" s="217">
        <f>SUM(B9:M9)</f>
        <v>172.016064</v>
      </c>
      <c r="P9" s="41"/>
    </row>
    <row r="10" spans="1:16" s="107" customFormat="1" ht="12" customHeight="1" x14ac:dyDescent="0.2">
      <c r="A10" s="162" t="s">
        <v>39</v>
      </c>
      <c r="B10" s="161">
        <v>1647.2394080000001</v>
      </c>
      <c r="C10" s="160">
        <v>1267.8735729999999</v>
      </c>
      <c r="D10" s="159">
        <v>1070.9082210000001</v>
      </c>
      <c r="E10" s="149">
        <v>0</v>
      </c>
      <c r="F10" s="148">
        <v>0</v>
      </c>
      <c r="G10" s="147">
        <v>0</v>
      </c>
      <c r="H10" s="149">
        <v>0</v>
      </c>
      <c r="I10" s="148">
        <v>0</v>
      </c>
      <c r="J10" s="147">
        <v>0</v>
      </c>
      <c r="K10" s="149">
        <v>0</v>
      </c>
      <c r="L10" s="148">
        <v>0</v>
      </c>
      <c r="M10" s="147">
        <v>0</v>
      </c>
      <c r="N10" s="217">
        <f>SUM(B10:M10)</f>
        <v>3986.0212020000004</v>
      </c>
      <c r="P10" s="41"/>
    </row>
    <row r="11" spans="1:16" s="107" customFormat="1" ht="12" customHeight="1" x14ac:dyDescent="0.2">
      <c r="A11" s="162" t="s">
        <v>64</v>
      </c>
      <c r="B11" s="161">
        <v>0.766262</v>
      </c>
      <c r="C11" s="160">
        <v>0.75756100000000004</v>
      </c>
      <c r="D11" s="159">
        <v>1.3537729999999999</v>
      </c>
      <c r="E11" s="149">
        <v>0</v>
      </c>
      <c r="F11" s="148">
        <v>0</v>
      </c>
      <c r="G11" s="147">
        <v>0</v>
      </c>
      <c r="H11" s="149">
        <v>0</v>
      </c>
      <c r="I11" s="148">
        <v>0</v>
      </c>
      <c r="J11" s="147">
        <v>0</v>
      </c>
      <c r="K11" s="149">
        <v>0</v>
      </c>
      <c r="L11" s="148">
        <v>0</v>
      </c>
      <c r="M11" s="147">
        <v>0</v>
      </c>
      <c r="N11" s="217">
        <f t="shared" ref="N11:N21" si="1">SUM(B11:M11)</f>
        <v>2.877596</v>
      </c>
      <c r="P11" s="41"/>
    </row>
    <row r="12" spans="1:16" s="107" customFormat="1" ht="12" customHeight="1" x14ac:dyDescent="0.2">
      <c r="A12" s="162" t="s">
        <v>65</v>
      </c>
      <c r="B12" s="161">
        <v>1.0416800000000002</v>
      </c>
      <c r="C12" s="160">
        <v>1.03877</v>
      </c>
      <c r="D12" s="159">
        <v>1.0666199999999999</v>
      </c>
      <c r="E12" s="149">
        <v>0</v>
      </c>
      <c r="F12" s="148">
        <v>0</v>
      </c>
      <c r="G12" s="147">
        <v>0</v>
      </c>
      <c r="H12" s="149">
        <v>0</v>
      </c>
      <c r="I12" s="148">
        <v>0</v>
      </c>
      <c r="J12" s="147">
        <v>0</v>
      </c>
      <c r="K12" s="149">
        <v>0</v>
      </c>
      <c r="L12" s="148">
        <v>0</v>
      </c>
      <c r="M12" s="147">
        <v>0</v>
      </c>
      <c r="N12" s="217">
        <f t="shared" si="1"/>
        <v>3.1470699999999998</v>
      </c>
      <c r="P12" s="41"/>
    </row>
    <row r="13" spans="1:16" s="107" customFormat="1" ht="12" customHeight="1" x14ac:dyDescent="0.2">
      <c r="A13" s="162" t="s">
        <v>66</v>
      </c>
      <c r="B13" s="161">
        <v>1.0856999999999999E-2</v>
      </c>
      <c r="C13" s="160">
        <v>2.0560000000000002E-2</v>
      </c>
      <c r="D13" s="159">
        <v>3.7232000000000001E-2</v>
      </c>
      <c r="E13" s="149">
        <v>0</v>
      </c>
      <c r="F13" s="148">
        <v>0</v>
      </c>
      <c r="G13" s="147">
        <v>0</v>
      </c>
      <c r="H13" s="149">
        <v>0</v>
      </c>
      <c r="I13" s="148">
        <v>0</v>
      </c>
      <c r="J13" s="147">
        <v>0</v>
      </c>
      <c r="K13" s="149">
        <v>0</v>
      </c>
      <c r="L13" s="148">
        <v>0</v>
      </c>
      <c r="M13" s="147">
        <v>0</v>
      </c>
      <c r="N13" s="217">
        <f t="shared" si="1"/>
        <v>6.8649000000000002E-2</v>
      </c>
      <c r="P13" s="41"/>
    </row>
    <row r="14" spans="1:16" s="107" customFormat="1" ht="12" customHeight="1" x14ac:dyDescent="0.2">
      <c r="A14" s="162" t="s">
        <v>38</v>
      </c>
      <c r="B14" s="161">
        <v>5967.7863529999995</v>
      </c>
      <c r="C14" s="160">
        <v>4785.8271699999987</v>
      </c>
      <c r="D14" s="159">
        <v>4577.5003640000004</v>
      </c>
      <c r="E14" s="149">
        <v>0</v>
      </c>
      <c r="F14" s="148">
        <v>0</v>
      </c>
      <c r="G14" s="147">
        <v>0</v>
      </c>
      <c r="H14" s="149">
        <v>0</v>
      </c>
      <c r="I14" s="148">
        <v>0</v>
      </c>
      <c r="J14" s="147">
        <v>0</v>
      </c>
      <c r="K14" s="149">
        <v>0</v>
      </c>
      <c r="L14" s="148">
        <v>0</v>
      </c>
      <c r="M14" s="147">
        <v>0</v>
      </c>
      <c r="N14" s="217">
        <f t="shared" si="1"/>
        <v>15331.113887</v>
      </c>
      <c r="P14" s="41"/>
    </row>
    <row r="15" spans="1:16" s="107" customFormat="1" ht="12" customHeight="1" x14ac:dyDescent="0.2">
      <c r="A15" s="162" t="s">
        <v>76</v>
      </c>
      <c r="B15" s="161">
        <v>35.20534</v>
      </c>
      <c r="C15" s="160">
        <v>29.791600000000003</v>
      </c>
      <c r="D15" s="159">
        <v>25.209479999999999</v>
      </c>
      <c r="E15" s="149">
        <v>0</v>
      </c>
      <c r="F15" s="148">
        <v>0</v>
      </c>
      <c r="G15" s="147">
        <v>0</v>
      </c>
      <c r="H15" s="149">
        <v>0</v>
      </c>
      <c r="I15" s="148">
        <v>0</v>
      </c>
      <c r="J15" s="147">
        <v>0</v>
      </c>
      <c r="K15" s="149">
        <v>0</v>
      </c>
      <c r="L15" s="148">
        <v>0</v>
      </c>
      <c r="M15" s="147">
        <v>0</v>
      </c>
      <c r="N15" s="217">
        <f t="shared" si="1"/>
        <v>90.206419999999994</v>
      </c>
      <c r="P15" s="41"/>
    </row>
    <row r="16" spans="1:16" s="107" customFormat="1" ht="12" customHeight="1" x14ac:dyDescent="0.2">
      <c r="A16" s="162" t="s">
        <v>37</v>
      </c>
      <c r="B16" s="161">
        <v>2.3730000000000001E-2</v>
      </c>
      <c r="C16" s="160">
        <v>4.1739999999999999E-2</v>
      </c>
      <c r="D16" s="159">
        <v>3.295E-2</v>
      </c>
      <c r="E16" s="149">
        <v>0</v>
      </c>
      <c r="F16" s="148">
        <v>0</v>
      </c>
      <c r="G16" s="147">
        <v>0</v>
      </c>
      <c r="H16" s="149">
        <v>0</v>
      </c>
      <c r="I16" s="148">
        <v>0</v>
      </c>
      <c r="J16" s="147">
        <v>0</v>
      </c>
      <c r="K16" s="149">
        <v>0</v>
      </c>
      <c r="L16" s="148">
        <v>0</v>
      </c>
      <c r="M16" s="147">
        <v>0</v>
      </c>
      <c r="N16" s="217">
        <f t="shared" si="1"/>
        <v>9.8420000000000007E-2</v>
      </c>
      <c r="P16" s="41"/>
    </row>
    <row r="17" spans="1:17" s="107" customFormat="1" ht="12" customHeight="1" x14ac:dyDescent="0.2">
      <c r="A17" s="162" t="s">
        <v>36</v>
      </c>
      <c r="B17" s="161">
        <v>99.165467000000007</v>
      </c>
      <c r="C17" s="160">
        <v>85.620105999999993</v>
      </c>
      <c r="D17" s="159">
        <v>86.223889</v>
      </c>
      <c r="E17" s="149">
        <v>0</v>
      </c>
      <c r="F17" s="148">
        <v>0</v>
      </c>
      <c r="G17" s="147">
        <v>0</v>
      </c>
      <c r="H17" s="149">
        <v>0</v>
      </c>
      <c r="I17" s="148">
        <v>0</v>
      </c>
      <c r="J17" s="147">
        <v>0</v>
      </c>
      <c r="K17" s="149">
        <v>0</v>
      </c>
      <c r="L17" s="148">
        <v>0</v>
      </c>
      <c r="M17" s="147">
        <v>0</v>
      </c>
      <c r="N17" s="217">
        <f t="shared" si="1"/>
        <v>271.00946199999998</v>
      </c>
      <c r="P17" s="41"/>
    </row>
    <row r="18" spans="1:17" s="107" customFormat="1" ht="12" customHeight="1" x14ac:dyDescent="0.2">
      <c r="A18" s="162" t="s">
        <v>35</v>
      </c>
      <c r="B18" s="161">
        <v>12.489191999999999</v>
      </c>
      <c r="C18" s="160">
        <v>13.530253</v>
      </c>
      <c r="D18" s="159">
        <v>10.127333</v>
      </c>
      <c r="E18" s="149">
        <v>0</v>
      </c>
      <c r="F18" s="148">
        <v>0</v>
      </c>
      <c r="G18" s="147">
        <v>0</v>
      </c>
      <c r="H18" s="149">
        <v>0</v>
      </c>
      <c r="I18" s="148">
        <v>0</v>
      </c>
      <c r="J18" s="147">
        <v>0</v>
      </c>
      <c r="K18" s="149">
        <v>0</v>
      </c>
      <c r="L18" s="148">
        <v>0</v>
      </c>
      <c r="M18" s="147">
        <v>0</v>
      </c>
      <c r="N18" s="217">
        <f t="shared" si="1"/>
        <v>36.146777999999998</v>
      </c>
      <c r="P18" s="41"/>
    </row>
    <row r="19" spans="1:17" s="107" customFormat="1" ht="12" customHeight="1" x14ac:dyDescent="0.2">
      <c r="A19" s="162" t="s">
        <v>34</v>
      </c>
      <c r="B19" s="161">
        <v>284.61696834563469</v>
      </c>
      <c r="C19" s="160">
        <v>258.53270520553809</v>
      </c>
      <c r="D19" s="159">
        <v>280.94238920830725</v>
      </c>
      <c r="E19" s="149">
        <v>0</v>
      </c>
      <c r="F19" s="148">
        <v>0</v>
      </c>
      <c r="G19" s="147">
        <v>0</v>
      </c>
      <c r="H19" s="149">
        <v>0</v>
      </c>
      <c r="I19" s="148">
        <v>0</v>
      </c>
      <c r="J19" s="147">
        <v>0</v>
      </c>
      <c r="K19" s="149">
        <v>0</v>
      </c>
      <c r="L19" s="148">
        <v>0</v>
      </c>
      <c r="M19" s="147">
        <v>0</v>
      </c>
      <c r="N19" s="217">
        <f t="shared" si="1"/>
        <v>824.09206275948009</v>
      </c>
      <c r="P19" s="41"/>
    </row>
    <row r="20" spans="1:17" s="107" customFormat="1" ht="12" customHeight="1" x14ac:dyDescent="0.2">
      <c r="A20" s="162" t="s">
        <v>33</v>
      </c>
      <c r="B20" s="161">
        <v>408.21992900000004</v>
      </c>
      <c r="C20" s="160">
        <v>388.520959</v>
      </c>
      <c r="D20" s="159">
        <v>368.07352799999995</v>
      </c>
      <c r="E20" s="149">
        <v>0</v>
      </c>
      <c r="F20" s="148">
        <v>0</v>
      </c>
      <c r="G20" s="147">
        <v>0</v>
      </c>
      <c r="H20" s="149">
        <v>0</v>
      </c>
      <c r="I20" s="148">
        <v>0</v>
      </c>
      <c r="J20" s="147">
        <v>0</v>
      </c>
      <c r="K20" s="149">
        <v>0</v>
      </c>
      <c r="L20" s="148">
        <v>0</v>
      </c>
      <c r="M20" s="147">
        <v>0</v>
      </c>
      <c r="N20" s="217">
        <f t="shared" si="1"/>
        <v>1164.8144159999999</v>
      </c>
      <c r="P20" s="41"/>
    </row>
    <row r="21" spans="1:17" s="107" customFormat="1" ht="12" customHeight="1" x14ac:dyDescent="0.2">
      <c r="A21" s="162" t="s">
        <v>3</v>
      </c>
      <c r="B21" s="161">
        <v>0</v>
      </c>
      <c r="C21" s="160">
        <v>0</v>
      </c>
      <c r="D21" s="159">
        <v>0</v>
      </c>
      <c r="E21" s="149">
        <v>0</v>
      </c>
      <c r="F21" s="148">
        <v>0</v>
      </c>
      <c r="G21" s="147">
        <v>0</v>
      </c>
      <c r="H21" s="149">
        <v>0</v>
      </c>
      <c r="I21" s="148">
        <v>0</v>
      </c>
      <c r="J21" s="147">
        <v>0</v>
      </c>
      <c r="K21" s="149">
        <v>0</v>
      </c>
      <c r="L21" s="148">
        <v>0</v>
      </c>
      <c r="M21" s="147">
        <v>0</v>
      </c>
      <c r="N21" s="217">
        <f t="shared" si="1"/>
        <v>0</v>
      </c>
      <c r="P21" s="41"/>
    </row>
    <row r="22" spans="1:17" s="107" customFormat="1" ht="12" customHeight="1" x14ac:dyDescent="0.2">
      <c r="A22" s="162" t="s">
        <v>32</v>
      </c>
      <c r="B22" s="161">
        <v>11.873593</v>
      </c>
      <c r="C22" s="160">
        <v>6.5219829999999988</v>
      </c>
      <c r="D22" s="159">
        <v>9.3793459999999982</v>
      </c>
      <c r="E22" s="149">
        <v>0</v>
      </c>
      <c r="F22" s="148">
        <v>0</v>
      </c>
      <c r="G22" s="147">
        <v>0</v>
      </c>
      <c r="H22" s="149">
        <v>0</v>
      </c>
      <c r="I22" s="148">
        <v>0</v>
      </c>
      <c r="J22" s="147">
        <v>0</v>
      </c>
      <c r="K22" s="149">
        <v>0</v>
      </c>
      <c r="L22" s="148">
        <v>0</v>
      </c>
      <c r="M22" s="147">
        <v>0</v>
      </c>
      <c r="N22" s="217">
        <f>SUM(B22:M22)</f>
        <v>27.774921999999997</v>
      </c>
      <c r="P22" s="41"/>
    </row>
    <row r="23" spans="1:17" s="107" customFormat="1" ht="12" customHeight="1" x14ac:dyDescent="0.2">
      <c r="A23" s="162" t="s">
        <v>31</v>
      </c>
      <c r="B23" s="168">
        <v>3293.0912154726084</v>
      </c>
      <c r="C23" s="156">
        <v>2535.9974522571329</v>
      </c>
      <c r="D23" s="167">
        <v>2449.2001399147089</v>
      </c>
      <c r="E23" s="137">
        <v>0</v>
      </c>
      <c r="F23" s="173">
        <v>0</v>
      </c>
      <c r="G23" s="174">
        <v>0</v>
      </c>
      <c r="H23" s="137">
        <v>0</v>
      </c>
      <c r="I23" s="173">
        <v>0</v>
      </c>
      <c r="J23" s="174">
        <v>0</v>
      </c>
      <c r="K23" s="137">
        <v>0</v>
      </c>
      <c r="L23" s="173">
        <v>0</v>
      </c>
      <c r="M23" s="174">
        <v>0</v>
      </c>
      <c r="N23" s="217">
        <f>SUM(B23:M23)</f>
        <v>8278.2888076444506</v>
      </c>
      <c r="P23" s="41"/>
    </row>
    <row r="24" spans="1:17" s="5" customFormat="1" ht="11.25" x14ac:dyDescent="0.2">
      <c r="A24" s="25"/>
      <c r="N24" s="4" t="s">
        <v>78</v>
      </c>
    </row>
    <row r="25" spans="1:17" s="107" customFormat="1" x14ac:dyDescent="0.2">
      <c r="A25" s="3"/>
      <c r="B25" s="115"/>
      <c r="C25" s="115"/>
      <c r="D25" s="65"/>
      <c r="E25" s="65"/>
      <c r="F25" s="65"/>
      <c r="G25" s="65"/>
      <c r="H25" s="65"/>
      <c r="I25" s="65"/>
      <c r="J25" s="65"/>
      <c r="K25" s="65"/>
      <c r="L25" s="65"/>
      <c r="M25" s="65"/>
      <c r="N25" s="64"/>
    </row>
    <row r="26" spans="1:17" s="107" customFormat="1" x14ac:dyDescent="0.2">
      <c r="A26" s="98" t="s">
        <v>41</v>
      </c>
      <c r="B26" s="24">
        <v>2447.6705290000004</v>
      </c>
      <c r="C26" s="115"/>
      <c r="D26" s="65"/>
      <c r="E26" s="65"/>
      <c r="F26" s="65"/>
      <c r="G26" s="65"/>
      <c r="H26" s="65"/>
      <c r="I26" s="65"/>
      <c r="J26" s="65"/>
      <c r="K26" s="65"/>
      <c r="L26" s="65"/>
      <c r="M26" s="65"/>
      <c r="N26" s="65"/>
    </row>
    <row r="27" spans="1:17" s="107" customFormat="1" x14ac:dyDescent="0.2">
      <c r="A27" s="98" t="s">
        <v>40</v>
      </c>
      <c r="B27" s="24">
        <v>172.016064</v>
      </c>
      <c r="C27" s="115"/>
      <c r="D27" s="65"/>
      <c r="E27" s="65"/>
      <c r="F27" s="65"/>
      <c r="G27" s="65"/>
      <c r="H27" s="65"/>
      <c r="I27" s="65"/>
      <c r="J27" s="65"/>
      <c r="K27" s="65"/>
      <c r="L27" s="65"/>
      <c r="M27" s="65"/>
      <c r="N27" s="65"/>
      <c r="O27" s="66"/>
    </row>
    <row r="28" spans="1:17" s="107" customFormat="1" x14ac:dyDescent="0.2">
      <c r="A28" s="98" t="s">
        <v>39</v>
      </c>
      <c r="B28" s="24">
        <v>3986.0212020000004</v>
      </c>
      <c r="C28" s="115"/>
      <c r="D28" s="65"/>
      <c r="E28" s="65"/>
      <c r="F28" s="65"/>
      <c r="G28" s="65"/>
      <c r="H28" s="65"/>
      <c r="I28" s="65"/>
      <c r="J28" s="65"/>
      <c r="K28" s="65"/>
      <c r="L28" s="65"/>
      <c r="M28" s="65"/>
      <c r="N28" s="65"/>
      <c r="O28" s="66"/>
    </row>
    <row r="29" spans="1:17" s="107" customFormat="1" x14ac:dyDescent="0.2">
      <c r="A29" s="98" t="s">
        <v>64</v>
      </c>
      <c r="B29" s="24">
        <v>2.877596</v>
      </c>
      <c r="C29" s="115"/>
      <c r="D29" s="65"/>
      <c r="E29" s="65"/>
      <c r="F29" s="65"/>
      <c r="G29" s="65"/>
      <c r="H29" s="65"/>
      <c r="I29" s="65"/>
      <c r="J29" s="65"/>
      <c r="K29" s="65"/>
      <c r="L29" s="65"/>
      <c r="M29" s="65"/>
      <c r="N29" s="65"/>
      <c r="Q29" s="8"/>
    </row>
    <row r="30" spans="1:17" s="107" customFormat="1" x14ac:dyDescent="0.2">
      <c r="A30" s="98" t="s">
        <v>65</v>
      </c>
      <c r="B30" s="24">
        <v>3.1470699999999998</v>
      </c>
      <c r="C30" s="115"/>
      <c r="D30" s="65"/>
      <c r="E30" s="65"/>
      <c r="F30" s="65"/>
      <c r="G30" s="65"/>
      <c r="H30" s="65"/>
      <c r="I30" s="65"/>
      <c r="J30" s="65"/>
      <c r="K30" s="65"/>
      <c r="L30" s="65"/>
      <c r="M30" s="65"/>
      <c r="N30" s="65"/>
    </row>
    <row r="31" spans="1:17" s="107" customFormat="1" x14ac:dyDescent="0.2">
      <c r="A31" s="98" t="s">
        <v>66</v>
      </c>
      <c r="B31" s="24">
        <v>6.8649000000000002E-2</v>
      </c>
      <c r="C31" s="115"/>
      <c r="D31" s="65"/>
      <c r="E31" s="65"/>
      <c r="F31" s="65"/>
      <c r="G31" s="65"/>
      <c r="H31" s="65"/>
      <c r="I31" s="65"/>
      <c r="J31" s="65"/>
      <c r="K31" s="65"/>
      <c r="L31" s="65"/>
      <c r="M31" s="65"/>
      <c r="N31" s="65"/>
    </row>
    <row r="32" spans="1:17" s="107" customFormat="1" x14ac:dyDescent="0.2">
      <c r="A32" s="98" t="s">
        <v>38</v>
      </c>
      <c r="B32" s="24">
        <v>15331.113887</v>
      </c>
      <c r="C32" s="115"/>
      <c r="D32" s="65"/>
      <c r="E32" s="65"/>
      <c r="F32" s="65"/>
      <c r="G32" s="65"/>
      <c r="H32" s="65"/>
      <c r="I32" s="65"/>
      <c r="J32" s="65"/>
      <c r="K32" s="65"/>
      <c r="L32" s="65"/>
      <c r="M32" s="65"/>
      <c r="N32" s="65"/>
    </row>
    <row r="33" spans="1:14" s="107" customFormat="1" x14ac:dyDescent="0.2">
      <c r="A33" s="98" t="s">
        <v>76</v>
      </c>
      <c r="B33" s="24">
        <v>90.206419999999994</v>
      </c>
      <c r="C33" s="115"/>
      <c r="D33" s="65"/>
      <c r="E33" s="65"/>
      <c r="F33" s="65"/>
      <c r="G33" s="65"/>
      <c r="H33" s="65"/>
      <c r="I33" s="65"/>
      <c r="J33" s="65"/>
      <c r="K33" s="65"/>
      <c r="L33" s="65"/>
      <c r="M33" s="65"/>
      <c r="N33" s="65"/>
    </row>
    <row r="34" spans="1:14" s="107" customFormat="1" x14ac:dyDescent="0.2">
      <c r="A34" s="98" t="s">
        <v>37</v>
      </c>
      <c r="B34" s="24">
        <v>9.8420000000000007E-2</v>
      </c>
      <c r="C34" s="115"/>
      <c r="D34" s="65"/>
      <c r="E34" s="65"/>
      <c r="F34" s="65"/>
      <c r="G34" s="65"/>
      <c r="H34" s="65"/>
      <c r="I34" s="65"/>
      <c r="J34" s="65"/>
      <c r="K34" s="65"/>
      <c r="L34" s="65"/>
      <c r="M34" s="65"/>
      <c r="N34" s="65"/>
    </row>
    <row r="35" spans="1:14" s="107" customFormat="1" x14ac:dyDescent="0.2">
      <c r="A35" s="98" t="s">
        <v>36</v>
      </c>
      <c r="B35" s="24">
        <v>271.00946199999998</v>
      </c>
      <c r="C35" s="115"/>
      <c r="D35" s="65"/>
      <c r="E35" s="65"/>
      <c r="F35" s="65"/>
      <c r="G35" s="65"/>
      <c r="H35" s="65"/>
      <c r="I35" s="65"/>
      <c r="J35" s="65"/>
      <c r="K35" s="65"/>
      <c r="L35" s="65"/>
      <c r="M35" s="65"/>
      <c r="N35" s="65"/>
    </row>
    <row r="36" spans="1:14" s="107" customFormat="1" x14ac:dyDescent="0.2">
      <c r="A36" s="98" t="s">
        <v>35</v>
      </c>
      <c r="B36" s="24">
        <v>36.146777999999998</v>
      </c>
      <c r="C36" s="115"/>
      <c r="D36" s="65"/>
      <c r="E36" s="65"/>
      <c r="F36" s="65"/>
      <c r="G36" s="65"/>
      <c r="H36" s="65"/>
      <c r="I36" s="65"/>
      <c r="J36" s="65"/>
      <c r="K36" s="65"/>
      <c r="L36" s="65"/>
      <c r="M36" s="65"/>
      <c r="N36" s="65"/>
    </row>
    <row r="37" spans="1:14" s="107" customFormat="1" x14ac:dyDescent="0.2">
      <c r="A37" s="98" t="s">
        <v>34</v>
      </c>
      <c r="B37" s="24">
        <v>824.09206275948009</v>
      </c>
      <c r="C37" s="115"/>
      <c r="D37" s="65"/>
      <c r="E37" s="65"/>
      <c r="F37" s="65"/>
      <c r="G37" s="65"/>
      <c r="H37" s="65"/>
      <c r="I37" s="65"/>
      <c r="J37" s="65"/>
      <c r="K37" s="65"/>
      <c r="L37" s="65"/>
      <c r="M37" s="65"/>
      <c r="N37" s="65"/>
    </row>
    <row r="38" spans="1:14" s="107" customFormat="1" x14ac:dyDescent="0.2">
      <c r="A38" s="98" t="s">
        <v>33</v>
      </c>
      <c r="B38" s="24">
        <v>1164.8144159999999</v>
      </c>
      <c r="C38" s="115"/>
      <c r="D38" s="65"/>
      <c r="E38" s="65"/>
      <c r="F38" s="65"/>
      <c r="G38" s="65"/>
      <c r="H38" s="65"/>
      <c r="I38" s="65"/>
      <c r="J38" s="65"/>
      <c r="K38" s="65"/>
      <c r="L38" s="65"/>
      <c r="M38" s="65"/>
      <c r="N38" s="65"/>
    </row>
    <row r="39" spans="1:14" s="107" customFormat="1" x14ac:dyDescent="0.2">
      <c r="A39" s="98" t="s">
        <v>3</v>
      </c>
      <c r="B39" s="24">
        <v>0</v>
      </c>
      <c r="C39" s="115"/>
      <c r="D39" s="65"/>
      <c r="E39" s="65"/>
      <c r="F39" s="65"/>
      <c r="G39" s="65"/>
      <c r="H39" s="65"/>
      <c r="I39" s="65"/>
      <c r="J39" s="65"/>
      <c r="K39" s="65"/>
      <c r="L39" s="65"/>
      <c r="M39" s="65"/>
      <c r="N39" s="65"/>
    </row>
    <row r="40" spans="1:14" s="107" customFormat="1" x14ac:dyDescent="0.2">
      <c r="A40" s="98" t="s">
        <v>32</v>
      </c>
      <c r="B40" s="24">
        <v>27.774921999999997</v>
      </c>
      <c r="C40" s="115"/>
      <c r="D40" s="65"/>
      <c r="E40" s="65"/>
      <c r="F40" s="65"/>
      <c r="G40" s="65"/>
      <c r="H40" s="65"/>
      <c r="I40" s="65"/>
      <c r="J40" s="65"/>
      <c r="K40" s="65"/>
      <c r="L40" s="65"/>
      <c r="M40" s="65"/>
      <c r="N40" s="65"/>
    </row>
    <row r="41" spans="1:14" s="107" customFormat="1" x14ac:dyDescent="0.2">
      <c r="A41" s="98" t="s">
        <v>31</v>
      </c>
      <c r="B41" s="24">
        <v>8278.2888076444506</v>
      </c>
      <c r="C41" s="115"/>
      <c r="D41" s="65"/>
      <c r="E41" s="65"/>
      <c r="F41" s="65"/>
      <c r="G41" s="65"/>
      <c r="H41" s="65"/>
      <c r="I41" s="65"/>
      <c r="J41" s="65"/>
      <c r="K41" s="65"/>
      <c r="L41" s="65"/>
      <c r="M41" s="65"/>
      <c r="N41" s="65"/>
    </row>
    <row r="42" spans="1:14" s="107" customFormat="1" x14ac:dyDescent="0.2">
      <c r="A42" s="3"/>
      <c r="B42" s="115"/>
      <c r="C42" s="115"/>
      <c r="D42" s="65"/>
      <c r="E42" s="65"/>
      <c r="F42" s="65"/>
      <c r="G42" s="65"/>
      <c r="H42" s="65"/>
      <c r="I42" s="65"/>
      <c r="J42" s="65"/>
      <c r="K42" s="65"/>
      <c r="L42" s="65"/>
      <c r="M42" s="65"/>
      <c r="N42" s="65"/>
    </row>
    <row r="43" spans="1:14" s="107" customFormat="1" x14ac:dyDescent="0.2">
      <c r="A43" s="3"/>
      <c r="B43" s="115"/>
      <c r="C43" s="115"/>
      <c r="D43" s="65"/>
      <c r="E43" s="65"/>
      <c r="F43" s="65"/>
      <c r="G43" s="65"/>
      <c r="H43" s="65"/>
      <c r="I43" s="65"/>
      <c r="J43" s="65"/>
      <c r="K43" s="65"/>
      <c r="L43" s="65"/>
      <c r="M43" s="65"/>
      <c r="N43" s="65"/>
    </row>
    <row r="44" spans="1:14" s="107" customFormat="1" x14ac:dyDescent="0.2">
      <c r="A44" s="64"/>
      <c r="B44" s="65"/>
      <c r="C44" s="65"/>
      <c r="D44" s="65"/>
      <c r="E44" s="65"/>
      <c r="F44" s="65"/>
      <c r="G44" s="65"/>
      <c r="H44" s="65"/>
      <c r="I44" s="65"/>
      <c r="J44" s="65"/>
      <c r="K44" s="65"/>
      <c r="L44" s="65"/>
      <c r="M44" s="65"/>
      <c r="N44" s="65"/>
    </row>
    <row r="45" spans="1:14" s="107" customFormat="1" x14ac:dyDescent="0.2">
      <c r="A45" s="3"/>
      <c r="B45" s="3"/>
      <c r="C45" s="3"/>
      <c r="D45" s="3"/>
      <c r="E45" s="3"/>
      <c r="F45" s="3"/>
      <c r="G45" s="3"/>
      <c r="H45" s="3"/>
      <c r="I45" s="3"/>
      <c r="J45" s="3"/>
      <c r="K45" s="3"/>
      <c r="L45" s="3"/>
      <c r="M45" s="3"/>
      <c r="N45" s="3"/>
    </row>
    <row r="47" spans="1:14" x14ac:dyDescent="0.2">
      <c r="B47" s="67"/>
    </row>
    <row r="48" spans="1:14" x14ac:dyDescent="0.2">
      <c r="B48" s="67"/>
    </row>
    <row r="49" spans="2:2" x14ac:dyDescent="0.2">
      <c r="B49" s="67"/>
    </row>
  </sheetData>
  <mergeCells count="12">
    <mergeCell ref="N6:N7"/>
    <mergeCell ref="K6:M6"/>
    <mergeCell ref="H6:J6"/>
    <mergeCell ref="A4:A5"/>
    <mergeCell ref="N4:N5"/>
    <mergeCell ref="A6:A7"/>
    <mergeCell ref="B6:D6"/>
    <mergeCell ref="E6:G6"/>
    <mergeCell ref="B4:D4"/>
    <mergeCell ref="E4:G4"/>
    <mergeCell ref="H4:J4"/>
    <mergeCell ref="K4:M4"/>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&amp;C&amp;"Calibri,Obyčejné"&amp;9&amp;P</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5"/>
  <dimension ref="A1:N38"/>
  <sheetViews>
    <sheetView showGridLines="0" zoomScaleNormal="100" zoomScaleSheetLayoutView="100" workbookViewId="0">
      <selection activeCell="E5" sqref="E5:G6"/>
    </sheetView>
  </sheetViews>
  <sheetFormatPr defaultColWidth="9.140625" defaultRowHeight="12" x14ac:dyDescent="0.2"/>
  <cols>
    <col min="1" max="1" width="18.85546875" style="7" customWidth="1"/>
    <col min="2" max="13" width="9.5703125" style="7" customWidth="1"/>
    <col min="14" max="14" width="10.42578125" style="7" customWidth="1"/>
    <col min="15" max="16384" width="9.140625" style="7"/>
  </cols>
  <sheetData>
    <row r="1" spans="1:14" ht="15.75" x14ac:dyDescent="0.25">
      <c r="A1" s="166" t="s">
        <v>123</v>
      </c>
      <c r="B1" s="107"/>
      <c r="C1" s="107"/>
      <c r="D1" s="107"/>
      <c r="E1" s="107"/>
      <c r="F1" s="107"/>
      <c r="G1" s="107"/>
      <c r="H1" s="107"/>
      <c r="I1" s="107"/>
      <c r="J1" s="107"/>
      <c r="K1" s="107"/>
      <c r="L1" s="107"/>
      <c r="M1" s="107"/>
      <c r="N1" s="151" t="str">
        <f>Titulní!A35</f>
        <v>I. čtvrtletí 2020</v>
      </c>
    </row>
    <row r="2" spans="1:14" ht="6" customHeight="1" x14ac:dyDescent="0.2">
      <c r="A2" s="107"/>
      <c r="B2" s="107"/>
      <c r="C2" s="107"/>
      <c r="D2" s="107"/>
      <c r="E2" s="107"/>
      <c r="F2" s="107"/>
      <c r="G2" s="107"/>
      <c r="H2" s="107"/>
      <c r="I2" s="107"/>
      <c r="J2" s="107"/>
      <c r="K2" s="107"/>
      <c r="L2" s="107"/>
      <c r="M2" s="107"/>
      <c r="N2" s="107"/>
    </row>
    <row r="3" spans="1:14" x14ac:dyDescent="0.2">
      <c r="A3" s="369"/>
      <c r="B3" s="377" t="s">
        <v>45</v>
      </c>
      <c r="C3" s="378"/>
      <c r="D3" s="379"/>
      <c r="E3" s="377" t="s">
        <v>46</v>
      </c>
      <c r="F3" s="378"/>
      <c r="G3" s="379"/>
      <c r="H3" s="377" t="s">
        <v>47</v>
      </c>
      <c r="I3" s="378"/>
      <c r="J3" s="379"/>
      <c r="K3" s="377" t="s">
        <v>48</v>
      </c>
      <c r="L3" s="378"/>
      <c r="M3" s="379"/>
      <c r="N3" s="368" t="s">
        <v>7</v>
      </c>
    </row>
    <row r="4" spans="1:14" x14ac:dyDescent="0.2">
      <c r="A4" s="390"/>
      <c r="B4" s="165" t="s">
        <v>8</v>
      </c>
      <c r="C4" s="164" t="s">
        <v>9</v>
      </c>
      <c r="D4" s="163" t="s">
        <v>10</v>
      </c>
      <c r="E4" s="165" t="s">
        <v>11</v>
      </c>
      <c r="F4" s="164" t="s">
        <v>12</v>
      </c>
      <c r="G4" s="163" t="s">
        <v>13</v>
      </c>
      <c r="H4" s="165" t="s">
        <v>14</v>
      </c>
      <c r="I4" s="164" t="s">
        <v>15</v>
      </c>
      <c r="J4" s="163" t="s">
        <v>16</v>
      </c>
      <c r="K4" s="165" t="s">
        <v>17</v>
      </c>
      <c r="L4" s="164" t="s">
        <v>18</v>
      </c>
      <c r="M4" s="163" t="s">
        <v>19</v>
      </c>
      <c r="N4" s="365"/>
    </row>
    <row r="5" spans="1:14" x14ac:dyDescent="0.2">
      <c r="A5" s="391" t="s">
        <v>125</v>
      </c>
      <c r="B5" s="382">
        <f>SUM(B6:D6)</f>
        <v>32635.346285403928</v>
      </c>
      <c r="C5" s="383"/>
      <c r="D5" s="384"/>
      <c r="E5" s="385">
        <f t="shared" ref="E5" si="0">SUM(E6:G6)</f>
        <v>0</v>
      </c>
      <c r="F5" s="386"/>
      <c r="G5" s="387"/>
      <c r="H5" s="385">
        <f t="shared" ref="H5" si="1">SUM(H6:J6)</f>
        <v>0</v>
      </c>
      <c r="I5" s="386"/>
      <c r="J5" s="387"/>
      <c r="K5" s="385">
        <f t="shared" ref="K5" si="2">SUM(K6:M6)</f>
        <v>0</v>
      </c>
      <c r="L5" s="386"/>
      <c r="M5" s="387"/>
      <c r="N5" s="388">
        <f>SUM(N7:N20)</f>
        <v>32635.346285403924</v>
      </c>
    </row>
    <row r="6" spans="1:14" x14ac:dyDescent="0.2">
      <c r="A6" s="392"/>
      <c r="B6" s="218">
        <f>SUM(B7:B20)</f>
        <v>12726.238844818241</v>
      </c>
      <c r="C6" s="219">
        <f t="shared" ref="C6:M6" si="3">SUM(C7:C20)</f>
        <v>10162.229506462671</v>
      </c>
      <c r="D6" s="220">
        <f t="shared" si="3"/>
        <v>9746.8779341230147</v>
      </c>
      <c r="E6" s="221">
        <f t="shared" si="3"/>
        <v>0</v>
      </c>
      <c r="F6" s="222">
        <f t="shared" si="3"/>
        <v>0</v>
      </c>
      <c r="G6" s="223">
        <f t="shared" si="3"/>
        <v>0</v>
      </c>
      <c r="H6" s="221">
        <f t="shared" si="3"/>
        <v>0</v>
      </c>
      <c r="I6" s="222">
        <f t="shared" si="3"/>
        <v>0</v>
      </c>
      <c r="J6" s="223">
        <f t="shared" si="3"/>
        <v>0</v>
      </c>
      <c r="K6" s="221">
        <f t="shared" si="3"/>
        <v>0</v>
      </c>
      <c r="L6" s="222">
        <f t="shared" si="3"/>
        <v>0</v>
      </c>
      <c r="M6" s="223">
        <f t="shared" si="3"/>
        <v>0</v>
      </c>
      <c r="N6" s="389"/>
    </row>
    <row r="7" spans="1:14" x14ac:dyDescent="0.2">
      <c r="A7" s="162" t="s">
        <v>135</v>
      </c>
      <c r="B7" s="171">
        <v>614.45192799999995</v>
      </c>
      <c r="C7" s="157">
        <v>482.63304099999999</v>
      </c>
      <c r="D7" s="154">
        <v>461.55726699999991</v>
      </c>
      <c r="E7" s="146">
        <v>0</v>
      </c>
      <c r="F7" s="145">
        <v>0</v>
      </c>
      <c r="G7" s="144">
        <v>0</v>
      </c>
      <c r="H7" s="146">
        <v>0</v>
      </c>
      <c r="I7" s="145">
        <v>0</v>
      </c>
      <c r="J7" s="144">
        <v>0</v>
      </c>
      <c r="K7" s="146">
        <v>0</v>
      </c>
      <c r="L7" s="145">
        <v>0</v>
      </c>
      <c r="M7" s="144">
        <v>0</v>
      </c>
      <c r="N7" s="217">
        <f t="shared" ref="N7:N20" si="4">SUM(B7:M7)</f>
        <v>1558.6422359999999</v>
      </c>
    </row>
    <row r="8" spans="1:14" x14ac:dyDescent="0.2">
      <c r="A8" s="162" t="s">
        <v>104</v>
      </c>
      <c r="B8" s="152">
        <v>716.73137399999996</v>
      </c>
      <c r="C8" s="150">
        <v>576.81645300000025</v>
      </c>
      <c r="D8" s="175">
        <v>556.64370699999984</v>
      </c>
      <c r="E8" s="143">
        <v>0</v>
      </c>
      <c r="F8" s="142">
        <v>0</v>
      </c>
      <c r="G8" s="141">
        <v>0</v>
      </c>
      <c r="H8" s="143">
        <v>0</v>
      </c>
      <c r="I8" s="142">
        <v>0</v>
      </c>
      <c r="J8" s="141">
        <v>0</v>
      </c>
      <c r="K8" s="143">
        <v>0</v>
      </c>
      <c r="L8" s="142">
        <v>0</v>
      </c>
      <c r="M8" s="141">
        <v>0</v>
      </c>
      <c r="N8" s="217">
        <f t="shared" si="4"/>
        <v>1850.191534</v>
      </c>
    </row>
    <row r="9" spans="1:14" x14ac:dyDescent="0.2">
      <c r="A9" s="162" t="s">
        <v>105</v>
      </c>
      <c r="B9" s="153">
        <v>884.47376100000042</v>
      </c>
      <c r="C9" s="170">
        <v>643.44894600000032</v>
      </c>
      <c r="D9" s="172">
        <v>597.08313199999975</v>
      </c>
      <c r="E9" s="140">
        <v>0</v>
      </c>
      <c r="F9" s="139">
        <v>0</v>
      </c>
      <c r="G9" s="138">
        <v>0</v>
      </c>
      <c r="H9" s="140">
        <v>0</v>
      </c>
      <c r="I9" s="139">
        <v>0</v>
      </c>
      <c r="J9" s="138">
        <v>0</v>
      </c>
      <c r="K9" s="140">
        <v>0</v>
      </c>
      <c r="L9" s="139">
        <v>0</v>
      </c>
      <c r="M9" s="138">
        <v>0</v>
      </c>
      <c r="N9" s="217">
        <f t="shared" si="4"/>
        <v>2125.0058390000004</v>
      </c>
    </row>
    <row r="10" spans="1:14" x14ac:dyDescent="0.2">
      <c r="A10" s="162" t="s">
        <v>106</v>
      </c>
      <c r="B10" s="153">
        <v>469.40237199999996</v>
      </c>
      <c r="C10" s="170">
        <v>387.03443700000003</v>
      </c>
      <c r="D10" s="172">
        <v>363.51472699999994</v>
      </c>
      <c r="E10" s="140">
        <v>0</v>
      </c>
      <c r="F10" s="139">
        <v>0</v>
      </c>
      <c r="G10" s="138">
        <v>0</v>
      </c>
      <c r="H10" s="140">
        <v>0</v>
      </c>
      <c r="I10" s="139">
        <v>0</v>
      </c>
      <c r="J10" s="138">
        <v>0</v>
      </c>
      <c r="K10" s="140">
        <v>0</v>
      </c>
      <c r="L10" s="139">
        <v>0</v>
      </c>
      <c r="M10" s="138">
        <v>0</v>
      </c>
      <c r="N10" s="217">
        <f t="shared" si="4"/>
        <v>1219.951536</v>
      </c>
    </row>
    <row r="11" spans="1:14" x14ac:dyDescent="0.2">
      <c r="A11" s="162" t="s">
        <v>134</v>
      </c>
      <c r="B11" s="153">
        <v>226.51683543980761</v>
      </c>
      <c r="C11" s="170">
        <v>183.55460499999998</v>
      </c>
      <c r="D11" s="172">
        <v>168.20119200000002</v>
      </c>
      <c r="E11" s="140">
        <v>0</v>
      </c>
      <c r="F11" s="139">
        <v>0</v>
      </c>
      <c r="G11" s="138">
        <v>0</v>
      </c>
      <c r="H11" s="140">
        <v>0</v>
      </c>
      <c r="I11" s="139">
        <v>0</v>
      </c>
      <c r="J11" s="138">
        <v>0</v>
      </c>
      <c r="K11" s="140">
        <v>0</v>
      </c>
      <c r="L11" s="139">
        <v>0</v>
      </c>
      <c r="M11" s="138">
        <v>0</v>
      </c>
      <c r="N11" s="217">
        <f t="shared" si="4"/>
        <v>578.27263243980758</v>
      </c>
    </row>
    <row r="12" spans="1:14" x14ac:dyDescent="0.2">
      <c r="A12" s="162" t="s">
        <v>107</v>
      </c>
      <c r="B12" s="153">
        <v>424.50081260458342</v>
      </c>
      <c r="C12" s="170">
        <v>354.71531951178531</v>
      </c>
      <c r="D12" s="172">
        <v>336.92707465029918</v>
      </c>
      <c r="E12" s="140">
        <v>0</v>
      </c>
      <c r="F12" s="139">
        <v>0</v>
      </c>
      <c r="G12" s="138">
        <v>0</v>
      </c>
      <c r="H12" s="140">
        <v>0</v>
      </c>
      <c r="I12" s="139">
        <v>0</v>
      </c>
      <c r="J12" s="138">
        <v>0</v>
      </c>
      <c r="K12" s="140">
        <v>0</v>
      </c>
      <c r="L12" s="139">
        <v>0</v>
      </c>
      <c r="M12" s="138">
        <v>0</v>
      </c>
      <c r="N12" s="217">
        <f t="shared" si="4"/>
        <v>1116.1432067666678</v>
      </c>
    </row>
    <row r="13" spans="1:14" x14ac:dyDescent="0.2">
      <c r="A13" s="162" t="s">
        <v>108</v>
      </c>
      <c r="B13" s="153">
        <v>310.63761676387639</v>
      </c>
      <c r="C13" s="170">
        <v>257.21216005046102</v>
      </c>
      <c r="D13" s="172">
        <v>243.89310113006175</v>
      </c>
      <c r="E13" s="140">
        <v>0</v>
      </c>
      <c r="F13" s="139">
        <v>0</v>
      </c>
      <c r="G13" s="138">
        <v>0</v>
      </c>
      <c r="H13" s="140">
        <v>0</v>
      </c>
      <c r="I13" s="139">
        <v>0</v>
      </c>
      <c r="J13" s="138">
        <v>0</v>
      </c>
      <c r="K13" s="140">
        <v>0</v>
      </c>
      <c r="L13" s="139">
        <v>0</v>
      </c>
      <c r="M13" s="138">
        <v>0</v>
      </c>
      <c r="N13" s="217">
        <f t="shared" si="4"/>
        <v>811.7428779443992</v>
      </c>
    </row>
    <row r="14" spans="1:14" x14ac:dyDescent="0.2">
      <c r="A14" s="162" t="s">
        <v>109</v>
      </c>
      <c r="B14" s="153">
        <v>2226.9500173021629</v>
      </c>
      <c r="C14" s="170">
        <v>1776.2120609772346</v>
      </c>
      <c r="D14" s="172">
        <v>1651.7402674629457</v>
      </c>
      <c r="E14" s="140">
        <v>0</v>
      </c>
      <c r="F14" s="139">
        <v>0</v>
      </c>
      <c r="G14" s="138">
        <v>0</v>
      </c>
      <c r="H14" s="140">
        <v>0</v>
      </c>
      <c r="I14" s="139">
        <v>0</v>
      </c>
      <c r="J14" s="138">
        <v>0</v>
      </c>
      <c r="K14" s="140">
        <v>0</v>
      </c>
      <c r="L14" s="139">
        <v>0</v>
      </c>
      <c r="M14" s="138">
        <v>0</v>
      </c>
      <c r="N14" s="217">
        <f t="shared" si="4"/>
        <v>5654.9023457423427</v>
      </c>
    </row>
    <row r="15" spans="1:14" x14ac:dyDescent="0.2">
      <c r="A15" s="162" t="s">
        <v>110</v>
      </c>
      <c r="B15" s="153">
        <v>529.88768400000004</v>
      </c>
      <c r="C15" s="170">
        <v>396.90393200000011</v>
      </c>
      <c r="D15" s="172">
        <v>368.57153299999987</v>
      </c>
      <c r="E15" s="140">
        <v>0</v>
      </c>
      <c r="F15" s="139">
        <v>0</v>
      </c>
      <c r="G15" s="138">
        <v>0</v>
      </c>
      <c r="H15" s="140">
        <v>0</v>
      </c>
      <c r="I15" s="139">
        <v>0</v>
      </c>
      <c r="J15" s="138">
        <v>0</v>
      </c>
      <c r="K15" s="140">
        <v>0</v>
      </c>
      <c r="L15" s="139">
        <v>0</v>
      </c>
      <c r="M15" s="138">
        <v>0</v>
      </c>
      <c r="N15" s="217">
        <f t="shared" si="4"/>
        <v>1295.363149</v>
      </c>
    </row>
    <row r="16" spans="1:14" x14ac:dyDescent="0.2">
      <c r="A16" s="162" t="s">
        <v>111</v>
      </c>
      <c r="B16" s="153">
        <v>667.22966531969087</v>
      </c>
      <c r="C16" s="170">
        <v>518.25386581248767</v>
      </c>
      <c r="D16" s="172">
        <v>486.04265660432759</v>
      </c>
      <c r="E16" s="140">
        <v>0</v>
      </c>
      <c r="F16" s="139">
        <v>0</v>
      </c>
      <c r="G16" s="138">
        <v>0</v>
      </c>
      <c r="H16" s="140">
        <v>0</v>
      </c>
      <c r="I16" s="139">
        <v>0</v>
      </c>
      <c r="J16" s="138">
        <v>0</v>
      </c>
      <c r="K16" s="140">
        <v>0</v>
      </c>
      <c r="L16" s="139">
        <v>0</v>
      </c>
      <c r="M16" s="138">
        <v>0</v>
      </c>
      <c r="N16" s="217">
        <f t="shared" si="4"/>
        <v>1671.526187736506</v>
      </c>
    </row>
    <row r="17" spans="1:14" x14ac:dyDescent="0.2">
      <c r="A17" s="162" t="s">
        <v>112</v>
      </c>
      <c r="B17" s="153">
        <v>630.02069500000016</v>
      </c>
      <c r="C17" s="170">
        <v>477.12738300000001</v>
      </c>
      <c r="D17" s="172">
        <v>479.6834879999999</v>
      </c>
      <c r="E17" s="140">
        <v>0</v>
      </c>
      <c r="F17" s="139">
        <v>0</v>
      </c>
      <c r="G17" s="138">
        <v>0</v>
      </c>
      <c r="H17" s="140">
        <v>0</v>
      </c>
      <c r="I17" s="139">
        <v>0</v>
      </c>
      <c r="J17" s="138">
        <v>0</v>
      </c>
      <c r="K17" s="140">
        <v>0</v>
      </c>
      <c r="L17" s="139">
        <v>0</v>
      </c>
      <c r="M17" s="138">
        <v>0</v>
      </c>
      <c r="N17" s="217">
        <f t="shared" si="4"/>
        <v>1586.8315660000001</v>
      </c>
    </row>
    <row r="18" spans="1:14" x14ac:dyDescent="0.2">
      <c r="A18" s="162" t="s">
        <v>113</v>
      </c>
      <c r="B18" s="153">
        <v>2793.7880020000002</v>
      </c>
      <c r="C18" s="170">
        <v>2279.2165850000001</v>
      </c>
      <c r="D18" s="172">
        <v>2245.3016399999997</v>
      </c>
      <c r="E18" s="140">
        <v>0</v>
      </c>
      <c r="F18" s="139">
        <v>0</v>
      </c>
      <c r="G18" s="138">
        <v>0</v>
      </c>
      <c r="H18" s="140">
        <v>0</v>
      </c>
      <c r="I18" s="139">
        <v>0</v>
      </c>
      <c r="J18" s="138">
        <v>0</v>
      </c>
      <c r="K18" s="140">
        <v>0</v>
      </c>
      <c r="L18" s="139">
        <v>0</v>
      </c>
      <c r="M18" s="138">
        <v>0</v>
      </c>
      <c r="N18" s="217">
        <f t="shared" si="4"/>
        <v>7318.306227</v>
      </c>
    </row>
    <row r="19" spans="1:14" x14ac:dyDescent="0.2">
      <c r="A19" s="162" t="s">
        <v>114</v>
      </c>
      <c r="B19" s="153">
        <v>1635.5215880000005</v>
      </c>
      <c r="C19" s="170">
        <v>1364.2688759999999</v>
      </c>
      <c r="D19" s="172">
        <v>1354.6664110000002</v>
      </c>
      <c r="E19" s="140">
        <v>0</v>
      </c>
      <c r="F19" s="139">
        <v>0</v>
      </c>
      <c r="G19" s="138">
        <v>0</v>
      </c>
      <c r="H19" s="140">
        <v>0</v>
      </c>
      <c r="I19" s="139">
        <v>0</v>
      </c>
      <c r="J19" s="138">
        <v>0</v>
      </c>
      <c r="K19" s="140">
        <v>0</v>
      </c>
      <c r="L19" s="139">
        <v>0</v>
      </c>
      <c r="M19" s="138">
        <v>0</v>
      </c>
      <c r="N19" s="217">
        <f t="shared" si="4"/>
        <v>4354.4568750000008</v>
      </c>
    </row>
    <row r="20" spans="1:14" x14ac:dyDescent="0.2">
      <c r="A20" s="162" t="s">
        <v>115</v>
      </c>
      <c r="B20" s="171">
        <v>596.12649338811923</v>
      </c>
      <c r="C20" s="157">
        <v>464.83184211070056</v>
      </c>
      <c r="D20" s="154">
        <v>433.05173727538056</v>
      </c>
      <c r="E20" s="146">
        <v>0</v>
      </c>
      <c r="F20" s="145">
        <v>0</v>
      </c>
      <c r="G20" s="144">
        <v>0</v>
      </c>
      <c r="H20" s="146">
        <v>0</v>
      </c>
      <c r="I20" s="145">
        <v>0</v>
      </c>
      <c r="J20" s="144">
        <v>0</v>
      </c>
      <c r="K20" s="146">
        <v>0</v>
      </c>
      <c r="L20" s="145">
        <v>0</v>
      </c>
      <c r="M20" s="144">
        <v>0</v>
      </c>
      <c r="N20" s="217">
        <f t="shared" si="4"/>
        <v>1494.0100727742006</v>
      </c>
    </row>
    <row r="21" spans="1:14" x14ac:dyDescent="0.2">
      <c r="A21" s="107"/>
      <c r="B21" s="107"/>
      <c r="C21" s="107"/>
      <c r="D21" s="107"/>
      <c r="E21" s="107"/>
      <c r="F21" s="107"/>
      <c r="G21" s="107"/>
      <c r="H21" s="107"/>
      <c r="I21" s="107"/>
      <c r="J21" s="107"/>
      <c r="K21" s="107"/>
      <c r="L21" s="107"/>
      <c r="M21" s="107"/>
      <c r="N21" s="4" t="s">
        <v>78</v>
      </c>
    </row>
    <row r="22" spans="1:14" x14ac:dyDescent="0.2">
      <c r="A22" s="10" t="s">
        <v>135</v>
      </c>
      <c r="B22" s="24">
        <v>1558.6422359999999</v>
      </c>
    </row>
    <row r="23" spans="1:14" x14ac:dyDescent="0.2">
      <c r="A23" s="10" t="s">
        <v>104</v>
      </c>
      <c r="B23" s="24">
        <v>1850.191534</v>
      </c>
    </row>
    <row r="24" spans="1:14" x14ac:dyDescent="0.2">
      <c r="A24" s="10" t="s">
        <v>105</v>
      </c>
      <c r="B24" s="24">
        <v>2125.0058390000004</v>
      </c>
    </row>
    <row r="25" spans="1:14" x14ac:dyDescent="0.2">
      <c r="A25" s="10" t="s">
        <v>106</v>
      </c>
      <c r="B25" s="24">
        <v>1219.951536</v>
      </c>
    </row>
    <row r="26" spans="1:14" x14ac:dyDescent="0.2">
      <c r="A26" s="10" t="s">
        <v>134</v>
      </c>
      <c r="B26" s="24">
        <v>578.27263243980758</v>
      </c>
    </row>
    <row r="27" spans="1:14" x14ac:dyDescent="0.2">
      <c r="A27" s="10" t="s">
        <v>107</v>
      </c>
      <c r="B27" s="24">
        <v>1116.1432067666678</v>
      </c>
    </row>
    <row r="28" spans="1:14" x14ac:dyDescent="0.2">
      <c r="A28" s="10" t="s">
        <v>108</v>
      </c>
      <c r="B28" s="24">
        <v>811.7428779443992</v>
      </c>
    </row>
    <row r="29" spans="1:14" x14ac:dyDescent="0.2">
      <c r="A29" s="10" t="s">
        <v>109</v>
      </c>
      <c r="B29" s="24">
        <v>5654.9023457423427</v>
      </c>
    </row>
    <row r="30" spans="1:14" x14ac:dyDescent="0.2">
      <c r="A30" s="10" t="s">
        <v>110</v>
      </c>
      <c r="B30" s="24">
        <v>1295.363149</v>
      </c>
    </row>
    <row r="31" spans="1:14" x14ac:dyDescent="0.2">
      <c r="A31" s="10" t="s">
        <v>111</v>
      </c>
      <c r="B31" s="24">
        <v>1671.526187736506</v>
      </c>
    </row>
    <row r="32" spans="1:14" x14ac:dyDescent="0.2">
      <c r="A32" s="10" t="s">
        <v>112</v>
      </c>
      <c r="B32" s="24">
        <v>1586.8315660000001</v>
      </c>
    </row>
    <row r="33" spans="1:2" x14ac:dyDescent="0.2">
      <c r="A33" s="10" t="s">
        <v>113</v>
      </c>
      <c r="B33" s="24">
        <v>7318.306227</v>
      </c>
    </row>
    <row r="34" spans="1:2" x14ac:dyDescent="0.2">
      <c r="A34" s="10" t="s">
        <v>114</v>
      </c>
      <c r="B34" s="24">
        <v>4354.4568750000008</v>
      </c>
    </row>
    <row r="35" spans="1:2" x14ac:dyDescent="0.2">
      <c r="A35" s="10" t="s">
        <v>115</v>
      </c>
      <c r="B35" s="24">
        <v>1494.0100727742006</v>
      </c>
    </row>
    <row r="36" spans="1:2" x14ac:dyDescent="0.2">
      <c r="A36" s="107"/>
      <c r="B36" s="107"/>
    </row>
    <row r="37" spans="1:2" x14ac:dyDescent="0.2">
      <c r="A37" s="107"/>
      <c r="B37" s="107"/>
    </row>
    <row r="38" spans="1:2" x14ac:dyDescent="0.2">
      <c r="A38" s="107"/>
      <c r="B38" s="107"/>
    </row>
  </sheetData>
  <sortState ref="A7:N20">
    <sortCondition ref="A7"/>
  </sortState>
  <mergeCells count="12">
    <mergeCell ref="N5:N6"/>
    <mergeCell ref="A3:A4"/>
    <mergeCell ref="B3:D3"/>
    <mergeCell ref="E3:G3"/>
    <mergeCell ref="H3:J3"/>
    <mergeCell ref="K3:M3"/>
    <mergeCell ref="N3:N4"/>
    <mergeCell ref="A5:A6"/>
    <mergeCell ref="B5:D5"/>
    <mergeCell ref="E5:G5"/>
    <mergeCell ref="H5:J5"/>
    <mergeCell ref="K5:M5"/>
  </mergeCells>
  <pageMargins left="0.31496062992125984" right="0.31496062992125984" top="0.35433070866141736" bottom="0.35433070866141736" header="0.31496062992125984" footer="0.19685039370078741"/>
  <pageSetup paperSize="9" orientation="landscape" r:id="rId1"/>
  <headerFooter differentFirst="1" scaleWithDoc="0">
    <oddFooter>&amp;C&amp;"Calibri,Obyčejné"&amp;9&amp;P</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S46"/>
  <sheetViews>
    <sheetView showGridLines="0" zoomScaleNormal="100" zoomScaleSheetLayoutView="100" workbookViewId="0"/>
  </sheetViews>
  <sheetFormatPr defaultColWidth="9.140625" defaultRowHeight="12.75" x14ac:dyDescent="0.2"/>
  <cols>
    <col min="1" max="1" width="30.85546875" style="3" customWidth="1"/>
    <col min="2" max="15" width="7.42578125" style="3" customWidth="1"/>
    <col min="16" max="16" width="9.140625" style="3" customWidth="1"/>
    <col min="17" max="16384" width="9.140625" style="3"/>
  </cols>
  <sheetData>
    <row r="1" spans="1:16" s="70" customFormat="1" ht="15.75" x14ac:dyDescent="0.25">
      <c r="A1" s="166" t="s">
        <v>124</v>
      </c>
      <c r="B1" s="107"/>
      <c r="C1" s="107"/>
      <c r="D1" s="107"/>
      <c r="E1" s="107"/>
      <c r="G1" s="107"/>
      <c r="H1" s="107"/>
      <c r="I1" s="107"/>
      <c r="J1" s="107"/>
      <c r="K1" s="107"/>
      <c r="L1" s="107"/>
      <c r="M1" s="107"/>
      <c r="N1" s="107"/>
      <c r="P1" s="151" t="str">
        <f>Titulní!A35</f>
        <v>I. čtvrtletí 2020</v>
      </c>
    </row>
    <row r="2" spans="1:16" s="107" customFormat="1" ht="6" customHeight="1" x14ac:dyDescent="0.2">
      <c r="B2" s="1"/>
      <c r="C2" s="1"/>
      <c r="D2" s="1"/>
      <c r="E2" s="1"/>
      <c r="F2" s="1"/>
      <c r="G2" s="1"/>
      <c r="H2" s="1"/>
      <c r="I2" s="1"/>
      <c r="J2" s="1"/>
      <c r="K2" s="1"/>
      <c r="L2" s="1"/>
      <c r="M2" s="1"/>
      <c r="N2" s="1"/>
      <c r="O2" s="1"/>
    </row>
    <row r="3" spans="1:16" s="107" customFormat="1" ht="12" customHeight="1" x14ac:dyDescent="0.2">
      <c r="A3" s="325"/>
      <c r="B3" s="184" t="s">
        <v>91</v>
      </c>
      <c r="C3" s="184" t="s">
        <v>82</v>
      </c>
      <c r="D3" s="184" t="s">
        <v>83</v>
      </c>
      <c r="E3" s="184" t="s">
        <v>84</v>
      </c>
      <c r="F3" s="184" t="s">
        <v>94</v>
      </c>
      <c r="G3" s="184" t="s">
        <v>85</v>
      </c>
      <c r="H3" s="184" t="s">
        <v>86</v>
      </c>
      <c r="I3" s="184" t="s">
        <v>87</v>
      </c>
      <c r="J3" s="184" t="s">
        <v>88</v>
      </c>
      <c r="K3" s="184" t="s">
        <v>89</v>
      </c>
      <c r="L3" s="184" t="s">
        <v>90</v>
      </c>
      <c r="M3" s="184" t="s">
        <v>92</v>
      </c>
      <c r="N3" s="184" t="s">
        <v>93</v>
      </c>
      <c r="O3" s="184" t="s">
        <v>95</v>
      </c>
      <c r="P3" s="184" t="s">
        <v>7</v>
      </c>
    </row>
    <row r="4" spans="1:16" s="94" customFormat="1" ht="12" customHeight="1" x14ac:dyDescent="0.2">
      <c r="A4" s="224" t="s">
        <v>125</v>
      </c>
      <c r="B4" s="212">
        <f>SUM(B5:B20)</f>
        <v>1558.6422360000001</v>
      </c>
      <c r="C4" s="212">
        <f>SUM(C5:C20)</f>
        <v>1850.1915339999998</v>
      </c>
      <c r="D4" s="212">
        <f t="shared" ref="D4:P4" si="0">SUM(D5:D20)</f>
        <v>2125.0058389999981</v>
      </c>
      <c r="E4" s="212">
        <f t="shared" si="0"/>
        <v>1219.951536</v>
      </c>
      <c r="F4" s="212">
        <f>SUM(F5:F20)</f>
        <v>578.27263243980769</v>
      </c>
      <c r="G4" s="212">
        <f t="shared" si="0"/>
        <v>1116.1432067666678</v>
      </c>
      <c r="H4" s="212">
        <f t="shared" si="0"/>
        <v>811.74287794439942</v>
      </c>
      <c r="I4" s="212">
        <f t="shared" si="0"/>
        <v>5654.9023457423427</v>
      </c>
      <c r="J4" s="212">
        <f t="shared" si="0"/>
        <v>1295.363149</v>
      </c>
      <c r="K4" s="212">
        <f t="shared" si="0"/>
        <v>1671.5261877365058</v>
      </c>
      <c r="L4" s="212">
        <f t="shared" si="0"/>
        <v>1586.8315659999998</v>
      </c>
      <c r="M4" s="212">
        <f t="shared" si="0"/>
        <v>7318.3062270000009</v>
      </c>
      <c r="N4" s="212">
        <f t="shared" si="0"/>
        <v>4354.4568749999999</v>
      </c>
      <c r="O4" s="219">
        <f t="shared" si="0"/>
        <v>1494.0100727742006</v>
      </c>
      <c r="P4" s="212">
        <f t="shared" si="0"/>
        <v>32635.346285403921</v>
      </c>
    </row>
    <row r="5" spans="1:16" s="107" customFormat="1" ht="12" customHeight="1" x14ac:dyDescent="0.2">
      <c r="A5" s="169" t="s">
        <v>41</v>
      </c>
      <c r="B5" s="157">
        <v>0</v>
      </c>
      <c r="C5" s="157">
        <v>398.82730700000002</v>
      </c>
      <c r="D5" s="157">
        <v>152.93552</v>
      </c>
      <c r="E5" s="157">
        <v>128.476609</v>
      </c>
      <c r="F5" s="157">
        <v>221.73444000000001</v>
      </c>
      <c r="G5" s="157">
        <v>197.17093000000003</v>
      </c>
      <c r="H5" s="157">
        <v>6.76715</v>
      </c>
      <c r="I5" s="157">
        <v>252.07917600000002</v>
      </c>
      <c r="J5" s="157">
        <v>47.328616000000004</v>
      </c>
      <c r="K5" s="157">
        <v>16.027259000000001</v>
      </c>
      <c r="L5" s="157">
        <v>203.86270300000004</v>
      </c>
      <c r="M5" s="157">
        <v>323.90107100000006</v>
      </c>
      <c r="N5" s="157">
        <v>378.47426399999995</v>
      </c>
      <c r="O5" s="157">
        <v>120.08548399999999</v>
      </c>
      <c r="P5" s="225">
        <f>SUM(B5:O5)</f>
        <v>2447.670529</v>
      </c>
    </row>
    <row r="6" spans="1:16" s="107" customFormat="1" ht="12" customHeight="1" x14ac:dyDescent="0.2">
      <c r="A6" s="155" t="s">
        <v>40</v>
      </c>
      <c r="B6" s="170">
        <v>9.8539999999999992</v>
      </c>
      <c r="C6" s="170">
        <v>23.370200000000004</v>
      </c>
      <c r="D6" s="170">
        <v>15.985047999999997</v>
      </c>
      <c r="E6" s="170">
        <v>2.0329999999999999</v>
      </c>
      <c r="F6" s="170">
        <v>15.281089</v>
      </c>
      <c r="G6" s="170">
        <v>20.907980999999996</v>
      </c>
      <c r="H6" s="170">
        <v>3.0310999999999999</v>
      </c>
      <c r="I6" s="170">
        <v>0.25455</v>
      </c>
      <c r="J6" s="170">
        <v>14.458902</v>
      </c>
      <c r="K6" s="170">
        <v>19.338710000000003</v>
      </c>
      <c r="L6" s="170">
        <v>22.183576000000002</v>
      </c>
      <c r="M6" s="170">
        <v>12.057435999999999</v>
      </c>
      <c r="N6" s="170">
        <v>8.8481419999999993</v>
      </c>
      <c r="O6" s="158">
        <v>4.4123299999999999</v>
      </c>
      <c r="P6" s="225">
        <f t="shared" ref="P6:P20" si="1">SUM(B6:O6)</f>
        <v>172.01606399999997</v>
      </c>
    </row>
    <row r="7" spans="1:16" s="107" customFormat="1" ht="12" customHeight="1" x14ac:dyDescent="0.2">
      <c r="A7" s="155" t="s">
        <v>39</v>
      </c>
      <c r="B7" s="170">
        <v>0</v>
      </c>
      <c r="C7" s="170">
        <v>0</v>
      </c>
      <c r="D7" s="170">
        <v>0</v>
      </c>
      <c r="E7" s="170">
        <v>0</v>
      </c>
      <c r="F7" s="170">
        <v>0</v>
      </c>
      <c r="G7" s="170">
        <v>29.471230000000002</v>
      </c>
      <c r="H7" s="170">
        <v>0</v>
      </c>
      <c r="I7" s="170">
        <v>3506.0378329999994</v>
      </c>
      <c r="J7" s="170">
        <v>406.64113899999995</v>
      </c>
      <c r="K7" s="170">
        <v>8.4570000000000007</v>
      </c>
      <c r="L7" s="170">
        <v>0</v>
      </c>
      <c r="M7" s="170">
        <v>0</v>
      </c>
      <c r="N7" s="170">
        <v>0</v>
      </c>
      <c r="O7" s="158">
        <v>35.414000000000001</v>
      </c>
      <c r="P7" s="225">
        <f t="shared" si="1"/>
        <v>3986.0212019999994</v>
      </c>
    </row>
    <row r="8" spans="1:16" s="107" customFormat="1" ht="12" customHeight="1" x14ac:dyDescent="0.2">
      <c r="A8" s="155" t="s">
        <v>64</v>
      </c>
      <c r="B8" s="160">
        <v>0</v>
      </c>
      <c r="C8" s="160">
        <v>0.1225</v>
      </c>
      <c r="D8" s="160">
        <v>1.7709999999999999</v>
      </c>
      <c r="E8" s="160">
        <v>0</v>
      </c>
      <c r="F8" s="160">
        <v>1E-3</v>
      </c>
      <c r="G8" s="160">
        <v>0</v>
      </c>
      <c r="H8" s="160">
        <v>0</v>
      </c>
      <c r="I8" s="160">
        <v>0.52300000000000002</v>
      </c>
      <c r="J8" s="160">
        <v>0</v>
      </c>
      <c r="K8" s="160">
        <v>0</v>
      </c>
      <c r="L8" s="160">
        <v>0.460096</v>
      </c>
      <c r="M8" s="160">
        <v>0</v>
      </c>
      <c r="N8" s="160">
        <v>0</v>
      </c>
      <c r="O8" s="158">
        <v>0</v>
      </c>
      <c r="P8" s="225">
        <f t="shared" si="1"/>
        <v>2.877596</v>
      </c>
    </row>
    <row r="9" spans="1:16" s="107" customFormat="1" ht="12" customHeight="1" x14ac:dyDescent="0.2">
      <c r="A9" s="155" t="s">
        <v>65</v>
      </c>
      <c r="B9" s="160">
        <v>0.83699999999999997</v>
      </c>
      <c r="C9" s="160">
        <v>0</v>
      </c>
      <c r="D9" s="160">
        <v>0.24199999999999999</v>
      </c>
      <c r="E9" s="160">
        <v>1.7330700000000001</v>
      </c>
      <c r="F9" s="160">
        <v>0</v>
      </c>
      <c r="G9" s="160">
        <v>0</v>
      </c>
      <c r="H9" s="160">
        <v>0</v>
      </c>
      <c r="I9" s="160">
        <v>0</v>
      </c>
      <c r="J9" s="160">
        <v>0</v>
      </c>
      <c r="K9" s="160">
        <v>0</v>
      </c>
      <c r="L9" s="160">
        <v>0</v>
      </c>
      <c r="M9" s="160">
        <v>0</v>
      </c>
      <c r="N9" s="160">
        <v>0.33500000000000002</v>
      </c>
      <c r="O9" s="158">
        <v>0</v>
      </c>
      <c r="P9" s="225">
        <f t="shared" si="1"/>
        <v>3.1470700000000003</v>
      </c>
    </row>
    <row r="10" spans="1:16" s="107" customFormat="1" ht="12" customHeight="1" x14ac:dyDescent="0.2">
      <c r="A10" s="155" t="s">
        <v>66</v>
      </c>
      <c r="B10" s="160">
        <v>0</v>
      </c>
      <c r="C10" s="160">
        <v>0</v>
      </c>
      <c r="D10" s="160">
        <v>1.4999999999999999E-2</v>
      </c>
      <c r="E10" s="160">
        <v>1.4749E-2</v>
      </c>
      <c r="F10" s="160">
        <v>2.7899999999999998E-2</v>
      </c>
      <c r="G10" s="160">
        <v>0</v>
      </c>
      <c r="H10" s="160">
        <v>0</v>
      </c>
      <c r="I10" s="160">
        <v>0</v>
      </c>
      <c r="J10" s="160">
        <v>0</v>
      </c>
      <c r="K10" s="160">
        <v>0</v>
      </c>
      <c r="L10" s="160">
        <v>0</v>
      </c>
      <c r="M10" s="160">
        <v>0</v>
      </c>
      <c r="N10" s="160">
        <v>1.0999999999999999E-2</v>
      </c>
      <c r="O10" s="158">
        <v>0</v>
      </c>
      <c r="P10" s="225">
        <f t="shared" si="1"/>
        <v>6.8648999999999988E-2</v>
      </c>
    </row>
    <row r="11" spans="1:16" s="107" customFormat="1" ht="12" customHeight="1" x14ac:dyDescent="0.2">
      <c r="A11" s="155" t="s">
        <v>38</v>
      </c>
      <c r="B11" s="160">
        <v>0</v>
      </c>
      <c r="C11" s="160">
        <v>1184.5223059999998</v>
      </c>
      <c r="D11" s="160">
        <v>43.925439999999995</v>
      </c>
      <c r="E11" s="160">
        <v>711.81926499999986</v>
      </c>
      <c r="F11" s="160">
        <v>116.04924000000001</v>
      </c>
      <c r="G11" s="160">
        <v>456.75630000000001</v>
      </c>
      <c r="H11" s="160">
        <v>33.076000000000001</v>
      </c>
      <c r="I11" s="160">
        <v>139.54570999999999</v>
      </c>
      <c r="J11" s="160">
        <v>499.11308900000006</v>
      </c>
      <c r="K11" s="160">
        <v>1457.1826239999998</v>
      </c>
      <c r="L11" s="160">
        <v>1008.7056729999998</v>
      </c>
      <c r="M11" s="160">
        <v>5200.0654940000004</v>
      </c>
      <c r="N11" s="160">
        <v>3537.4535970000006</v>
      </c>
      <c r="O11" s="158">
        <v>942.89914900000008</v>
      </c>
      <c r="P11" s="225">
        <f t="shared" si="1"/>
        <v>15331.113887</v>
      </c>
    </row>
    <row r="12" spans="1:16" s="107" customFormat="1" ht="12" customHeight="1" x14ac:dyDescent="0.2">
      <c r="A12" s="155" t="s">
        <v>76</v>
      </c>
      <c r="B12" s="160">
        <v>0</v>
      </c>
      <c r="C12" s="160">
        <v>73.458490000000012</v>
      </c>
      <c r="D12" s="160">
        <v>0</v>
      </c>
      <c r="E12" s="160">
        <v>0</v>
      </c>
      <c r="F12" s="160">
        <v>16.74793</v>
      </c>
      <c r="G12" s="160">
        <v>0</v>
      </c>
      <c r="H12" s="160">
        <v>0</v>
      </c>
      <c r="I12" s="160">
        <v>0</v>
      </c>
      <c r="J12" s="160">
        <v>0</v>
      </c>
      <c r="K12" s="160">
        <v>0</v>
      </c>
      <c r="L12" s="160">
        <v>0</v>
      </c>
      <c r="M12" s="160">
        <v>0</v>
      </c>
      <c r="N12" s="160">
        <v>0</v>
      </c>
      <c r="O12" s="158">
        <v>0</v>
      </c>
      <c r="P12" s="225">
        <f t="shared" si="1"/>
        <v>90.206420000000008</v>
      </c>
    </row>
    <row r="13" spans="1:16" s="107" customFormat="1" ht="12" customHeight="1" x14ac:dyDescent="0.2">
      <c r="A13" s="155" t="s">
        <v>37</v>
      </c>
      <c r="B13" s="160">
        <v>0</v>
      </c>
      <c r="C13" s="160">
        <v>0</v>
      </c>
      <c r="D13" s="160">
        <v>0</v>
      </c>
      <c r="E13" s="160">
        <v>0</v>
      </c>
      <c r="F13" s="160">
        <v>0</v>
      </c>
      <c r="G13" s="160">
        <v>0</v>
      </c>
      <c r="H13" s="160">
        <v>0</v>
      </c>
      <c r="I13" s="160">
        <v>9.8420000000000007E-2</v>
      </c>
      <c r="J13" s="160">
        <v>0</v>
      </c>
      <c r="K13" s="160">
        <v>0</v>
      </c>
      <c r="L13" s="160">
        <v>0</v>
      </c>
      <c r="M13" s="160">
        <v>0</v>
      </c>
      <c r="N13" s="160">
        <v>0</v>
      </c>
      <c r="O13" s="158">
        <v>0</v>
      </c>
      <c r="P13" s="225">
        <f t="shared" si="1"/>
        <v>9.8420000000000007E-2</v>
      </c>
    </row>
    <row r="14" spans="1:16" s="107" customFormat="1" ht="12" customHeight="1" x14ac:dyDescent="0.2">
      <c r="A14" s="155" t="s">
        <v>36</v>
      </c>
      <c r="B14" s="160">
        <v>0</v>
      </c>
      <c r="C14" s="160">
        <v>0</v>
      </c>
      <c r="D14" s="160">
        <v>28.533900000000003</v>
      </c>
      <c r="E14" s="160">
        <v>0</v>
      </c>
      <c r="F14" s="160">
        <v>5.5387820000000003</v>
      </c>
      <c r="G14" s="160">
        <v>0</v>
      </c>
      <c r="H14" s="160">
        <v>1.0530999999999999</v>
      </c>
      <c r="I14" s="160">
        <v>192.53041000000002</v>
      </c>
      <c r="J14" s="160">
        <v>0</v>
      </c>
      <c r="K14" s="160">
        <v>8.218</v>
      </c>
      <c r="L14" s="160">
        <v>0</v>
      </c>
      <c r="M14" s="160">
        <v>24.981270000000002</v>
      </c>
      <c r="N14" s="160">
        <v>2.988</v>
      </c>
      <c r="O14" s="158">
        <v>7.1660000000000004</v>
      </c>
      <c r="P14" s="225">
        <f t="shared" si="1"/>
        <v>271.00946200000004</v>
      </c>
    </row>
    <row r="15" spans="1:16" s="107" customFormat="1" ht="12" customHeight="1" x14ac:dyDescent="0.2">
      <c r="A15" s="155" t="s">
        <v>35</v>
      </c>
      <c r="B15" s="160">
        <v>0</v>
      </c>
      <c r="C15" s="160">
        <v>0</v>
      </c>
      <c r="D15" s="160">
        <v>0</v>
      </c>
      <c r="E15" s="160">
        <v>0</v>
      </c>
      <c r="F15" s="160">
        <v>0</v>
      </c>
      <c r="G15" s="160">
        <v>0</v>
      </c>
      <c r="H15" s="160">
        <v>0</v>
      </c>
      <c r="I15" s="160">
        <v>0</v>
      </c>
      <c r="J15" s="160">
        <v>0</v>
      </c>
      <c r="K15" s="160">
        <v>0</v>
      </c>
      <c r="L15" s="160">
        <v>0</v>
      </c>
      <c r="M15" s="160">
        <v>6.6597780000000002</v>
      </c>
      <c r="N15" s="160">
        <v>0</v>
      </c>
      <c r="O15" s="158">
        <v>29.486999999999998</v>
      </c>
      <c r="P15" s="225">
        <f t="shared" si="1"/>
        <v>36.146777999999998</v>
      </c>
    </row>
    <row r="16" spans="1:16" s="107" customFormat="1" ht="12" customHeight="1" x14ac:dyDescent="0.2">
      <c r="A16" s="155" t="s">
        <v>34</v>
      </c>
      <c r="B16" s="160">
        <v>258.18700000000001</v>
      </c>
      <c r="C16" s="160">
        <v>2.1720000000000002</v>
      </c>
      <c r="D16" s="160">
        <v>253.31100000000001</v>
      </c>
      <c r="E16" s="160">
        <v>0</v>
      </c>
      <c r="F16" s="160">
        <v>2.4020000000000001</v>
      </c>
      <c r="G16" s="160">
        <v>0</v>
      </c>
      <c r="H16" s="160">
        <v>193.54900000000001</v>
      </c>
      <c r="I16" s="160">
        <v>5.0880000000000001</v>
      </c>
      <c r="J16" s="160">
        <v>0.13233799999999998</v>
      </c>
      <c r="K16" s="160">
        <v>0</v>
      </c>
      <c r="L16" s="160">
        <v>80.868624999999994</v>
      </c>
      <c r="M16" s="160">
        <v>18.019969759480109</v>
      </c>
      <c r="N16" s="160">
        <v>3.4441299999999999</v>
      </c>
      <c r="O16" s="158">
        <v>6.9180000000000001</v>
      </c>
      <c r="P16" s="225">
        <f t="shared" si="1"/>
        <v>824.09206275948009</v>
      </c>
    </row>
    <row r="17" spans="1:19" s="107" customFormat="1" ht="12" customHeight="1" x14ac:dyDescent="0.2">
      <c r="A17" s="155" t="s">
        <v>33</v>
      </c>
      <c r="B17" s="160">
        <v>0</v>
      </c>
      <c r="C17" s="160">
        <v>0.38227500000000003</v>
      </c>
      <c r="D17" s="160">
        <v>0</v>
      </c>
      <c r="E17" s="160">
        <v>156.73780000000002</v>
      </c>
      <c r="F17" s="160">
        <v>0</v>
      </c>
      <c r="G17" s="160">
        <v>0</v>
      </c>
      <c r="H17" s="160">
        <v>0</v>
      </c>
      <c r="I17" s="160">
        <v>777.63718199999971</v>
      </c>
      <c r="J17" s="160">
        <v>0</v>
      </c>
      <c r="K17" s="160">
        <v>0</v>
      </c>
      <c r="L17" s="160">
        <v>7.0000000000000007E-2</v>
      </c>
      <c r="M17" s="160">
        <v>195.16315900000001</v>
      </c>
      <c r="N17" s="160">
        <v>6.8440000000000003</v>
      </c>
      <c r="O17" s="158">
        <v>27.98</v>
      </c>
      <c r="P17" s="225">
        <f t="shared" si="1"/>
        <v>1164.8144159999999</v>
      </c>
    </row>
    <row r="18" spans="1:19" s="107" customFormat="1" ht="12" customHeight="1" x14ac:dyDescent="0.2">
      <c r="A18" s="155" t="s">
        <v>3</v>
      </c>
      <c r="B18" s="160">
        <v>0</v>
      </c>
      <c r="C18" s="160">
        <v>0</v>
      </c>
      <c r="D18" s="160">
        <v>0</v>
      </c>
      <c r="E18" s="160">
        <v>0</v>
      </c>
      <c r="F18" s="160">
        <v>0</v>
      </c>
      <c r="G18" s="160">
        <v>0</v>
      </c>
      <c r="H18" s="160">
        <v>0</v>
      </c>
      <c r="I18" s="160">
        <v>0</v>
      </c>
      <c r="J18" s="160">
        <v>0</v>
      </c>
      <c r="K18" s="160">
        <v>0</v>
      </c>
      <c r="L18" s="160">
        <v>0</v>
      </c>
      <c r="M18" s="160">
        <v>0</v>
      </c>
      <c r="N18" s="160">
        <v>0</v>
      </c>
      <c r="O18" s="158">
        <v>0</v>
      </c>
      <c r="P18" s="225">
        <f t="shared" si="1"/>
        <v>0</v>
      </c>
    </row>
    <row r="19" spans="1:19" s="107" customFormat="1" ht="12" customHeight="1" x14ac:dyDescent="0.2">
      <c r="A19" s="155" t="s">
        <v>32</v>
      </c>
      <c r="B19" s="160">
        <v>1.4245099999999999</v>
      </c>
      <c r="C19" s="160">
        <v>1.2176629999999999</v>
      </c>
      <c r="D19" s="160">
        <v>1.0595300000000001</v>
      </c>
      <c r="E19" s="160">
        <v>0</v>
      </c>
      <c r="F19" s="160">
        <v>9.2999999999999999E-2</v>
      </c>
      <c r="G19" s="160">
        <v>0.1565</v>
      </c>
      <c r="H19" s="160">
        <v>0</v>
      </c>
      <c r="I19" s="160">
        <v>3.2833429999999999</v>
      </c>
      <c r="J19" s="160">
        <v>17.27439</v>
      </c>
      <c r="K19" s="160">
        <v>0.30260599999999999</v>
      </c>
      <c r="L19" s="160">
        <v>0.37321100000000001</v>
      </c>
      <c r="M19" s="160">
        <v>1.9047250000000002</v>
      </c>
      <c r="N19" s="160">
        <v>0.41044399999999992</v>
      </c>
      <c r="O19" s="158">
        <v>0.27500000000000002</v>
      </c>
      <c r="P19" s="225">
        <f t="shared" si="1"/>
        <v>27.774921999999997</v>
      </c>
    </row>
    <row r="20" spans="1:19" s="107" customFormat="1" ht="12" customHeight="1" x14ac:dyDescent="0.2">
      <c r="A20" s="169" t="s">
        <v>31</v>
      </c>
      <c r="B20" s="156">
        <v>1288.3397260000002</v>
      </c>
      <c r="C20" s="156">
        <v>166.11879300000001</v>
      </c>
      <c r="D20" s="156">
        <v>1627.2274009999983</v>
      </c>
      <c r="E20" s="156">
        <v>219.13704300000006</v>
      </c>
      <c r="F20" s="156">
        <v>200.39725143980763</v>
      </c>
      <c r="G20" s="156">
        <v>411.68026576666784</v>
      </c>
      <c r="H20" s="156">
        <v>574.2665279443994</v>
      </c>
      <c r="I20" s="156">
        <v>777.82472174234385</v>
      </c>
      <c r="J20" s="156">
        <v>310.41467499999999</v>
      </c>
      <c r="K20" s="156">
        <v>161.99998873650597</v>
      </c>
      <c r="L20" s="156">
        <v>270.307682</v>
      </c>
      <c r="M20" s="156">
        <v>1535.5533242405199</v>
      </c>
      <c r="N20" s="156">
        <v>415.6482979999999</v>
      </c>
      <c r="O20" s="157">
        <v>319.37310977420037</v>
      </c>
      <c r="P20" s="225">
        <f t="shared" si="1"/>
        <v>8278.2888076444433</v>
      </c>
    </row>
    <row r="21" spans="1:19" s="5" customFormat="1" ht="11.25" x14ac:dyDescent="0.2">
      <c r="A21" s="25"/>
      <c r="P21" s="4" t="s">
        <v>78</v>
      </c>
    </row>
    <row r="22" spans="1:19" s="107" customFormat="1" x14ac:dyDescent="0.2">
      <c r="A22" s="64"/>
      <c r="B22" s="65"/>
      <c r="C22" s="65"/>
      <c r="D22" s="65"/>
      <c r="E22" s="65"/>
      <c r="F22" s="65"/>
      <c r="G22" s="65"/>
      <c r="H22" s="65"/>
      <c r="I22" s="65"/>
      <c r="J22" s="65"/>
      <c r="K22" s="65"/>
      <c r="L22" s="65"/>
      <c r="M22" s="65"/>
      <c r="N22" s="65"/>
      <c r="O22" s="65"/>
      <c r="P22" s="64"/>
    </row>
    <row r="23" spans="1:19" s="107" customFormat="1" x14ac:dyDescent="0.2">
      <c r="A23" s="64"/>
      <c r="B23" s="65"/>
      <c r="C23" s="65"/>
      <c r="D23" s="65"/>
      <c r="E23" s="65"/>
      <c r="F23" s="65"/>
      <c r="G23" s="65"/>
      <c r="H23" s="65"/>
      <c r="I23" s="65"/>
      <c r="J23" s="65"/>
      <c r="K23" s="65"/>
      <c r="L23" s="65"/>
      <c r="M23" s="65"/>
      <c r="N23" s="65"/>
      <c r="O23" s="65"/>
      <c r="P23" s="65"/>
    </row>
    <row r="24" spans="1:19" s="107" customFormat="1" x14ac:dyDescent="0.2">
      <c r="A24" s="64"/>
      <c r="B24" s="65"/>
      <c r="C24" s="65"/>
      <c r="D24" s="65"/>
      <c r="E24" s="65"/>
      <c r="F24" s="65"/>
      <c r="G24" s="65"/>
      <c r="H24" s="65"/>
      <c r="I24" s="65"/>
      <c r="J24" s="65"/>
      <c r="K24" s="65"/>
      <c r="L24" s="65"/>
      <c r="M24" s="65"/>
      <c r="N24" s="65"/>
      <c r="O24" s="65"/>
      <c r="P24" s="65"/>
      <c r="Q24" s="66"/>
    </row>
    <row r="25" spans="1:19" s="107" customFormat="1" x14ac:dyDescent="0.2">
      <c r="A25" s="64"/>
      <c r="B25" s="65"/>
      <c r="C25" s="65"/>
      <c r="D25" s="65"/>
      <c r="E25" s="65"/>
      <c r="F25" s="65"/>
      <c r="G25" s="65"/>
      <c r="H25" s="65"/>
      <c r="I25" s="65"/>
      <c r="J25" s="65"/>
      <c r="K25" s="65"/>
      <c r="L25" s="65"/>
      <c r="M25" s="65"/>
      <c r="N25" s="65"/>
      <c r="O25" s="65"/>
      <c r="P25" s="65"/>
      <c r="Q25" s="66"/>
    </row>
    <row r="26" spans="1:19" s="107" customFormat="1" x14ac:dyDescent="0.2">
      <c r="A26" s="64"/>
      <c r="B26" s="65"/>
      <c r="C26" s="65"/>
      <c r="D26" s="65"/>
      <c r="E26" s="65"/>
      <c r="F26" s="65"/>
      <c r="G26" s="65"/>
      <c r="H26" s="65"/>
      <c r="I26" s="65"/>
      <c r="J26" s="65"/>
      <c r="K26" s="65"/>
      <c r="L26" s="65"/>
      <c r="M26" s="65"/>
      <c r="N26" s="65"/>
      <c r="O26" s="65"/>
      <c r="P26" s="65"/>
      <c r="S26" s="8"/>
    </row>
    <row r="27" spans="1:19" s="107" customFormat="1" x14ac:dyDescent="0.2">
      <c r="A27" s="64"/>
      <c r="B27" s="65"/>
      <c r="C27" s="65"/>
      <c r="D27" s="65"/>
      <c r="E27" s="65"/>
      <c r="F27" s="65"/>
      <c r="G27" s="65"/>
      <c r="H27" s="65"/>
      <c r="I27" s="65"/>
      <c r="J27" s="65"/>
      <c r="K27" s="65"/>
      <c r="L27" s="65"/>
      <c r="M27" s="65"/>
      <c r="N27" s="65"/>
      <c r="O27" s="65"/>
      <c r="P27" s="65"/>
    </row>
    <row r="28" spans="1:19" s="107" customFormat="1" x14ac:dyDescent="0.2">
      <c r="A28" s="64"/>
      <c r="B28" s="65"/>
      <c r="C28" s="65"/>
      <c r="D28" s="65"/>
      <c r="E28" s="65"/>
      <c r="F28" s="65"/>
      <c r="G28" s="65"/>
      <c r="H28" s="65"/>
      <c r="I28" s="65"/>
      <c r="J28" s="65"/>
      <c r="K28" s="65"/>
      <c r="L28" s="65"/>
      <c r="M28" s="65"/>
      <c r="N28" s="65"/>
      <c r="O28" s="65"/>
      <c r="P28" s="65"/>
    </row>
    <row r="29" spans="1:19" s="107" customFormat="1" x14ac:dyDescent="0.2">
      <c r="A29" s="64"/>
      <c r="B29" s="65"/>
      <c r="C29" s="65"/>
      <c r="D29" s="65"/>
      <c r="E29" s="65"/>
      <c r="F29" s="65"/>
      <c r="G29" s="65"/>
      <c r="H29" s="65"/>
      <c r="I29" s="65"/>
      <c r="J29" s="65"/>
      <c r="K29" s="65"/>
      <c r="L29" s="65"/>
      <c r="M29" s="65"/>
      <c r="N29" s="65"/>
      <c r="O29" s="65"/>
      <c r="P29" s="65"/>
    </row>
    <row r="30" spans="1:19" s="107" customFormat="1" x14ac:dyDescent="0.2">
      <c r="A30" s="64"/>
      <c r="B30" s="65"/>
      <c r="C30" s="65"/>
      <c r="D30" s="65"/>
      <c r="E30" s="65"/>
      <c r="F30" s="65"/>
      <c r="G30" s="65"/>
      <c r="H30" s="65"/>
      <c r="I30" s="65"/>
      <c r="J30" s="65"/>
      <c r="K30" s="65"/>
      <c r="L30" s="65"/>
      <c r="M30" s="65"/>
      <c r="N30" s="65"/>
      <c r="O30" s="65"/>
      <c r="P30" s="65"/>
    </row>
    <row r="31" spans="1:19" s="107" customFormat="1" x14ac:dyDescent="0.2">
      <c r="A31" s="64"/>
      <c r="B31" s="65"/>
      <c r="C31" s="65"/>
      <c r="D31" s="65"/>
      <c r="E31" s="65"/>
      <c r="F31" s="65"/>
      <c r="G31" s="65"/>
      <c r="H31" s="65"/>
      <c r="I31" s="65"/>
      <c r="J31" s="65"/>
      <c r="K31" s="65"/>
      <c r="L31" s="65"/>
      <c r="M31" s="65"/>
      <c r="N31" s="65"/>
      <c r="O31" s="65"/>
      <c r="P31" s="65"/>
    </row>
    <row r="32" spans="1:19" s="107" customFormat="1" x14ac:dyDescent="0.2">
      <c r="A32" s="64"/>
      <c r="B32" s="65"/>
      <c r="C32" s="65"/>
      <c r="D32" s="65"/>
      <c r="E32" s="65"/>
      <c r="F32" s="65"/>
      <c r="G32" s="65"/>
      <c r="H32" s="65"/>
      <c r="I32" s="65"/>
      <c r="J32" s="65"/>
      <c r="K32" s="65"/>
      <c r="L32" s="65"/>
      <c r="M32" s="65"/>
      <c r="N32" s="65"/>
      <c r="O32" s="65"/>
      <c r="P32" s="65"/>
    </row>
    <row r="33" spans="1:16" s="107" customFormat="1" x14ac:dyDescent="0.2">
      <c r="A33" s="64"/>
      <c r="B33" s="65"/>
      <c r="C33" s="65"/>
      <c r="D33" s="65"/>
      <c r="E33" s="65"/>
      <c r="F33" s="65"/>
      <c r="G33" s="65"/>
      <c r="H33" s="65"/>
      <c r="I33" s="65"/>
      <c r="J33" s="65"/>
      <c r="K33" s="65"/>
      <c r="L33" s="65"/>
      <c r="M33" s="65"/>
      <c r="N33" s="65"/>
      <c r="O33" s="65"/>
      <c r="P33" s="65"/>
    </row>
    <row r="34" spans="1:16" s="107" customFormat="1" x14ac:dyDescent="0.2">
      <c r="A34" s="64"/>
      <c r="B34" s="65"/>
      <c r="C34" s="65"/>
      <c r="D34" s="65"/>
      <c r="E34" s="65"/>
      <c r="F34" s="65"/>
      <c r="G34" s="65"/>
      <c r="H34" s="65"/>
      <c r="I34" s="65"/>
      <c r="J34" s="65"/>
      <c r="K34" s="65"/>
      <c r="L34" s="65"/>
      <c r="M34" s="65"/>
      <c r="N34" s="65"/>
      <c r="O34" s="65"/>
      <c r="P34" s="65"/>
    </row>
    <row r="35" spans="1:16" s="107" customFormat="1" x14ac:dyDescent="0.2">
      <c r="A35" s="64"/>
      <c r="B35" s="65"/>
      <c r="C35" s="65"/>
      <c r="D35" s="65"/>
      <c r="E35" s="65"/>
      <c r="F35" s="65"/>
      <c r="G35" s="65"/>
      <c r="H35" s="65"/>
      <c r="I35" s="65"/>
      <c r="J35" s="65"/>
      <c r="K35" s="65"/>
      <c r="L35" s="65"/>
      <c r="M35" s="65"/>
      <c r="N35" s="65"/>
      <c r="O35" s="65"/>
      <c r="P35" s="65"/>
    </row>
    <row r="36" spans="1:16" s="107" customFormat="1" x14ac:dyDescent="0.2">
      <c r="A36" s="64"/>
      <c r="B36" s="65"/>
      <c r="C36" s="65"/>
      <c r="D36" s="65"/>
      <c r="E36" s="65"/>
      <c r="F36" s="65"/>
      <c r="G36" s="65"/>
      <c r="H36" s="65"/>
      <c r="I36" s="65"/>
      <c r="J36" s="65"/>
      <c r="K36" s="65"/>
      <c r="L36" s="65"/>
      <c r="M36" s="65"/>
      <c r="N36" s="65"/>
      <c r="O36" s="65"/>
      <c r="P36" s="65"/>
    </row>
    <row r="37" spans="1:16" s="107" customFormat="1" x14ac:dyDescent="0.2">
      <c r="A37" s="64"/>
      <c r="B37" s="65"/>
      <c r="C37" s="65"/>
      <c r="D37" s="65"/>
      <c r="E37" s="65"/>
      <c r="F37" s="65"/>
      <c r="G37" s="65"/>
      <c r="H37" s="65"/>
      <c r="I37" s="65"/>
      <c r="J37" s="65"/>
      <c r="K37" s="65"/>
      <c r="L37" s="65"/>
      <c r="M37" s="65"/>
      <c r="N37" s="65"/>
      <c r="O37" s="65"/>
      <c r="P37" s="65"/>
    </row>
    <row r="38" spans="1:16" s="107" customFormat="1" x14ac:dyDescent="0.2">
      <c r="A38" s="64"/>
      <c r="B38" s="65"/>
      <c r="C38" s="65"/>
      <c r="D38" s="65"/>
      <c r="E38" s="65"/>
      <c r="F38" s="65"/>
      <c r="G38" s="65"/>
      <c r="H38" s="65"/>
      <c r="I38" s="65"/>
      <c r="J38" s="65"/>
      <c r="K38" s="65"/>
      <c r="L38" s="65"/>
      <c r="M38" s="65"/>
      <c r="N38" s="65"/>
      <c r="O38" s="65"/>
      <c r="P38" s="65"/>
    </row>
    <row r="39" spans="1:16" s="107" customFormat="1" x14ac:dyDescent="0.2">
      <c r="A39" s="64"/>
      <c r="B39" s="65"/>
      <c r="C39" s="65"/>
      <c r="D39" s="65"/>
      <c r="E39" s="65"/>
      <c r="F39" s="65"/>
      <c r="G39" s="65"/>
      <c r="H39" s="65"/>
      <c r="I39" s="65"/>
      <c r="J39" s="65"/>
      <c r="K39" s="65"/>
      <c r="L39" s="65"/>
      <c r="M39" s="65"/>
      <c r="N39" s="65"/>
      <c r="O39" s="65"/>
      <c r="P39" s="65"/>
    </row>
    <row r="40" spans="1:16" s="107" customFormat="1" x14ac:dyDescent="0.2">
      <c r="A40" s="64"/>
      <c r="B40" s="65"/>
      <c r="C40" s="65"/>
      <c r="D40" s="65"/>
      <c r="E40" s="65"/>
      <c r="F40" s="65"/>
      <c r="G40" s="65"/>
      <c r="H40" s="65"/>
      <c r="I40" s="65"/>
      <c r="J40" s="65"/>
      <c r="K40" s="65"/>
      <c r="L40" s="65"/>
      <c r="M40" s="65"/>
      <c r="N40" s="65"/>
      <c r="O40" s="65"/>
      <c r="P40" s="65"/>
    </row>
    <row r="41" spans="1:16" s="107" customFormat="1" x14ac:dyDescent="0.2">
      <c r="A41" s="64"/>
      <c r="B41" s="65"/>
      <c r="C41" s="65"/>
      <c r="D41" s="65"/>
      <c r="E41" s="65"/>
      <c r="F41" s="65"/>
      <c r="G41" s="65"/>
      <c r="H41" s="65"/>
      <c r="I41" s="65"/>
      <c r="J41" s="65"/>
      <c r="K41" s="65"/>
      <c r="L41" s="65"/>
      <c r="M41" s="65"/>
      <c r="N41" s="65"/>
      <c r="O41" s="65"/>
      <c r="P41" s="65"/>
    </row>
    <row r="42" spans="1:16" s="107" customFormat="1" x14ac:dyDescent="0.2">
      <c r="A42" s="3"/>
      <c r="B42" s="3"/>
      <c r="C42" s="3"/>
      <c r="D42" s="3"/>
      <c r="E42" s="3"/>
      <c r="F42" s="3"/>
      <c r="G42" s="3"/>
      <c r="H42" s="3"/>
      <c r="I42" s="3"/>
      <c r="J42" s="3"/>
      <c r="K42" s="3"/>
      <c r="L42" s="3"/>
      <c r="M42" s="3"/>
      <c r="N42" s="3"/>
      <c r="O42" s="3"/>
      <c r="P42" s="3"/>
    </row>
    <row r="44" spans="1:16" x14ac:dyDescent="0.2">
      <c r="C44" s="67"/>
    </row>
    <row r="45" spans="1:16" x14ac:dyDescent="0.2">
      <c r="C45" s="67"/>
    </row>
    <row r="46" spans="1:16" x14ac:dyDescent="0.2">
      <c r="C46" s="67"/>
    </row>
  </sheetData>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&amp;C&amp;"Calibri,Obyčejné"&amp;9&amp;P</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51"/>
  <sheetViews>
    <sheetView showGridLines="0" zoomScaleNormal="100" zoomScaleSheetLayoutView="100" workbookViewId="0">
      <selection activeCell="P40" sqref="P40"/>
    </sheetView>
  </sheetViews>
  <sheetFormatPr defaultColWidth="9.140625" defaultRowHeight="12" x14ac:dyDescent="0.2"/>
  <cols>
    <col min="1" max="1" width="31.28515625" style="7" customWidth="1"/>
    <col min="2" max="4" width="10.140625" style="7" customWidth="1"/>
    <col min="5" max="14" width="9.140625" style="7" customWidth="1"/>
    <col min="15" max="16384" width="9.140625" style="7"/>
  </cols>
  <sheetData>
    <row r="1" spans="1:14" s="107" customFormat="1" ht="15.75" x14ac:dyDescent="0.25">
      <c r="A1" s="166" t="s">
        <v>186</v>
      </c>
      <c r="B1" s="69"/>
      <c r="C1" s="69"/>
      <c r="D1" s="69"/>
      <c r="M1" s="268" t="str">
        <f>Titulní!A35</f>
        <v>I. čtvrtletí 2020</v>
      </c>
      <c r="N1" s="151"/>
    </row>
    <row r="2" spans="1:14" ht="6" customHeight="1" x14ac:dyDescent="0.2"/>
    <row r="3" spans="1:14" ht="12" customHeight="1" x14ac:dyDescent="0.2">
      <c r="A3" s="394"/>
      <c r="B3" s="377" t="s">
        <v>298</v>
      </c>
      <c r="C3" s="378"/>
      <c r="D3" s="395"/>
    </row>
    <row r="4" spans="1:14" x14ac:dyDescent="0.2">
      <c r="A4" s="394"/>
      <c r="B4" s="165" t="s">
        <v>8</v>
      </c>
      <c r="C4" s="164" t="s">
        <v>9</v>
      </c>
      <c r="D4" s="164" t="s">
        <v>10</v>
      </c>
    </row>
    <row r="5" spans="1:14" s="107" customFormat="1" ht="12.75" customHeight="1" x14ac:dyDescent="0.2">
      <c r="A5" s="393" t="s">
        <v>79</v>
      </c>
      <c r="B5" s="382">
        <f>+B6+C6+D6</f>
        <v>19317135.089000002</v>
      </c>
      <c r="C5" s="383"/>
      <c r="D5" s="383"/>
    </row>
    <row r="6" spans="1:14" x14ac:dyDescent="0.2">
      <c r="A6" s="393"/>
      <c r="B6" s="218">
        <f>SUM(B7:B14)</f>
        <v>7615025.7609999999</v>
      </c>
      <c r="C6" s="219">
        <f t="shared" ref="C6:D6" si="0">SUM(C7:C14)</f>
        <v>6053700.7429999998</v>
      </c>
      <c r="D6" s="219">
        <f t="shared" si="0"/>
        <v>5648408.585</v>
      </c>
    </row>
    <row r="7" spans="1:14" x14ac:dyDescent="0.2">
      <c r="A7" s="190" t="s">
        <v>67</v>
      </c>
      <c r="B7" s="171">
        <v>86516.91</v>
      </c>
      <c r="C7" s="157">
        <v>67489.86</v>
      </c>
      <c r="D7" s="157">
        <v>78226.920000000013</v>
      </c>
      <c r="E7" s="11">
        <f>+SUM(B7:D7)/$B$5</f>
        <v>1.2022160063074973E-2</v>
      </c>
    </row>
    <row r="8" spans="1:14" x14ac:dyDescent="0.2">
      <c r="A8" s="190" t="s">
        <v>68</v>
      </c>
      <c r="B8" s="153">
        <v>1499780.155</v>
      </c>
      <c r="C8" s="170">
        <v>1163849.4029999999</v>
      </c>
      <c r="D8" s="158">
        <v>963321.62</v>
      </c>
      <c r="E8" s="11">
        <f t="shared" ref="E8:E14" si="1">+SUM(B8:D8)/$B$5</f>
        <v>0.18775823440119443</v>
      </c>
    </row>
    <row r="9" spans="1:14" x14ac:dyDescent="0.2">
      <c r="A9" s="190" t="s">
        <v>69</v>
      </c>
      <c r="B9" s="153">
        <v>60942.343000000008</v>
      </c>
      <c r="C9" s="170">
        <v>36534.31</v>
      </c>
      <c r="D9" s="158">
        <v>29359.680999999997</v>
      </c>
      <c r="E9" s="11">
        <f t="shared" si="1"/>
        <v>6.5660012944790142E-3</v>
      </c>
    </row>
    <row r="10" spans="1:14" x14ac:dyDescent="0.2">
      <c r="A10" s="190" t="s">
        <v>70</v>
      </c>
      <c r="B10" s="153">
        <v>554741.28800000006</v>
      </c>
      <c r="C10" s="170">
        <v>432541.63199999998</v>
      </c>
      <c r="D10" s="158">
        <v>382324.0909999999</v>
      </c>
      <c r="E10" s="11">
        <f t="shared" si="1"/>
        <v>7.0901145780147931E-2</v>
      </c>
      <c r="F10" s="70"/>
      <c r="G10" s="70"/>
      <c r="H10" s="70"/>
      <c r="I10" s="70"/>
      <c r="J10" s="70"/>
    </row>
    <row r="11" spans="1:14" x14ac:dyDescent="0.2">
      <c r="A11" s="162" t="s">
        <v>71</v>
      </c>
      <c r="B11" s="153">
        <v>5412707.9639999997</v>
      </c>
      <c r="C11" s="170">
        <v>4353062.5379999997</v>
      </c>
      <c r="D11" s="158">
        <v>4194977.273</v>
      </c>
      <c r="E11" s="11">
        <f t="shared" si="1"/>
        <v>0.72271316169186206</v>
      </c>
      <c r="F11" s="70"/>
      <c r="G11" s="70"/>
      <c r="H11" s="70"/>
      <c r="I11" s="70"/>
      <c r="J11" s="70"/>
    </row>
    <row r="12" spans="1:14" x14ac:dyDescent="0.2">
      <c r="A12" s="162" t="s">
        <v>72</v>
      </c>
      <c r="B12" s="153">
        <v>337.101</v>
      </c>
      <c r="C12" s="170">
        <v>223</v>
      </c>
      <c r="D12" s="158">
        <v>199</v>
      </c>
      <c r="E12" s="11">
        <f t="shared" si="1"/>
        <v>3.9296769241535431E-5</v>
      </c>
      <c r="F12" s="70"/>
      <c r="G12" s="70"/>
      <c r="H12" s="70"/>
      <c r="I12" s="70"/>
      <c r="J12" s="70"/>
    </row>
    <row r="13" spans="1:14" x14ac:dyDescent="0.2">
      <c r="A13" s="162" t="s">
        <v>73</v>
      </c>
      <c r="B13" s="153">
        <v>0</v>
      </c>
      <c r="C13" s="170">
        <v>0</v>
      </c>
      <c r="D13" s="158">
        <v>0</v>
      </c>
      <c r="E13" s="11">
        <f t="shared" si="1"/>
        <v>0</v>
      </c>
      <c r="F13" s="70"/>
      <c r="G13" s="70"/>
      <c r="H13" s="70"/>
      <c r="I13" s="70"/>
      <c r="J13" s="70"/>
    </row>
    <row r="14" spans="1:14" x14ac:dyDescent="0.2">
      <c r="A14" s="162" t="s">
        <v>74</v>
      </c>
      <c r="B14" s="171">
        <v>0</v>
      </c>
      <c r="C14" s="157">
        <v>0</v>
      </c>
      <c r="D14" s="157">
        <v>0</v>
      </c>
      <c r="E14" s="11">
        <f t="shared" si="1"/>
        <v>0</v>
      </c>
      <c r="F14" s="70"/>
      <c r="G14" s="70"/>
      <c r="H14" s="70"/>
      <c r="I14" s="70"/>
      <c r="J14" s="70"/>
    </row>
    <row r="15" spans="1:14" s="107" customFormat="1" x14ac:dyDescent="0.2">
      <c r="A15" s="16"/>
      <c r="B15" s="8"/>
      <c r="C15" s="8"/>
      <c r="D15" s="4" t="s">
        <v>78</v>
      </c>
      <c r="E15" s="11"/>
      <c r="F15" s="70"/>
      <c r="G15" s="70"/>
      <c r="H15" s="70"/>
      <c r="I15" s="70"/>
      <c r="J15" s="70"/>
    </row>
    <row r="16" spans="1:14" s="107" customFormat="1" x14ac:dyDescent="0.2">
      <c r="A16" s="16"/>
      <c r="B16" s="8"/>
      <c r="C16" s="8"/>
      <c r="D16" s="4"/>
      <c r="E16" s="11"/>
      <c r="F16" s="70"/>
      <c r="G16" s="70"/>
      <c r="H16" s="70"/>
      <c r="I16" s="70"/>
      <c r="J16" s="70"/>
    </row>
    <row r="17" spans="1:16" s="107" customFormat="1" x14ac:dyDescent="0.2">
      <c r="A17" s="16"/>
      <c r="B17" s="8"/>
      <c r="C17" s="8"/>
      <c r="D17" s="4"/>
      <c r="E17" s="11"/>
      <c r="F17" s="70"/>
      <c r="G17" s="70"/>
      <c r="H17" s="70"/>
      <c r="I17" s="70"/>
      <c r="J17" s="70"/>
    </row>
    <row r="18" spans="1:16" s="107" customFormat="1" x14ac:dyDescent="0.2">
      <c r="A18" s="16"/>
      <c r="B18" s="8"/>
      <c r="C18" s="8"/>
      <c r="D18" s="4"/>
      <c r="E18" s="11"/>
      <c r="F18" s="70"/>
      <c r="G18" s="70"/>
      <c r="H18" s="70"/>
      <c r="I18" s="70"/>
      <c r="J18" s="70"/>
    </row>
    <row r="19" spans="1:16" s="107" customFormat="1" x14ac:dyDescent="0.2">
      <c r="A19" s="16"/>
      <c r="B19" s="8"/>
      <c r="C19" s="8"/>
      <c r="D19" s="8"/>
      <c r="E19" s="11"/>
      <c r="F19" s="70"/>
      <c r="G19" s="70"/>
      <c r="H19" s="70"/>
      <c r="I19" s="70"/>
      <c r="J19" s="70"/>
    </row>
    <row r="20" spans="1:16" s="107" customFormat="1" x14ac:dyDescent="0.2">
      <c r="A20" s="394"/>
      <c r="B20" s="377" t="s">
        <v>298</v>
      </c>
      <c r="C20" s="378"/>
      <c r="D20" s="395"/>
      <c r="E20" s="11"/>
      <c r="F20" s="70"/>
      <c r="G20" s="70"/>
      <c r="H20" s="70"/>
      <c r="I20" s="70"/>
      <c r="J20" s="70"/>
    </row>
    <row r="21" spans="1:16" s="107" customFormat="1" x14ac:dyDescent="0.2">
      <c r="A21" s="394"/>
      <c r="B21" s="165" t="str">
        <f>+B4</f>
        <v>Leden</v>
      </c>
      <c r="C21" s="164" t="str">
        <f>+C4</f>
        <v>Únor</v>
      </c>
      <c r="D21" s="164" t="str">
        <f>+D4</f>
        <v>Březen</v>
      </c>
      <c r="E21" s="11"/>
      <c r="F21" s="70"/>
      <c r="G21" s="70"/>
      <c r="H21" s="70"/>
      <c r="I21" s="70"/>
      <c r="J21" s="70"/>
    </row>
    <row r="22" spans="1:16" s="107" customFormat="1" ht="12.75" customHeight="1" x14ac:dyDescent="0.2">
      <c r="A22" s="393" t="s">
        <v>81</v>
      </c>
      <c r="B22" s="382">
        <f>+B23+C23+D23</f>
        <v>2447670.5290000001</v>
      </c>
      <c r="C22" s="383"/>
      <c r="D22" s="383"/>
      <c r="E22" s="11"/>
      <c r="F22" s="70"/>
      <c r="G22" s="70"/>
      <c r="H22" s="70"/>
      <c r="I22" s="70"/>
      <c r="J22" s="70"/>
    </row>
    <row r="23" spans="1:16" x14ac:dyDescent="0.2">
      <c r="A23" s="393"/>
      <c r="B23" s="218">
        <f t="shared" ref="B23:D23" si="2">SUM(B24:B30)</f>
        <v>902424.62600000005</v>
      </c>
      <c r="C23" s="219">
        <f t="shared" si="2"/>
        <v>735431.87600000005</v>
      </c>
      <c r="D23" s="219">
        <f t="shared" si="2"/>
        <v>809814.02699999989</v>
      </c>
    </row>
    <row r="24" spans="1:16" x14ac:dyDescent="0.2">
      <c r="A24" s="190" t="s">
        <v>20</v>
      </c>
      <c r="B24" s="171">
        <v>102008.31675348869</v>
      </c>
      <c r="C24" s="157">
        <v>84939.503877616226</v>
      </c>
      <c r="D24" s="157">
        <v>81353.89130695381</v>
      </c>
      <c r="E24" s="11">
        <f>+SUM(B24:D24)/$B$22</f>
        <v>0.10961512538522651</v>
      </c>
      <c r="K24" s="70"/>
      <c r="L24" s="70"/>
      <c r="M24" s="70"/>
      <c r="N24" s="70"/>
      <c r="O24" s="70"/>
      <c r="P24" s="70"/>
    </row>
    <row r="25" spans="1:16" x14ac:dyDescent="0.2">
      <c r="A25" s="190" t="s">
        <v>44</v>
      </c>
      <c r="B25" s="153">
        <v>85470.25</v>
      </c>
      <c r="C25" s="170">
        <v>76392.41</v>
      </c>
      <c r="D25" s="158">
        <v>80611.8</v>
      </c>
      <c r="E25" s="11">
        <f t="shared" ref="E25:E30" si="3">+SUM(B25:D25)/$B$22</f>
        <v>9.9063357231768998E-2</v>
      </c>
      <c r="K25" s="70"/>
      <c r="L25" s="70"/>
      <c r="M25" s="70"/>
      <c r="N25" s="70"/>
      <c r="O25" s="70"/>
      <c r="P25" s="70"/>
    </row>
    <row r="26" spans="1:16" x14ac:dyDescent="0.2">
      <c r="A26" s="190" t="s">
        <v>21</v>
      </c>
      <c r="B26" s="153">
        <v>0</v>
      </c>
      <c r="C26" s="170">
        <v>0</v>
      </c>
      <c r="D26" s="158">
        <v>0</v>
      </c>
      <c r="E26" s="11">
        <f t="shared" si="3"/>
        <v>0</v>
      </c>
      <c r="K26" s="70"/>
      <c r="L26" s="70"/>
      <c r="M26" s="70"/>
      <c r="N26" s="70"/>
      <c r="O26" s="70"/>
      <c r="P26" s="70"/>
    </row>
    <row r="27" spans="1:16" x14ac:dyDescent="0.2">
      <c r="A27" s="190" t="s">
        <v>22</v>
      </c>
      <c r="B27" s="153">
        <v>0</v>
      </c>
      <c r="C27" s="170">
        <v>0</v>
      </c>
      <c r="D27" s="158">
        <v>0</v>
      </c>
      <c r="E27" s="11">
        <f t="shared" si="3"/>
        <v>0</v>
      </c>
      <c r="K27" s="70"/>
      <c r="L27" s="70"/>
      <c r="M27" s="70"/>
      <c r="N27" s="70"/>
      <c r="O27" s="70"/>
      <c r="P27" s="70"/>
    </row>
    <row r="28" spans="1:16" x14ac:dyDescent="0.2">
      <c r="A28" s="162" t="s">
        <v>23</v>
      </c>
      <c r="B28" s="153">
        <v>0</v>
      </c>
      <c r="C28" s="170">
        <v>0</v>
      </c>
      <c r="D28" s="158">
        <v>0</v>
      </c>
      <c r="E28" s="11">
        <f t="shared" si="3"/>
        <v>0</v>
      </c>
    </row>
    <row r="29" spans="1:16" x14ac:dyDescent="0.2">
      <c r="A29" s="162" t="s">
        <v>24</v>
      </c>
      <c r="B29" s="153">
        <v>646209.5512465114</v>
      </c>
      <c r="C29" s="170">
        <v>517947.78312238381</v>
      </c>
      <c r="D29" s="158">
        <v>596458.91969304613</v>
      </c>
      <c r="E29" s="11">
        <f t="shared" si="3"/>
        <v>0.71930279553647458</v>
      </c>
    </row>
    <row r="30" spans="1:16" x14ac:dyDescent="0.2">
      <c r="A30" s="162" t="s">
        <v>121</v>
      </c>
      <c r="B30" s="171">
        <v>68736.508000000002</v>
      </c>
      <c r="C30" s="157">
        <v>56152.178999999996</v>
      </c>
      <c r="D30" s="157">
        <v>51389.415999999997</v>
      </c>
      <c r="E30" s="11">
        <f t="shared" si="3"/>
        <v>7.2018721846530021E-2</v>
      </c>
    </row>
    <row r="31" spans="1:16" s="107" customFormat="1" x14ac:dyDescent="0.2">
      <c r="A31" s="16"/>
      <c r="B31" s="8"/>
      <c r="C31" s="8"/>
      <c r="D31" s="4" t="s">
        <v>78</v>
      </c>
      <c r="E31" s="11"/>
    </row>
    <row r="32" spans="1:16" s="107" customFormat="1" x14ac:dyDescent="0.2">
      <c r="A32" s="16"/>
      <c r="B32" s="8"/>
      <c r="C32" s="8"/>
      <c r="D32" s="8"/>
      <c r="E32" s="11"/>
    </row>
    <row r="33" spans="1:20" s="107" customFormat="1" x14ac:dyDescent="0.2">
      <c r="A33" s="16"/>
      <c r="B33" s="8"/>
      <c r="C33" s="8"/>
      <c r="D33" s="8"/>
      <c r="E33" s="11"/>
    </row>
    <row r="34" spans="1:20" s="107" customFormat="1" x14ac:dyDescent="0.2">
      <c r="A34" s="16"/>
      <c r="B34" s="8"/>
      <c r="C34" s="8"/>
      <c r="D34" s="8"/>
      <c r="E34" s="11"/>
    </row>
    <row r="35" spans="1:20" s="107" customFormat="1" x14ac:dyDescent="0.2">
      <c r="A35" s="394"/>
      <c r="B35" s="377" t="s">
        <v>298</v>
      </c>
      <c r="C35" s="378"/>
      <c r="D35" s="395"/>
      <c r="E35" s="11"/>
    </row>
    <row r="36" spans="1:20" s="107" customFormat="1" x14ac:dyDescent="0.2">
      <c r="A36" s="394"/>
      <c r="B36" s="165" t="str">
        <f>+B21</f>
        <v>Leden</v>
      </c>
      <c r="C36" s="164" t="str">
        <f>+C21</f>
        <v>Únor</v>
      </c>
      <c r="D36" s="164" t="str">
        <f>+D21</f>
        <v>Březen</v>
      </c>
      <c r="E36" s="11"/>
    </row>
    <row r="37" spans="1:20" s="107" customFormat="1" ht="12.75" customHeight="1" x14ac:dyDescent="0.2">
      <c r="A37" s="393" t="s">
        <v>80</v>
      </c>
      <c r="B37" s="382">
        <f>+B38+C38+D38</f>
        <v>172016.06399999998</v>
      </c>
      <c r="C37" s="383"/>
      <c r="D37" s="383"/>
      <c r="E37" s="11"/>
    </row>
    <row r="38" spans="1:20" x14ac:dyDescent="0.2">
      <c r="A38" s="393"/>
      <c r="B38" s="218">
        <f t="shared" ref="B38:D38" si="4">SUM(B39:B41)</f>
        <v>62284.223999999987</v>
      </c>
      <c r="C38" s="219">
        <f t="shared" si="4"/>
        <v>52723.198000000004</v>
      </c>
      <c r="D38" s="219">
        <f t="shared" si="4"/>
        <v>57008.642</v>
      </c>
      <c r="E38" s="70"/>
      <c r="F38" s="70"/>
      <c r="G38" s="70"/>
      <c r="H38" s="70"/>
      <c r="I38" s="70"/>
      <c r="J38" s="70"/>
    </row>
    <row r="39" spans="1:20" x14ac:dyDescent="0.2">
      <c r="A39" s="190" t="s">
        <v>27</v>
      </c>
      <c r="B39" s="171">
        <v>4017</v>
      </c>
      <c r="C39" s="157">
        <v>3401.2</v>
      </c>
      <c r="D39" s="157">
        <v>3590.8</v>
      </c>
      <c r="E39" s="96">
        <f>+SUM(B39:D39)/$B$37</f>
        <v>6.3999836666417398E-2</v>
      </c>
      <c r="F39" s="70"/>
      <c r="G39" s="70"/>
      <c r="H39" s="70"/>
      <c r="I39" s="70"/>
      <c r="J39" s="70"/>
    </row>
    <row r="40" spans="1:20" x14ac:dyDescent="0.2">
      <c r="A40" s="162" t="s">
        <v>28</v>
      </c>
      <c r="B40" s="153">
        <v>375.40800000000002</v>
      </c>
      <c r="C40" s="170">
        <v>399.87099999999998</v>
      </c>
      <c r="D40" s="158">
        <v>369.38799999999998</v>
      </c>
      <c r="E40" s="96">
        <f t="shared" ref="E40:E41" si="5">+SUM(B40:D40)/$B$37</f>
        <v>6.6544192058713772E-3</v>
      </c>
      <c r="F40" s="70"/>
      <c r="G40" s="70"/>
      <c r="H40" s="70"/>
      <c r="I40" s="70"/>
      <c r="J40" s="70"/>
    </row>
    <row r="41" spans="1:20" x14ac:dyDescent="0.2">
      <c r="A41" s="162" t="s">
        <v>29</v>
      </c>
      <c r="B41" s="171">
        <v>57891.815999999984</v>
      </c>
      <c r="C41" s="157">
        <v>48922.127000000008</v>
      </c>
      <c r="D41" s="157">
        <v>53048.453999999998</v>
      </c>
      <c r="E41" s="96">
        <f t="shared" si="5"/>
        <v>0.92934574412771132</v>
      </c>
      <c r="F41" s="70"/>
      <c r="G41" s="70"/>
      <c r="H41" s="70"/>
      <c r="I41" s="70"/>
      <c r="J41" s="70"/>
    </row>
    <row r="42" spans="1:20" x14ac:dyDescent="0.2">
      <c r="A42" s="25"/>
      <c r="B42" s="5"/>
      <c r="C42" s="5"/>
      <c r="D42" s="4" t="s">
        <v>78</v>
      </c>
      <c r="E42" s="5"/>
      <c r="F42" s="5"/>
      <c r="G42" s="5"/>
      <c r="H42" s="5"/>
      <c r="I42" s="5"/>
      <c r="J42" s="5"/>
      <c r="K42" s="5"/>
      <c r="L42" s="5"/>
      <c r="M42" s="5"/>
      <c r="O42" s="71"/>
      <c r="P42" s="71"/>
      <c r="Q42" s="71"/>
      <c r="R42" s="71"/>
      <c r="S42" s="71"/>
      <c r="T42" s="71"/>
    </row>
    <row r="43" spans="1:20" x14ac:dyDescent="0.2">
      <c r="A43" s="10"/>
      <c r="B43" s="10"/>
      <c r="C43" s="10"/>
      <c r="D43" s="10"/>
      <c r="E43" s="10"/>
      <c r="F43" s="10"/>
      <c r="G43" s="10"/>
      <c r="H43" s="10"/>
      <c r="I43" s="10"/>
      <c r="J43" s="10"/>
    </row>
    <row r="44" spans="1:20" x14ac:dyDescent="0.2">
      <c r="A44" s="10"/>
      <c r="B44" s="10"/>
      <c r="C44" s="10"/>
      <c r="D44" s="10"/>
      <c r="E44" s="10"/>
      <c r="F44" s="10"/>
      <c r="G44" s="10"/>
      <c r="H44" s="10"/>
      <c r="I44" s="10"/>
      <c r="J44" s="10"/>
    </row>
    <row r="45" spans="1:20" x14ac:dyDescent="0.2">
      <c r="A45" s="10"/>
      <c r="B45" s="10"/>
      <c r="C45" s="10"/>
      <c r="D45" s="10"/>
      <c r="E45" s="10"/>
      <c r="F45" s="10"/>
      <c r="G45" s="10"/>
      <c r="H45" s="10"/>
      <c r="I45" s="10"/>
      <c r="J45" s="10"/>
    </row>
    <row r="46" spans="1:20" x14ac:dyDescent="0.2">
      <c r="A46" s="10"/>
      <c r="B46" s="10"/>
      <c r="C46" s="10"/>
      <c r="D46" s="10"/>
      <c r="E46" s="10"/>
      <c r="F46" s="10"/>
      <c r="G46" s="10"/>
      <c r="H46" s="10"/>
      <c r="I46" s="10"/>
      <c r="J46" s="10"/>
    </row>
    <row r="47" spans="1:20" x14ac:dyDescent="0.2">
      <c r="A47" s="10"/>
      <c r="B47" s="10"/>
      <c r="C47" s="10"/>
      <c r="D47" s="10"/>
      <c r="E47" s="10"/>
      <c r="F47" s="10"/>
      <c r="G47" s="10"/>
      <c r="H47" s="10"/>
      <c r="I47" s="10"/>
      <c r="J47" s="10"/>
    </row>
    <row r="48" spans="1:20" x14ac:dyDescent="0.2">
      <c r="A48" s="10"/>
      <c r="B48" s="10"/>
      <c r="C48" s="10"/>
      <c r="D48" s="10"/>
      <c r="E48" s="10"/>
      <c r="F48" s="10"/>
      <c r="G48" s="10"/>
      <c r="H48" s="10"/>
      <c r="I48" s="10"/>
      <c r="J48" s="10"/>
    </row>
    <row r="49" spans="1:10" x14ac:dyDescent="0.2">
      <c r="A49" s="10"/>
      <c r="B49" s="10"/>
      <c r="C49" s="10"/>
      <c r="D49" s="10"/>
      <c r="E49" s="10"/>
      <c r="F49" s="10"/>
      <c r="G49" s="10"/>
      <c r="H49" s="10"/>
      <c r="I49" s="10"/>
      <c r="J49" s="10"/>
    </row>
    <row r="50" spans="1:10" x14ac:dyDescent="0.2">
      <c r="A50" s="10"/>
      <c r="B50" s="10"/>
      <c r="C50" s="10"/>
      <c r="D50" s="10"/>
      <c r="E50" s="10"/>
      <c r="F50" s="10"/>
      <c r="G50" s="10"/>
      <c r="H50" s="10"/>
      <c r="I50" s="10"/>
      <c r="J50" s="10"/>
    </row>
    <row r="51" spans="1:10" x14ac:dyDescent="0.2">
      <c r="A51" s="70"/>
      <c r="B51" s="70"/>
      <c r="C51" s="70"/>
      <c r="D51" s="70"/>
      <c r="E51" s="70"/>
      <c r="F51" s="70"/>
      <c r="G51" s="70"/>
      <c r="H51" s="70"/>
      <c r="I51" s="70"/>
      <c r="J51" s="70"/>
    </row>
  </sheetData>
  <mergeCells count="12">
    <mergeCell ref="A37:A38"/>
    <mergeCell ref="B37:D37"/>
    <mergeCell ref="A3:A4"/>
    <mergeCell ref="B3:D3"/>
    <mergeCell ref="A20:A21"/>
    <mergeCell ref="B20:D20"/>
    <mergeCell ref="A35:A36"/>
    <mergeCell ref="B35:D35"/>
    <mergeCell ref="A5:A6"/>
    <mergeCell ref="B5:D5"/>
    <mergeCell ref="A22:A23"/>
    <mergeCell ref="B22:D22"/>
  </mergeCells>
  <pageMargins left="0.31496062992125984" right="0.31496062992125984" top="0.35433070866141736" bottom="0.35433070866141736" header="0.31496062992125984" footer="0.19685039370078741"/>
  <pageSetup paperSize="9" orientation="landscape" r:id="rId1"/>
  <headerFooter differentFirst="1" scaleWithDoc="0">
    <oddFooter>&amp;C&amp;"Calibri,Obyčejné"&amp;9&amp;P</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7"/>
  <dimension ref="A1:M46"/>
  <sheetViews>
    <sheetView showGridLines="0" workbookViewId="0">
      <selection activeCell="E5" sqref="E5:G6"/>
    </sheetView>
  </sheetViews>
  <sheetFormatPr defaultColWidth="9.140625" defaultRowHeight="12" x14ac:dyDescent="0.2"/>
  <cols>
    <col min="1" max="1" width="24" style="7" customWidth="1"/>
    <col min="2" max="13" width="10" style="7" customWidth="1"/>
    <col min="14" max="14" width="9.140625" style="7" customWidth="1"/>
    <col min="15" max="16384" width="9.140625" style="7"/>
  </cols>
  <sheetData>
    <row r="1" spans="1:13" ht="20.25" x14ac:dyDescent="0.35">
      <c r="A1" s="108" t="s">
        <v>213</v>
      </c>
      <c r="B1" s="107"/>
      <c r="C1" s="107"/>
      <c r="D1" s="107"/>
      <c r="E1" s="107"/>
      <c r="F1" s="107"/>
      <c r="G1" s="107"/>
      <c r="H1" s="107"/>
      <c r="I1" s="107"/>
      <c r="J1" s="107"/>
      <c r="K1" s="107"/>
      <c r="L1" s="107"/>
      <c r="M1" s="151" t="str">
        <f>Titulní!A35</f>
        <v>I. čtvrtletí 2020</v>
      </c>
    </row>
    <row r="2" spans="1:13" ht="6" customHeight="1" x14ac:dyDescent="0.2">
      <c r="A2" s="107"/>
      <c r="B2" s="107"/>
      <c r="C2" s="107"/>
      <c r="D2" s="107"/>
      <c r="E2" s="107"/>
      <c r="F2" s="107"/>
      <c r="G2" s="107"/>
      <c r="H2" s="107"/>
      <c r="I2" s="107"/>
      <c r="J2" s="107"/>
      <c r="K2" s="107"/>
      <c r="L2" s="107"/>
      <c r="M2" s="107"/>
    </row>
    <row r="3" spans="1:13" x14ac:dyDescent="0.2">
      <c r="A3" s="369"/>
      <c r="B3" s="377" t="s">
        <v>45</v>
      </c>
      <c r="C3" s="378"/>
      <c r="D3" s="379"/>
      <c r="E3" s="377" t="s">
        <v>46</v>
      </c>
      <c r="F3" s="378"/>
      <c r="G3" s="379"/>
      <c r="H3" s="377" t="s">
        <v>47</v>
      </c>
      <c r="I3" s="378"/>
      <c r="J3" s="379"/>
      <c r="K3" s="377" t="s">
        <v>48</v>
      </c>
      <c r="L3" s="378"/>
      <c r="M3" s="395"/>
    </row>
    <row r="4" spans="1:13" x14ac:dyDescent="0.2">
      <c r="A4" s="390"/>
      <c r="B4" s="191" t="s">
        <v>8</v>
      </c>
      <c r="C4" s="192" t="s">
        <v>9</v>
      </c>
      <c r="D4" s="193" t="s">
        <v>10</v>
      </c>
      <c r="E4" s="191" t="s">
        <v>11</v>
      </c>
      <c r="F4" s="192" t="s">
        <v>12</v>
      </c>
      <c r="G4" s="193" t="s">
        <v>13</v>
      </c>
      <c r="H4" s="191" t="s">
        <v>14</v>
      </c>
      <c r="I4" s="192" t="s">
        <v>15</v>
      </c>
      <c r="J4" s="193" t="s">
        <v>16</v>
      </c>
      <c r="K4" s="191" t="s">
        <v>17</v>
      </c>
      <c r="L4" s="192" t="s">
        <v>18</v>
      </c>
      <c r="M4" s="192" t="s">
        <v>19</v>
      </c>
    </row>
    <row r="5" spans="1:13" x14ac:dyDescent="0.2">
      <c r="A5" s="396" t="s">
        <v>163</v>
      </c>
      <c r="B5" s="398">
        <f>D6</f>
        <v>40328.986499999992</v>
      </c>
      <c r="C5" s="399"/>
      <c r="D5" s="400"/>
      <c r="E5" s="401">
        <f>G6</f>
        <v>0</v>
      </c>
      <c r="F5" s="402"/>
      <c r="G5" s="403"/>
      <c r="H5" s="401">
        <f>J6</f>
        <v>0</v>
      </c>
      <c r="I5" s="402"/>
      <c r="J5" s="403"/>
      <c r="K5" s="401">
        <f>M6</f>
        <v>0</v>
      </c>
      <c r="L5" s="402"/>
      <c r="M5" s="402"/>
    </row>
    <row r="6" spans="1:13" x14ac:dyDescent="0.2">
      <c r="A6" s="397"/>
      <c r="B6" s="218">
        <f>SUM(B7:B20)</f>
        <v>40375.085499999986</v>
      </c>
      <c r="C6" s="219">
        <f t="shared" ref="C6:M6" si="0">SUM(C7:C20)</f>
        <v>40347.708499999993</v>
      </c>
      <c r="D6" s="220">
        <f t="shared" si="0"/>
        <v>40328.986499999992</v>
      </c>
      <c r="E6" s="221">
        <f t="shared" si="0"/>
        <v>0</v>
      </c>
      <c r="F6" s="222">
        <f t="shared" si="0"/>
        <v>0</v>
      </c>
      <c r="G6" s="223">
        <f t="shared" si="0"/>
        <v>0</v>
      </c>
      <c r="H6" s="221">
        <f t="shared" si="0"/>
        <v>0</v>
      </c>
      <c r="I6" s="222">
        <f t="shared" si="0"/>
        <v>0</v>
      </c>
      <c r="J6" s="223">
        <f t="shared" si="0"/>
        <v>0</v>
      </c>
      <c r="K6" s="221">
        <f t="shared" si="0"/>
        <v>0</v>
      </c>
      <c r="L6" s="222">
        <f t="shared" si="0"/>
        <v>0</v>
      </c>
      <c r="M6" s="222">
        <f t="shared" si="0"/>
        <v>0</v>
      </c>
    </row>
    <row r="7" spans="1:13" x14ac:dyDescent="0.2">
      <c r="A7" s="162" t="s">
        <v>132</v>
      </c>
      <c r="B7" s="157">
        <v>2104.6369999999988</v>
      </c>
      <c r="C7" s="157">
        <v>2107.7969999999987</v>
      </c>
      <c r="D7" s="157">
        <v>2107.7969999999987</v>
      </c>
      <c r="E7" s="146">
        <v>0</v>
      </c>
      <c r="F7" s="145">
        <v>0</v>
      </c>
      <c r="G7" s="144">
        <v>0</v>
      </c>
      <c r="H7" s="146">
        <v>0</v>
      </c>
      <c r="I7" s="145">
        <v>0</v>
      </c>
      <c r="J7" s="144">
        <v>0</v>
      </c>
      <c r="K7" s="145">
        <v>0</v>
      </c>
      <c r="L7" s="145">
        <v>0</v>
      </c>
      <c r="M7" s="145">
        <v>0</v>
      </c>
    </row>
    <row r="8" spans="1:13" x14ac:dyDescent="0.2">
      <c r="A8" s="162" t="s">
        <v>159</v>
      </c>
      <c r="B8" s="194">
        <v>2218.2910000000011</v>
      </c>
      <c r="C8" s="150">
        <v>2218.2910000000011</v>
      </c>
      <c r="D8" s="195">
        <v>2218.2890000000011</v>
      </c>
      <c r="E8" s="143">
        <v>0</v>
      </c>
      <c r="F8" s="142">
        <v>0</v>
      </c>
      <c r="G8" s="141">
        <v>0</v>
      </c>
      <c r="H8" s="143">
        <v>0</v>
      </c>
      <c r="I8" s="142">
        <v>0</v>
      </c>
      <c r="J8" s="141">
        <v>0</v>
      </c>
      <c r="K8" s="196">
        <v>0</v>
      </c>
      <c r="L8" s="142">
        <v>0</v>
      </c>
      <c r="M8" s="197">
        <v>0</v>
      </c>
    </row>
    <row r="9" spans="1:13" x14ac:dyDescent="0.2">
      <c r="A9" s="162" t="s">
        <v>160</v>
      </c>
      <c r="B9" s="189">
        <v>1932.6029999999996</v>
      </c>
      <c r="C9" s="170">
        <v>1932.5959999999993</v>
      </c>
      <c r="D9" s="158">
        <v>1932.5989999999993</v>
      </c>
      <c r="E9" s="140">
        <v>0</v>
      </c>
      <c r="F9" s="139">
        <v>0</v>
      </c>
      <c r="G9" s="138">
        <v>0</v>
      </c>
      <c r="H9" s="140">
        <v>0</v>
      </c>
      <c r="I9" s="139">
        <v>0</v>
      </c>
      <c r="J9" s="138">
        <v>0</v>
      </c>
      <c r="K9" s="198">
        <v>0</v>
      </c>
      <c r="L9" s="139">
        <v>0</v>
      </c>
      <c r="M9" s="199">
        <v>0</v>
      </c>
    </row>
    <row r="10" spans="1:13" x14ac:dyDescent="0.2">
      <c r="A10" s="162" t="s">
        <v>161</v>
      </c>
      <c r="B10" s="189">
        <v>2871.8959999999997</v>
      </c>
      <c r="C10" s="170">
        <v>2871.8969999999999</v>
      </c>
      <c r="D10" s="158">
        <v>2871.7370000000001</v>
      </c>
      <c r="E10" s="140">
        <v>0</v>
      </c>
      <c r="F10" s="139">
        <v>0</v>
      </c>
      <c r="G10" s="138">
        <v>0</v>
      </c>
      <c r="H10" s="140">
        <v>0</v>
      </c>
      <c r="I10" s="139">
        <v>0</v>
      </c>
      <c r="J10" s="138">
        <v>0</v>
      </c>
      <c r="K10" s="198">
        <v>0</v>
      </c>
      <c r="L10" s="139">
        <v>0</v>
      </c>
      <c r="M10" s="199">
        <v>0</v>
      </c>
    </row>
    <row r="11" spans="1:13" x14ac:dyDescent="0.2">
      <c r="A11" s="162" t="s">
        <v>133</v>
      </c>
      <c r="B11" s="189">
        <v>602.40500000000031</v>
      </c>
      <c r="C11" s="170">
        <v>607.82100000000037</v>
      </c>
      <c r="D11" s="158">
        <v>607.82100000000037</v>
      </c>
      <c r="E11" s="140">
        <v>0</v>
      </c>
      <c r="F11" s="139">
        <v>0</v>
      </c>
      <c r="G11" s="138">
        <v>0</v>
      </c>
      <c r="H11" s="140">
        <v>0</v>
      </c>
      <c r="I11" s="139">
        <v>0</v>
      </c>
      <c r="J11" s="138">
        <v>0</v>
      </c>
      <c r="K11" s="198">
        <v>0</v>
      </c>
      <c r="L11" s="139">
        <v>0</v>
      </c>
      <c r="M11" s="199">
        <v>0</v>
      </c>
    </row>
    <row r="12" spans="1:13" x14ac:dyDescent="0.2">
      <c r="A12" s="162" t="s">
        <v>150</v>
      </c>
      <c r="B12" s="189">
        <v>1028.2255</v>
      </c>
      <c r="C12" s="170">
        <v>1028.2255</v>
      </c>
      <c r="D12" s="158">
        <v>1028.2255</v>
      </c>
      <c r="E12" s="140">
        <v>0</v>
      </c>
      <c r="F12" s="139">
        <v>0</v>
      </c>
      <c r="G12" s="138">
        <v>0</v>
      </c>
      <c r="H12" s="140">
        <v>0</v>
      </c>
      <c r="I12" s="139">
        <v>0</v>
      </c>
      <c r="J12" s="138">
        <v>0</v>
      </c>
      <c r="K12" s="198">
        <v>0</v>
      </c>
      <c r="L12" s="139">
        <v>0</v>
      </c>
      <c r="M12" s="199">
        <v>0</v>
      </c>
    </row>
    <row r="13" spans="1:13" x14ac:dyDescent="0.2">
      <c r="A13" s="162" t="s">
        <v>151</v>
      </c>
      <c r="B13" s="189">
        <v>569.85400000000061</v>
      </c>
      <c r="C13" s="170">
        <v>569.85400000000061</v>
      </c>
      <c r="D13" s="158">
        <v>569.85400000000061</v>
      </c>
      <c r="E13" s="140">
        <v>0</v>
      </c>
      <c r="F13" s="139">
        <v>0</v>
      </c>
      <c r="G13" s="138">
        <v>0</v>
      </c>
      <c r="H13" s="140">
        <v>0</v>
      </c>
      <c r="I13" s="139">
        <v>0</v>
      </c>
      <c r="J13" s="138">
        <v>0</v>
      </c>
      <c r="K13" s="198">
        <v>0</v>
      </c>
      <c r="L13" s="139">
        <v>0</v>
      </c>
      <c r="M13" s="199">
        <v>0</v>
      </c>
    </row>
    <row r="14" spans="1:13" x14ac:dyDescent="0.2">
      <c r="A14" s="162" t="s">
        <v>152</v>
      </c>
      <c r="B14" s="189">
        <v>6636.3539999999966</v>
      </c>
      <c r="C14" s="170">
        <v>6636.3519999999971</v>
      </c>
      <c r="D14" s="158">
        <v>6623.1889999999976</v>
      </c>
      <c r="E14" s="140">
        <v>0</v>
      </c>
      <c r="F14" s="139">
        <v>0</v>
      </c>
      <c r="G14" s="138">
        <v>0</v>
      </c>
      <c r="H14" s="140">
        <v>0</v>
      </c>
      <c r="I14" s="139">
        <v>0</v>
      </c>
      <c r="J14" s="138">
        <v>0</v>
      </c>
      <c r="K14" s="198">
        <v>0</v>
      </c>
      <c r="L14" s="139">
        <v>0</v>
      </c>
      <c r="M14" s="199">
        <v>0</v>
      </c>
    </row>
    <row r="15" spans="1:13" x14ac:dyDescent="0.2">
      <c r="A15" s="162" t="s">
        <v>153</v>
      </c>
      <c r="B15" s="189">
        <v>1284.9050000000002</v>
      </c>
      <c r="C15" s="170">
        <v>1282.9680000000001</v>
      </c>
      <c r="D15" s="158">
        <v>1277.5680000000002</v>
      </c>
      <c r="E15" s="140">
        <v>0</v>
      </c>
      <c r="F15" s="139">
        <v>0</v>
      </c>
      <c r="G15" s="138">
        <v>0</v>
      </c>
      <c r="H15" s="140">
        <v>0</v>
      </c>
      <c r="I15" s="139">
        <v>0</v>
      </c>
      <c r="J15" s="138">
        <v>0</v>
      </c>
      <c r="K15" s="198">
        <v>0</v>
      </c>
      <c r="L15" s="139">
        <v>0</v>
      </c>
      <c r="M15" s="199">
        <v>0</v>
      </c>
    </row>
    <row r="16" spans="1:13" x14ac:dyDescent="0.2">
      <c r="A16" s="162" t="s">
        <v>154</v>
      </c>
      <c r="B16" s="189">
        <v>3647.0189999999989</v>
      </c>
      <c r="C16" s="170">
        <v>3647.0189999999989</v>
      </c>
      <c r="D16" s="158">
        <v>3647.0189999999989</v>
      </c>
      <c r="E16" s="140">
        <v>0</v>
      </c>
      <c r="F16" s="139">
        <v>0</v>
      </c>
      <c r="G16" s="138">
        <v>0</v>
      </c>
      <c r="H16" s="140">
        <v>0</v>
      </c>
      <c r="I16" s="139">
        <v>0</v>
      </c>
      <c r="J16" s="138">
        <v>0</v>
      </c>
      <c r="K16" s="198">
        <v>0</v>
      </c>
      <c r="L16" s="139">
        <v>0</v>
      </c>
      <c r="M16" s="199">
        <v>0</v>
      </c>
    </row>
    <row r="17" spans="1:13" x14ac:dyDescent="0.2">
      <c r="A17" s="162" t="s">
        <v>155</v>
      </c>
      <c r="B17" s="189">
        <v>1166.1759999999995</v>
      </c>
      <c r="C17" s="170">
        <v>1166.1309999999996</v>
      </c>
      <c r="D17" s="158">
        <v>1166.1309999999996</v>
      </c>
      <c r="E17" s="140">
        <v>0</v>
      </c>
      <c r="F17" s="139">
        <v>0</v>
      </c>
      <c r="G17" s="138">
        <v>0</v>
      </c>
      <c r="H17" s="140">
        <v>0</v>
      </c>
      <c r="I17" s="139">
        <v>0</v>
      </c>
      <c r="J17" s="138">
        <v>0</v>
      </c>
      <c r="K17" s="198">
        <v>0</v>
      </c>
      <c r="L17" s="139">
        <v>0</v>
      </c>
      <c r="M17" s="199">
        <v>0</v>
      </c>
    </row>
    <row r="18" spans="1:13" x14ac:dyDescent="0.2">
      <c r="A18" s="162" t="s">
        <v>156</v>
      </c>
      <c r="B18" s="189">
        <v>4395.8120000000008</v>
      </c>
      <c r="C18" s="170">
        <v>4365.7590000000018</v>
      </c>
      <c r="D18" s="158">
        <v>4365.7590000000018</v>
      </c>
      <c r="E18" s="140">
        <v>0</v>
      </c>
      <c r="F18" s="139">
        <v>0</v>
      </c>
      <c r="G18" s="138">
        <v>0</v>
      </c>
      <c r="H18" s="140">
        <v>0</v>
      </c>
      <c r="I18" s="139">
        <v>0</v>
      </c>
      <c r="J18" s="138">
        <v>0</v>
      </c>
      <c r="K18" s="198">
        <v>0</v>
      </c>
      <c r="L18" s="139">
        <v>0</v>
      </c>
      <c r="M18" s="199">
        <v>0</v>
      </c>
    </row>
    <row r="19" spans="1:13" x14ac:dyDescent="0.2">
      <c r="A19" s="162" t="s">
        <v>157</v>
      </c>
      <c r="B19" s="189">
        <v>10487.069999999994</v>
      </c>
      <c r="C19" s="170">
        <v>10487.069999999994</v>
      </c>
      <c r="D19" s="158">
        <v>10487.069999999994</v>
      </c>
      <c r="E19" s="140">
        <v>0</v>
      </c>
      <c r="F19" s="139">
        <v>0</v>
      </c>
      <c r="G19" s="138">
        <v>0</v>
      </c>
      <c r="H19" s="140">
        <v>0</v>
      </c>
      <c r="I19" s="139">
        <v>0</v>
      </c>
      <c r="J19" s="138">
        <v>0</v>
      </c>
      <c r="K19" s="198">
        <v>0</v>
      </c>
      <c r="L19" s="139">
        <v>0</v>
      </c>
      <c r="M19" s="199">
        <v>0</v>
      </c>
    </row>
    <row r="20" spans="1:13" x14ac:dyDescent="0.2">
      <c r="A20" s="162" t="s">
        <v>158</v>
      </c>
      <c r="B20" s="157">
        <v>1429.8379999999995</v>
      </c>
      <c r="C20" s="157">
        <v>1425.9279999999992</v>
      </c>
      <c r="D20" s="157">
        <v>1425.9279999999992</v>
      </c>
      <c r="E20" s="146">
        <v>0</v>
      </c>
      <c r="F20" s="145">
        <v>0</v>
      </c>
      <c r="G20" s="144">
        <v>0</v>
      </c>
      <c r="H20" s="146">
        <v>0</v>
      </c>
      <c r="I20" s="145">
        <v>0</v>
      </c>
      <c r="J20" s="144">
        <v>0</v>
      </c>
      <c r="K20" s="145">
        <v>0</v>
      </c>
      <c r="L20" s="145">
        <v>0</v>
      </c>
      <c r="M20" s="145">
        <v>0</v>
      </c>
    </row>
    <row r="21" spans="1:13" x14ac:dyDescent="0.2">
      <c r="A21" s="107"/>
      <c r="B21" s="107"/>
      <c r="C21" s="107"/>
      <c r="D21" s="107"/>
      <c r="E21" s="107"/>
      <c r="F21" s="107"/>
      <c r="G21" s="107"/>
      <c r="H21" s="107"/>
      <c r="I21" s="107"/>
      <c r="J21" s="107"/>
      <c r="K21" s="107"/>
      <c r="L21" s="107"/>
      <c r="M21" s="4" t="s">
        <v>78</v>
      </c>
    </row>
    <row r="22" spans="1:13" x14ac:dyDescent="0.2">
      <c r="A22" s="107"/>
      <c r="B22" s="107"/>
      <c r="C22" s="107"/>
      <c r="D22" s="107"/>
      <c r="E22" s="107"/>
      <c r="F22" s="107"/>
      <c r="G22" s="107"/>
      <c r="H22" s="107"/>
    </row>
    <row r="23" spans="1:13" x14ac:dyDescent="0.2">
      <c r="A23" s="10" t="s">
        <v>91</v>
      </c>
      <c r="B23" s="10">
        <v>2107.7969999999987</v>
      </c>
      <c r="C23" s="107"/>
      <c r="D23" s="107"/>
      <c r="E23" s="107"/>
      <c r="F23" s="107"/>
      <c r="G23" s="107"/>
      <c r="H23" s="107"/>
    </row>
    <row r="24" spans="1:13" x14ac:dyDescent="0.2">
      <c r="A24" s="10" t="s">
        <v>82</v>
      </c>
      <c r="B24" s="10">
        <v>2218.2890000000011</v>
      </c>
      <c r="C24" s="107"/>
      <c r="D24" s="107"/>
      <c r="E24" s="107"/>
      <c r="F24" s="107"/>
      <c r="G24" s="107"/>
      <c r="H24" s="107"/>
    </row>
    <row r="25" spans="1:13" x14ac:dyDescent="0.2">
      <c r="A25" s="10" t="s">
        <v>83</v>
      </c>
      <c r="B25" s="10">
        <v>1932.5989999999993</v>
      </c>
      <c r="C25" s="107"/>
      <c r="D25" s="107"/>
      <c r="E25" s="107"/>
      <c r="F25" s="107"/>
      <c r="G25" s="107"/>
      <c r="H25" s="107"/>
    </row>
    <row r="26" spans="1:13" x14ac:dyDescent="0.2">
      <c r="A26" s="10" t="s">
        <v>84</v>
      </c>
      <c r="B26" s="10">
        <v>2871.7370000000001</v>
      </c>
      <c r="C26" s="107"/>
      <c r="D26" s="107"/>
      <c r="E26" s="107"/>
      <c r="F26" s="107"/>
      <c r="G26" s="107"/>
      <c r="H26" s="107"/>
    </row>
    <row r="27" spans="1:13" x14ac:dyDescent="0.2">
      <c r="A27" s="10" t="s">
        <v>94</v>
      </c>
      <c r="B27" s="10">
        <v>607.82100000000037</v>
      </c>
      <c r="C27" s="107"/>
      <c r="D27" s="107"/>
      <c r="E27" s="107"/>
      <c r="F27" s="107"/>
      <c r="G27" s="107"/>
      <c r="H27" s="107"/>
    </row>
    <row r="28" spans="1:13" x14ac:dyDescent="0.2">
      <c r="A28" s="10" t="s">
        <v>85</v>
      </c>
      <c r="B28" s="10">
        <v>1028.2255</v>
      </c>
      <c r="C28" s="107"/>
      <c r="D28" s="107"/>
      <c r="E28" s="107"/>
      <c r="F28" s="107"/>
      <c r="G28" s="107"/>
      <c r="H28" s="107"/>
    </row>
    <row r="29" spans="1:13" x14ac:dyDescent="0.2">
      <c r="A29" s="10" t="s">
        <v>86</v>
      </c>
      <c r="B29" s="10">
        <v>569.85400000000061</v>
      </c>
      <c r="C29" s="107"/>
      <c r="D29" s="107"/>
      <c r="E29" s="107"/>
      <c r="F29" s="107"/>
      <c r="G29" s="107"/>
      <c r="H29" s="107"/>
    </row>
    <row r="30" spans="1:13" x14ac:dyDescent="0.2">
      <c r="A30" s="10" t="s">
        <v>87</v>
      </c>
      <c r="B30" s="10">
        <v>6623.1889999999976</v>
      </c>
      <c r="C30" s="107"/>
      <c r="D30" s="107"/>
      <c r="E30" s="107"/>
      <c r="F30" s="107"/>
      <c r="G30" s="107"/>
      <c r="H30" s="107"/>
    </row>
    <row r="31" spans="1:13" x14ac:dyDescent="0.2">
      <c r="A31" s="10" t="s">
        <v>88</v>
      </c>
      <c r="B31" s="10">
        <v>1277.5680000000002</v>
      </c>
      <c r="C31" s="107"/>
      <c r="D31" s="107"/>
      <c r="E31" s="107"/>
      <c r="F31" s="107"/>
      <c r="G31" s="107"/>
      <c r="H31" s="107"/>
    </row>
    <row r="32" spans="1:13" x14ac:dyDescent="0.2">
      <c r="A32" s="10" t="s">
        <v>89</v>
      </c>
      <c r="B32" s="10">
        <v>3647.0189999999989</v>
      </c>
      <c r="C32" s="107"/>
      <c r="D32" s="107"/>
      <c r="E32" s="107"/>
      <c r="F32" s="107"/>
      <c r="G32" s="107"/>
      <c r="H32" s="107"/>
    </row>
    <row r="33" spans="1:8" x14ac:dyDescent="0.2">
      <c r="A33" s="10" t="s">
        <v>90</v>
      </c>
      <c r="B33" s="10">
        <v>1166.1309999999996</v>
      </c>
      <c r="C33" s="107"/>
      <c r="D33" s="107"/>
      <c r="E33" s="107"/>
      <c r="F33" s="107"/>
      <c r="G33" s="107"/>
      <c r="H33" s="107"/>
    </row>
    <row r="34" spans="1:8" x14ac:dyDescent="0.2">
      <c r="A34" s="10" t="s">
        <v>92</v>
      </c>
      <c r="B34" s="10">
        <v>4365.7590000000018</v>
      </c>
      <c r="C34" s="107"/>
      <c r="D34" s="107"/>
      <c r="E34" s="107"/>
      <c r="F34" s="107"/>
      <c r="G34" s="107"/>
      <c r="H34" s="107"/>
    </row>
    <row r="35" spans="1:8" x14ac:dyDescent="0.2">
      <c r="A35" s="10" t="s">
        <v>93</v>
      </c>
      <c r="B35" s="10">
        <v>10487.069999999994</v>
      </c>
      <c r="C35" s="107"/>
      <c r="D35" s="107"/>
      <c r="E35" s="107"/>
      <c r="F35" s="107"/>
      <c r="G35" s="107"/>
      <c r="H35" s="107"/>
    </row>
    <row r="36" spans="1:8" x14ac:dyDescent="0.2">
      <c r="A36" s="10" t="s">
        <v>95</v>
      </c>
      <c r="B36" s="10">
        <v>1425.9279999999992</v>
      </c>
      <c r="C36" s="107"/>
      <c r="D36" s="107"/>
      <c r="E36" s="107"/>
      <c r="F36" s="107"/>
      <c r="G36" s="107"/>
      <c r="H36" s="107"/>
    </row>
    <row r="37" spans="1:8" x14ac:dyDescent="0.2">
      <c r="A37" s="107"/>
      <c r="B37" s="107"/>
      <c r="C37" s="107"/>
      <c r="D37" s="107"/>
      <c r="E37" s="107"/>
      <c r="F37" s="107"/>
      <c r="G37" s="107"/>
      <c r="H37" s="107"/>
    </row>
    <row r="38" spans="1:8" x14ac:dyDescent="0.2">
      <c r="A38" s="107"/>
      <c r="B38" s="107"/>
      <c r="C38" s="107"/>
      <c r="D38" s="107"/>
      <c r="E38" s="107"/>
      <c r="F38" s="107"/>
      <c r="G38" s="107"/>
      <c r="H38" s="107"/>
    </row>
    <row r="39" spans="1:8" x14ac:dyDescent="0.2">
      <c r="A39" s="107"/>
      <c r="B39" s="107"/>
      <c r="C39" s="107"/>
      <c r="D39" s="107"/>
      <c r="E39" s="107"/>
      <c r="F39" s="107"/>
      <c r="G39" s="107"/>
      <c r="H39" s="107"/>
    </row>
    <row r="40" spans="1:8" x14ac:dyDescent="0.2">
      <c r="A40" s="107"/>
      <c r="B40" s="107"/>
      <c r="C40" s="107"/>
      <c r="D40" s="107"/>
      <c r="E40" s="107"/>
      <c r="F40" s="107"/>
      <c r="G40" s="107"/>
      <c r="H40" s="107"/>
    </row>
    <row r="41" spans="1:8" x14ac:dyDescent="0.2">
      <c r="A41" s="107"/>
      <c r="B41" s="107"/>
      <c r="C41" s="107"/>
      <c r="D41" s="107"/>
      <c r="E41" s="107"/>
      <c r="F41" s="107"/>
      <c r="G41" s="107"/>
      <c r="H41" s="107"/>
    </row>
    <row r="42" spans="1:8" x14ac:dyDescent="0.2">
      <c r="A42" s="107"/>
      <c r="B42" s="107"/>
      <c r="C42" s="107"/>
      <c r="D42" s="107"/>
      <c r="E42" s="107"/>
      <c r="F42" s="107"/>
      <c r="G42" s="107"/>
      <c r="H42" s="107"/>
    </row>
    <row r="43" spans="1:8" x14ac:dyDescent="0.2">
      <c r="A43" s="107"/>
      <c r="B43" s="107"/>
      <c r="C43" s="107"/>
      <c r="D43" s="107"/>
      <c r="E43" s="107"/>
      <c r="F43" s="107"/>
      <c r="G43" s="107"/>
      <c r="H43" s="107"/>
    </row>
    <row r="44" spans="1:8" x14ac:dyDescent="0.2">
      <c r="A44" s="107"/>
      <c r="B44" s="107"/>
      <c r="C44" s="107"/>
      <c r="D44" s="107"/>
      <c r="E44" s="107"/>
      <c r="F44" s="107"/>
      <c r="G44" s="107"/>
      <c r="H44" s="107"/>
    </row>
    <row r="45" spans="1:8" x14ac:dyDescent="0.2">
      <c r="A45" s="107"/>
      <c r="B45" s="107"/>
      <c r="C45" s="107"/>
      <c r="D45" s="107"/>
      <c r="E45" s="107"/>
      <c r="F45" s="107"/>
      <c r="G45" s="107"/>
      <c r="H45" s="107"/>
    </row>
    <row r="46" spans="1:8" x14ac:dyDescent="0.2">
      <c r="A46" s="107"/>
      <c r="B46" s="107"/>
      <c r="C46" s="107"/>
      <c r="D46" s="107"/>
      <c r="E46" s="107"/>
      <c r="F46" s="107"/>
      <c r="G46" s="107"/>
      <c r="H46" s="107"/>
    </row>
  </sheetData>
  <sortState ref="A7:M20">
    <sortCondition ref="A7"/>
  </sortState>
  <mergeCells count="10">
    <mergeCell ref="A5:A6"/>
    <mergeCell ref="B5:D5"/>
    <mergeCell ref="E5:G5"/>
    <mergeCell ref="H5:J5"/>
    <mergeCell ref="K5:M5"/>
    <mergeCell ref="A3:A4"/>
    <mergeCell ref="B3:D3"/>
    <mergeCell ref="E3:G3"/>
    <mergeCell ref="H3:J3"/>
    <mergeCell ref="K3:M3"/>
  </mergeCells>
  <pageMargins left="0.31496062992125984" right="0.31496062992125984" top="0.35433070866141736" bottom="0.35433070866141736" header="0.31496062992125984" footer="0.19685039370078741"/>
  <pageSetup paperSize="9" orientation="landscape" r:id="rId1"/>
  <headerFooter differentFirst="1" scaleWithDoc="0">
    <oddFooter>&amp;C&amp;"Calibri,Obyčejné"&amp;9&amp;P</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3"/>
  <dimension ref="A1:Q30"/>
  <sheetViews>
    <sheetView showGridLines="0" zoomScaleNormal="100" workbookViewId="0">
      <selection activeCell="E6" sqref="E6:G7"/>
    </sheetView>
  </sheetViews>
  <sheetFormatPr defaultColWidth="9.140625" defaultRowHeight="12" x14ac:dyDescent="0.2"/>
  <cols>
    <col min="1" max="1" width="31.5703125" style="7" customWidth="1"/>
    <col min="2" max="13" width="8.5703125" style="7" customWidth="1"/>
    <col min="14" max="14" width="9.7109375" style="7" customWidth="1"/>
    <col min="15" max="16384" width="9.140625" style="7"/>
  </cols>
  <sheetData>
    <row r="1" spans="1:17" s="107" customFormat="1" ht="18.75" x14ac:dyDescent="0.3">
      <c r="A1" s="185" t="s">
        <v>214</v>
      </c>
      <c r="N1" s="151" t="str">
        <f>Titulní!A35</f>
        <v>I. čtvrtletí 2020</v>
      </c>
    </row>
    <row r="2" spans="1:17" ht="15.75" x14ac:dyDescent="0.25">
      <c r="A2" s="166" t="s">
        <v>126</v>
      </c>
      <c r="B2" s="107"/>
      <c r="C2" s="107"/>
      <c r="D2" s="107"/>
      <c r="E2" s="107"/>
      <c r="F2" s="107"/>
      <c r="G2" s="107"/>
      <c r="H2" s="107"/>
      <c r="I2" s="107"/>
      <c r="J2" s="107"/>
      <c r="K2" s="107"/>
      <c r="L2" s="107"/>
      <c r="M2" s="107"/>
      <c r="N2" s="107"/>
    </row>
    <row r="3" spans="1:17" ht="6" customHeight="1" x14ac:dyDescent="0.2">
      <c r="A3" s="107"/>
      <c r="B3" s="107"/>
      <c r="C3" s="107"/>
      <c r="D3" s="107"/>
      <c r="E3" s="107"/>
      <c r="F3" s="107"/>
      <c r="G3" s="107"/>
      <c r="H3" s="107"/>
      <c r="I3" s="107"/>
      <c r="J3" s="107"/>
      <c r="K3" s="107"/>
      <c r="L3" s="107"/>
      <c r="M3" s="107"/>
      <c r="N3" s="107"/>
    </row>
    <row r="4" spans="1:17" x14ac:dyDescent="0.2">
      <c r="A4" s="369"/>
      <c r="B4" s="377" t="s">
        <v>45</v>
      </c>
      <c r="C4" s="378"/>
      <c r="D4" s="379"/>
      <c r="E4" s="377" t="s">
        <v>46</v>
      </c>
      <c r="F4" s="378"/>
      <c r="G4" s="379"/>
      <c r="H4" s="377" t="s">
        <v>47</v>
      </c>
      <c r="I4" s="378"/>
      <c r="J4" s="379"/>
      <c r="K4" s="377" t="s">
        <v>48</v>
      </c>
      <c r="L4" s="378"/>
      <c r="M4" s="379"/>
      <c r="N4" s="367" t="s">
        <v>7</v>
      </c>
    </row>
    <row r="5" spans="1:17" x14ac:dyDescent="0.2">
      <c r="A5" s="390"/>
      <c r="B5" s="191" t="s">
        <v>8</v>
      </c>
      <c r="C5" s="192" t="s">
        <v>9</v>
      </c>
      <c r="D5" s="193" t="s">
        <v>10</v>
      </c>
      <c r="E5" s="191" t="s">
        <v>11</v>
      </c>
      <c r="F5" s="192" t="s">
        <v>12</v>
      </c>
      <c r="G5" s="193" t="s">
        <v>13</v>
      </c>
      <c r="H5" s="191" t="s">
        <v>14</v>
      </c>
      <c r="I5" s="192" t="s">
        <v>15</v>
      </c>
      <c r="J5" s="193" t="s">
        <v>16</v>
      </c>
      <c r="K5" s="191" t="s">
        <v>17</v>
      </c>
      <c r="L5" s="192" t="s">
        <v>18</v>
      </c>
      <c r="M5" s="193" t="s">
        <v>19</v>
      </c>
      <c r="N5" s="367"/>
    </row>
    <row r="6" spans="1:17" ht="12" customHeight="1" x14ac:dyDescent="0.2">
      <c r="A6" s="391" t="s">
        <v>162</v>
      </c>
      <c r="B6" s="382">
        <f>SUM(B7:D7)</f>
        <v>30169.11788668533</v>
      </c>
      <c r="C6" s="383"/>
      <c r="D6" s="384"/>
      <c r="E6" s="385">
        <f t="shared" ref="E6" si="0">SUM(E7:G7)</f>
        <v>0</v>
      </c>
      <c r="F6" s="386"/>
      <c r="G6" s="387"/>
      <c r="H6" s="385">
        <f t="shared" ref="H6" si="1">SUM(H7:J7)</f>
        <v>0</v>
      </c>
      <c r="I6" s="386"/>
      <c r="J6" s="387"/>
      <c r="K6" s="385">
        <f t="shared" ref="K6" si="2">SUM(K7:M7)</f>
        <v>0</v>
      </c>
      <c r="L6" s="386"/>
      <c r="M6" s="387"/>
      <c r="N6" s="388">
        <f>SUM(B7:M7)</f>
        <v>30169.11788668533</v>
      </c>
    </row>
    <row r="7" spans="1:17" x14ac:dyDescent="0.2">
      <c r="A7" s="392"/>
      <c r="B7" s="218">
        <f t="shared" ref="B7:M7" si="3">SUM(B8:B15)</f>
        <v>11867.569707666249</v>
      </c>
      <c r="C7" s="219">
        <f t="shared" si="3"/>
        <v>9373.2789373015075</v>
      </c>
      <c r="D7" s="220">
        <f t="shared" si="3"/>
        <v>8928.2692417175713</v>
      </c>
      <c r="E7" s="221">
        <f t="shared" si="3"/>
        <v>0</v>
      </c>
      <c r="F7" s="222">
        <f t="shared" si="3"/>
        <v>0</v>
      </c>
      <c r="G7" s="223">
        <f t="shared" si="3"/>
        <v>0</v>
      </c>
      <c r="H7" s="221">
        <f t="shared" si="3"/>
        <v>0</v>
      </c>
      <c r="I7" s="222">
        <f t="shared" si="3"/>
        <v>0</v>
      </c>
      <c r="J7" s="223">
        <f t="shared" si="3"/>
        <v>0</v>
      </c>
      <c r="K7" s="221">
        <f t="shared" si="3"/>
        <v>0</v>
      </c>
      <c r="L7" s="222">
        <f t="shared" si="3"/>
        <v>0</v>
      </c>
      <c r="M7" s="223">
        <f t="shared" si="3"/>
        <v>0</v>
      </c>
      <c r="N7" s="389"/>
    </row>
    <row r="8" spans="1:17" x14ac:dyDescent="0.2">
      <c r="A8" s="162" t="s">
        <v>26</v>
      </c>
      <c r="B8" s="200">
        <v>2701.0124346045832</v>
      </c>
      <c r="C8" s="201">
        <v>2238.7334015117858</v>
      </c>
      <c r="D8" s="202">
        <v>2147.6189026502984</v>
      </c>
      <c r="E8" s="226">
        <v>0</v>
      </c>
      <c r="F8" s="227">
        <v>0</v>
      </c>
      <c r="G8" s="228">
        <v>0</v>
      </c>
      <c r="H8" s="226">
        <v>0</v>
      </c>
      <c r="I8" s="227">
        <v>0</v>
      </c>
      <c r="J8" s="228">
        <v>0</v>
      </c>
      <c r="K8" s="226">
        <v>0</v>
      </c>
      <c r="L8" s="227">
        <v>0</v>
      </c>
      <c r="M8" s="228">
        <v>0</v>
      </c>
      <c r="N8" s="217">
        <f t="shared" ref="N8:N13" si="4">SUM(B8:M8)</f>
        <v>7087.3647387666679</v>
      </c>
      <c r="P8" s="101"/>
      <c r="Q8" s="101"/>
    </row>
    <row r="9" spans="1:17" x14ac:dyDescent="0.2">
      <c r="A9" s="162" t="s">
        <v>0</v>
      </c>
      <c r="B9" s="153">
        <v>330.45049500000005</v>
      </c>
      <c r="C9" s="170">
        <v>275.24205000000001</v>
      </c>
      <c r="D9" s="172">
        <v>294.66894400000001</v>
      </c>
      <c r="E9" s="140">
        <v>0</v>
      </c>
      <c r="F9" s="139">
        <v>0</v>
      </c>
      <c r="G9" s="138">
        <v>0</v>
      </c>
      <c r="H9" s="140">
        <v>0</v>
      </c>
      <c r="I9" s="139">
        <v>0</v>
      </c>
      <c r="J9" s="138">
        <v>0</v>
      </c>
      <c r="K9" s="140">
        <v>0</v>
      </c>
      <c r="L9" s="139">
        <v>0</v>
      </c>
      <c r="M9" s="138">
        <v>0</v>
      </c>
      <c r="N9" s="217">
        <f t="shared" si="4"/>
        <v>900.36148900000012</v>
      </c>
      <c r="P9" s="101"/>
      <c r="Q9" s="101"/>
    </row>
    <row r="10" spans="1:17" x14ac:dyDescent="0.2">
      <c r="A10" s="162" t="s">
        <v>1</v>
      </c>
      <c r="B10" s="153">
        <v>124.41404</v>
      </c>
      <c r="C10" s="170">
        <v>96.128088000000005</v>
      </c>
      <c r="D10" s="172">
        <v>91.643703000000002</v>
      </c>
      <c r="E10" s="140">
        <v>0</v>
      </c>
      <c r="F10" s="139">
        <v>0</v>
      </c>
      <c r="G10" s="138">
        <v>0</v>
      </c>
      <c r="H10" s="140">
        <v>0</v>
      </c>
      <c r="I10" s="139">
        <v>0</v>
      </c>
      <c r="J10" s="138">
        <v>0</v>
      </c>
      <c r="K10" s="140">
        <v>0</v>
      </c>
      <c r="L10" s="139">
        <v>0</v>
      </c>
      <c r="M10" s="138">
        <v>0</v>
      </c>
      <c r="N10" s="217">
        <f t="shared" si="4"/>
        <v>312.18583100000001</v>
      </c>
      <c r="P10" s="101"/>
      <c r="Q10" s="101"/>
    </row>
    <row r="11" spans="1:17" x14ac:dyDescent="0.2">
      <c r="A11" s="162" t="s">
        <v>2</v>
      </c>
      <c r="B11" s="153">
        <v>50.826094999999988</v>
      </c>
      <c r="C11" s="170">
        <v>36.628519999999988</v>
      </c>
      <c r="D11" s="172">
        <v>33.990953999999995</v>
      </c>
      <c r="E11" s="140">
        <v>0</v>
      </c>
      <c r="F11" s="139">
        <v>0</v>
      </c>
      <c r="G11" s="138">
        <v>0</v>
      </c>
      <c r="H11" s="140">
        <v>0</v>
      </c>
      <c r="I11" s="139">
        <v>0</v>
      </c>
      <c r="J11" s="138">
        <v>0</v>
      </c>
      <c r="K11" s="140">
        <v>0</v>
      </c>
      <c r="L11" s="139">
        <v>0</v>
      </c>
      <c r="M11" s="138">
        <v>0</v>
      </c>
      <c r="N11" s="217">
        <f t="shared" si="4"/>
        <v>121.44556899999998</v>
      </c>
      <c r="P11" s="101"/>
      <c r="Q11" s="101"/>
    </row>
    <row r="12" spans="1:17" x14ac:dyDescent="0.2">
      <c r="A12" s="162" t="s">
        <v>6</v>
      </c>
      <c r="B12" s="153">
        <v>41.980723000000005</v>
      </c>
      <c r="C12" s="170">
        <v>46.060396999999995</v>
      </c>
      <c r="D12" s="172">
        <v>47.744917000000001</v>
      </c>
      <c r="E12" s="140">
        <v>0</v>
      </c>
      <c r="F12" s="139">
        <v>0</v>
      </c>
      <c r="G12" s="138">
        <v>0</v>
      </c>
      <c r="H12" s="140">
        <v>0</v>
      </c>
      <c r="I12" s="139">
        <v>0</v>
      </c>
      <c r="J12" s="138">
        <v>0</v>
      </c>
      <c r="K12" s="140">
        <v>0</v>
      </c>
      <c r="L12" s="139">
        <v>0</v>
      </c>
      <c r="M12" s="138">
        <v>0</v>
      </c>
      <c r="N12" s="217">
        <f t="shared" si="4"/>
        <v>135.78603700000002</v>
      </c>
      <c r="P12" s="101"/>
      <c r="Q12" s="101"/>
    </row>
    <row r="13" spans="1:17" x14ac:dyDescent="0.2">
      <c r="A13" s="162" t="s">
        <v>25</v>
      </c>
      <c r="B13" s="153">
        <v>5238.3117107595008</v>
      </c>
      <c r="C13" s="170">
        <v>4068.1445078124875</v>
      </c>
      <c r="D13" s="172">
        <v>3933.4417446043253</v>
      </c>
      <c r="E13" s="140">
        <v>0</v>
      </c>
      <c r="F13" s="139">
        <v>0</v>
      </c>
      <c r="G13" s="138">
        <v>0</v>
      </c>
      <c r="H13" s="140">
        <v>0</v>
      </c>
      <c r="I13" s="139">
        <v>0</v>
      </c>
      <c r="J13" s="138">
        <v>0</v>
      </c>
      <c r="K13" s="140">
        <v>0</v>
      </c>
      <c r="L13" s="139">
        <v>0</v>
      </c>
      <c r="M13" s="138">
        <v>0</v>
      </c>
      <c r="N13" s="217">
        <f t="shared" si="4"/>
        <v>13239.897963176314</v>
      </c>
      <c r="P13" s="101"/>
      <c r="Q13" s="101"/>
    </row>
    <row r="14" spans="1:17" x14ac:dyDescent="0.2">
      <c r="A14" s="162" t="s">
        <v>5</v>
      </c>
      <c r="B14" s="153">
        <v>3084.2602063021654</v>
      </c>
      <c r="C14" s="170">
        <v>2386.9985099772348</v>
      </c>
      <c r="D14" s="172">
        <v>2184.2667734629467</v>
      </c>
      <c r="E14" s="140">
        <v>0</v>
      </c>
      <c r="F14" s="139">
        <v>0</v>
      </c>
      <c r="G14" s="138">
        <v>0</v>
      </c>
      <c r="H14" s="140">
        <v>0</v>
      </c>
      <c r="I14" s="139">
        <v>0</v>
      </c>
      <c r="J14" s="138">
        <v>0</v>
      </c>
      <c r="K14" s="140">
        <v>0</v>
      </c>
      <c r="L14" s="139">
        <v>0</v>
      </c>
      <c r="M14" s="138">
        <v>0</v>
      </c>
      <c r="N14" s="217">
        <f t="shared" ref="N14:N15" si="5">SUM(B14:M14)</f>
        <v>7655.5254897423474</v>
      </c>
      <c r="P14" s="101"/>
      <c r="Q14" s="101"/>
    </row>
    <row r="15" spans="1:17" x14ac:dyDescent="0.2">
      <c r="A15" s="162" t="s">
        <v>3</v>
      </c>
      <c r="B15" s="171">
        <v>296.31400299999996</v>
      </c>
      <c r="C15" s="157">
        <v>225.34346299999999</v>
      </c>
      <c r="D15" s="154">
        <v>194.893303</v>
      </c>
      <c r="E15" s="146">
        <v>0</v>
      </c>
      <c r="F15" s="145">
        <v>0</v>
      </c>
      <c r="G15" s="144">
        <v>0</v>
      </c>
      <c r="H15" s="146">
        <v>0</v>
      </c>
      <c r="I15" s="145">
        <v>0</v>
      </c>
      <c r="J15" s="144">
        <v>0</v>
      </c>
      <c r="K15" s="146">
        <v>0</v>
      </c>
      <c r="L15" s="145">
        <v>0</v>
      </c>
      <c r="M15" s="144">
        <v>0</v>
      </c>
      <c r="N15" s="217">
        <f t="shared" si="5"/>
        <v>716.55076899999995</v>
      </c>
      <c r="P15" s="101"/>
      <c r="Q15" s="101"/>
    </row>
    <row r="16" spans="1:17" x14ac:dyDescent="0.2">
      <c r="A16" s="100" t="s">
        <v>172</v>
      </c>
      <c r="B16" s="107"/>
      <c r="C16" s="107"/>
      <c r="D16" s="107"/>
      <c r="E16" s="107"/>
      <c r="F16" s="107"/>
      <c r="G16" s="107"/>
      <c r="H16" s="107"/>
      <c r="I16" s="107"/>
      <c r="J16" s="107"/>
      <c r="K16" s="107"/>
      <c r="L16" s="107"/>
      <c r="M16" s="107"/>
      <c r="N16" s="4" t="s">
        <v>78</v>
      </c>
    </row>
    <row r="17" spans="2:2" x14ac:dyDescent="0.2">
      <c r="B17" s="8"/>
    </row>
    <row r="18" spans="2:2" x14ac:dyDescent="0.2">
      <c r="B18" s="8"/>
    </row>
    <row r="19" spans="2:2" x14ac:dyDescent="0.2">
      <c r="B19" s="8"/>
    </row>
    <row r="20" spans="2:2" x14ac:dyDescent="0.2">
      <c r="B20" s="8"/>
    </row>
    <row r="21" spans="2:2" x14ac:dyDescent="0.2">
      <c r="B21" s="8"/>
    </row>
    <row r="22" spans="2:2" x14ac:dyDescent="0.2">
      <c r="B22" s="8"/>
    </row>
    <row r="23" spans="2:2" x14ac:dyDescent="0.2">
      <c r="B23" s="8"/>
    </row>
    <row r="24" spans="2:2" x14ac:dyDescent="0.2">
      <c r="B24" s="8"/>
    </row>
    <row r="25" spans="2:2" x14ac:dyDescent="0.2">
      <c r="B25" s="8"/>
    </row>
    <row r="26" spans="2:2" x14ac:dyDescent="0.2">
      <c r="B26" s="8"/>
    </row>
    <row r="27" spans="2:2" x14ac:dyDescent="0.2">
      <c r="B27" s="8"/>
    </row>
    <row r="28" spans="2:2" x14ac:dyDescent="0.2">
      <c r="B28" s="8"/>
    </row>
    <row r="29" spans="2:2" x14ac:dyDescent="0.2">
      <c r="B29" s="8"/>
    </row>
    <row r="30" spans="2:2" x14ac:dyDescent="0.2">
      <c r="B30" s="8"/>
    </row>
  </sheetData>
  <mergeCells count="12">
    <mergeCell ref="N6:N7"/>
    <mergeCell ref="A4:A5"/>
    <mergeCell ref="B4:D4"/>
    <mergeCell ref="E4:G4"/>
    <mergeCell ref="H4:J4"/>
    <mergeCell ref="K4:M4"/>
    <mergeCell ref="N4:N5"/>
    <mergeCell ref="A6:A7"/>
    <mergeCell ref="B6:D6"/>
    <mergeCell ref="E6:G6"/>
    <mergeCell ref="H6:J6"/>
    <mergeCell ref="K6:M6"/>
  </mergeCells>
  <pageMargins left="0.31496062992125984" right="0.31496062992125984" top="0.35433070866141736" bottom="0.35433070866141736" header="0.31496062992125984" footer="0.19685039370078741"/>
  <pageSetup paperSize="9" orientation="landscape" r:id="rId1"/>
  <headerFooter differentFirst="1" scaleWithDoc="0">
    <oddFooter>&amp;C&amp;"Calibri,Obyčejné"&amp;9&amp;P</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1"/>
  <dimension ref="A1:J19"/>
  <sheetViews>
    <sheetView showGridLines="0" workbookViewId="0">
      <selection activeCell="A3" sqref="A3"/>
    </sheetView>
  </sheetViews>
  <sheetFormatPr defaultColWidth="9.140625" defaultRowHeight="12" x14ac:dyDescent="0.2"/>
  <cols>
    <col min="1" max="1" width="28.28515625" style="7" customWidth="1"/>
    <col min="2" max="7" width="12" style="7" customWidth="1"/>
    <col min="8" max="8" width="16.5703125" style="7" customWidth="1"/>
    <col min="9" max="9" width="12" style="7" customWidth="1"/>
    <col min="10" max="10" width="15.28515625" style="7" customWidth="1"/>
    <col min="11" max="11" width="9.140625" style="7" bestFit="1" customWidth="1"/>
    <col min="12" max="13" width="9.140625" style="7" customWidth="1"/>
    <col min="14" max="14" width="10.5703125" style="7" customWidth="1"/>
    <col min="15" max="15" width="12.7109375" style="7" customWidth="1"/>
    <col min="16" max="16384" width="9.140625" style="7"/>
  </cols>
  <sheetData>
    <row r="1" spans="1:10" ht="15.75" x14ac:dyDescent="0.25">
      <c r="A1" s="166" t="s">
        <v>127</v>
      </c>
      <c r="B1" s="104"/>
      <c r="C1" s="94"/>
      <c r="D1" s="94"/>
      <c r="E1" s="94"/>
      <c r="F1" s="94"/>
      <c r="G1" s="94"/>
      <c r="H1" s="94"/>
      <c r="I1" s="94"/>
      <c r="J1" s="151" t="str">
        <f>Titulní!A35</f>
        <v>I. čtvrtletí 2020</v>
      </c>
    </row>
    <row r="2" spans="1:10" ht="6" customHeight="1" x14ac:dyDescent="0.2">
      <c r="A2" s="94"/>
      <c r="B2" s="94"/>
      <c r="C2" s="94"/>
      <c r="D2" s="94"/>
      <c r="E2" s="94"/>
      <c r="F2" s="94"/>
      <c r="G2" s="94"/>
      <c r="H2" s="94"/>
      <c r="I2" s="94"/>
      <c r="J2" s="94"/>
    </row>
    <row r="3" spans="1:10" ht="24" x14ac:dyDescent="0.2">
      <c r="A3" s="229"/>
      <c r="B3" s="230" t="s">
        <v>26</v>
      </c>
      <c r="C3" s="230" t="s">
        <v>0</v>
      </c>
      <c r="D3" s="230" t="s">
        <v>1</v>
      </c>
      <c r="E3" s="230" t="s">
        <v>2</v>
      </c>
      <c r="F3" s="230" t="s">
        <v>6</v>
      </c>
      <c r="G3" s="230" t="s">
        <v>25</v>
      </c>
      <c r="H3" s="230" t="s">
        <v>5</v>
      </c>
      <c r="I3" s="230" t="s">
        <v>3</v>
      </c>
      <c r="J3" s="230" t="s">
        <v>4</v>
      </c>
    </row>
    <row r="4" spans="1:10" ht="12" customHeight="1" x14ac:dyDescent="0.2">
      <c r="A4" s="231" t="s">
        <v>164</v>
      </c>
      <c r="B4" s="219">
        <f>SUM(B5:B18)</f>
        <v>7087.3647387666679</v>
      </c>
      <c r="C4" s="219">
        <f t="shared" ref="C4:I4" si="0">SUM(C5:C18)</f>
        <v>900.36148899999989</v>
      </c>
      <c r="D4" s="219">
        <f t="shared" si="0"/>
        <v>312.18583100000001</v>
      </c>
      <c r="E4" s="219">
        <f t="shared" si="0"/>
        <v>121.44556899999999</v>
      </c>
      <c r="F4" s="219">
        <f t="shared" si="0"/>
        <v>135.78603699999999</v>
      </c>
      <c r="G4" s="219">
        <f t="shared" si="0"/>
        <v>13239.897963176318</v>
      </c>
      <c r="H4" s="219">
        <f t="shared" si="0"/>
        <v>7655.5254897423429</v>
      </c>
      <c r="I4" s="219">
        <f t="shared" si="0"/>
        <v>716.55076899999995</v>
      </c>
      <c r="J4" s="219">
        <f t="shared" ref="J4" si="1">SUM(B4:I4)</f>
        <v>30169.11788668533</v>
      </c>
    </row>
    <row r="5" spans="1:10" x14ac:dyDescent="0.2">
      <c r="A5" s="169" t="s">
        <v>135</v>
      </c>
      <c r="B5" s="232">
        <v>131.10245900000004</v>
      </c>
      <c r="C5" s="232">
        <v>11.006314999999999</v>
      </c>
      <c r="D5" s="232">
        <v>121.79812100000001</v>
      </c>
      <c r="E5" s="232">
        <v>20.536648</v>
      </c>
      <c r="F5" s="232">
        <v>2.4833660000000002</v>
      </c>
      <c r="G5" s="232">
        <v>2469.4815469999999</v>
      </c>
      <c r="H5" s="232">
        <v>1659.4567879999997</v>
      </c>
      <c r="I5" s="232">
        <v>59.436440000000005</v>
      </c>
      <c r="J5" s="157">
        <f t="shared" ref="J5:J18" si="2">SUM(B5:I5)</f>
        <v>4475.301684</v>
      </c>
    </row>
    <row r="6" spans="1:10" x14ac:dyDescent="0.2">
      <c r="A6" s="233" t="s">
        <v>104</v>
      </c>
      <c r="B6" s="234">
        <v>342.30208699999997</v>
      </c>
      <c r="C6" s="234">
        <v>7.6869799999999993</v>
      </c>
      <c r="D6" s="234">
        <v>24.445812999999998</v>
      </c>
      <c r="E6" s="234">
        <v>2.3911479999999998</v>
      </c>
      <c r="F6" s="234">
        <v>5.4039630000000001</v>
      </c>
      <c r="G6" s="234">
        <v>801.74859500000036</v>
      </c>
      <c r="H6" s="234">
        <v>510.70965899999999</v>
      </c>
      <c r="I6" s="234">
        <v>49.722562999999994</v>
      </c>
      <c r="J6" s="158">
        <f t="shared" si="2"/>
        <v>1744.4108080000003</v>
      </c>
    </row>
    <row r="7" spans="1:10" x14ac:dyDescent="0.2">
      <c r="A7" s="233" t="s">
        <v>105</v>
      </c>
      <c r="B7" s="234">
        <v>178.863201</v>
      </c>
      <c r="C7" s="234">
        <v>1.7496500000000001</v>
      </c>
      <c r="D7" s="234">
        <v>0.245</v>
      </c>
      <c r="E7" s="234">
        <v>0.27500000000000002</v>
      </c>
      <c r="F7" s="234">
        <v>13.228712999999999</v>
      </c>
      <c r="G7" s="234">
        <v>1125.6600969999997</v>
      </c>
      <c r="H7" s="234">
        <v>319.915232</v>
      </c>
      <c r="I7" s="234">
        <v>308.28508999999997</v>
      </c>
      <c r="J7" s="158">
        <f t="shared" si="2"/>
        <v>1948.2219829999999</v>
      </c>
    </row>
    <row r="8" spans="1:10" x14ac:dyDescent="0.2">
      <c r="A8" s="233" t="s">
        <v>106</v>
      </c>
      <c r="B8" s="234">
        <v>68.987565000000004</v>
      </c>
      <c r="C8" s="234">
        <v>123.90541999999999</v>
      </c>
      <c r="D8" s="234">
        <v>6.1404510000000005</v>
      </c>
      <c r="E8" s="234">
        <v>7.0347</v>
      </c>
      <c r="F8" s="234">
        <v>1.9439900000000001</v>
      </c>
      <c r="G8" s="234">
        <v>612.48132300000009</v>
      </c>
      <c r="H8" s="234">
        <v>282.75744400000002</v>
      </c>
      <c r="I8" s="234">
        <v>58.607210000000002</v>
      </c>
      <c r="J8" s="158">
        <f t="shared" si="2"/>
        <v>1161.858103</v>
      </c>
    </row>
    <row r="9" spans="1:10" x14ac:dyDescent="0.2">
      <c r="A9" s="233" t="s">
        <v>134</v>
      </c>
      <c r="B9" s="234">
        <v>39.266019999999997</v>
      </c>
      <c r="C9" s="234">
        <v>16.74793</v>
      </c>
      <c r="D9" s="234">
        <v>1.5173699999999999</v>
      </c>
      <c r="E9" s="234">
        <v>1.52552</v>
      </c>
      <c r="F9" s="234">
        <v>20.713491000000001</v>
      </c>
      <c r="G9" s="234">
        <v>340.6696424398076</v>
      </c>
      <c r="H9" s="234">
        <v>129.59578299999998</v>
      </c>
      <c r="I9" s="234">
        <v>0.54104799999999997</v>
      </c>
      <c r="J9" s="158">
        <f t="shared" si="2"/>
        <v>550.57680443980757</v>
      </c>
    </row>
    <row r="10" spans="1:10" x14ac:dyDescent="0.2">
      <c r="A10" s="233" t="s">
        <v>107</v>
      </c>
      <c r="B10" s="234">
        <v>249.84624276666793</v>
      </c>
      <c r="C10" s="234">
        <v>127.78782</v>
      </c>
      <c r="D10" s="234">
        <v>6.7001999999999997</v>
      </c>
      <c r="E10" s="234">
        <v>4.1133999999999995</v>
      </c>
      <c r="F10" s="234">
        <v>0.40500000000000003</v>
      </c>
      <c r="G10" s="234">
        <v>671.32532300000014</v>
      </c>
      <c r="H10" s="234">
        <v>388.55672800000008</v>
      </c>
      <c r="I10" s="234">
        <v>9.692775000000001</v>
      </c>
      <c r="J10" s="158">
        <f t="shared" si="2"/>
        <v>1458.4274887666679</v>
      </c>
    </row>
    <row r="11" spans="1:10" x14ac:dyDescent="0.2">
      <c r="A11" s="233" t="s">
        <v>108</v>
      </c>
      <c r="B11" s="234">
        <v>65.096110999999993</v>
      </c>
      <c r="C11" s="234">
        <v>2.9169999999999998</v>
      </c>
      <c r="D11" s="234">
        <v>2.6930000000000001</v>
      </c>
      <c r="E11" s="234">
        <v>1.0117</v>
      </c>
      <c r="F11" s="234">
        <v>3.0310999999999999</v>
      </c>
      <c r="G11" s="234">
        <v>417.72494599999999</v>
      </c>
      <c r="H11" s="234">
        <v>238.35091399999999</v>
      </c>
      <c r="I11" s="234">
        <v>6.5030429999999999</v>
      </c>
      <c r="J11" s="158">
        <f t="shared" si="2"/>
        <v>737.32781399999999</v>
      </c>
    </row>
    <row r="12" spans="1:10" x14ac:dyDescent="0.2">
      <c r="A12" s="233" t="s">
        <v>109</v>
      </c>
      <c r="B12" s="234">
        <v>1813.6318960000001</v>
      </c>
      <c r="C12" s="234">
        <v>275.75799499999999</v>
      </c>
      <c r="D12" s="234">
        <v>23.013686000000007</v>
      </c>
      <c r="E12" s="234">
        <v>32.020860999999996</v>
      </c>
      <c r="F12" s="234">
        <v>0.25455</v>
      </c>
      <c r="G12" s="234">
        <v>1860.5798570000006</v>
      </c>
      <c r="H12" s="234">
        <v>1501.9833977423432</v>
      </c>
      <c r="I12" s="234">
        <v>24.878973999999999</v>
      </c>
      <c r="J12" s="158">
        <f t="shared" si="2"/>
        <v>5532.1212167423446</v>
      </c>
    </row>
    <row r="13" spans="1:10" x14ac:dyDescent="0.2">
      <c r="A13" s="233" t="s">
        <v>110</v>
      </c>
      <c r="B13" s="234">
        <v>233.18649500000001</v>
      </c>
      <c r="C13" s="234">
        <v>0</v>
      </c>
      <c r="D13" s="234">
        <v>0.61750000000000005</v>
      </c>
      <c r="E13" s="234">
        <v>12.899139000000002</v>
      </c>
      <c r="F13" s="234">
        <v>2.1987860000000001</v>
      </c>
      <c r="G13" s="234">
        <v>606.86039300000027</v>
      </c>
      <c r="H13" s="234">
        <v>356.54651899999999</v>
      </c>
      <c r="I13" s="234">
        <v>7.5761740000000009</v>
      </c>
      <c r="J13" s="158">
        <f t="shared" si="2"/>
        <v>1219.8850060000002</v>
      </c>
    </row>
    <row r="14" spans="1:10" x14ac:dyDescent="0.2">
      <c r="A14" s="233" t="s">
        <v>111</v>
      </c>
      <c r="B14" s="234">
        <v>197.41698400000001</v>
      </c>
      <c r="C14" s="234">
        <v>2.8660999999999999</v>
      </c>
      <c r="D14" s="234">
        <v>26.7926</v>
      </c>
      <c r="E14" s="234">
        <v>11.640145</v>
      </c>
      <c r="F14" s="234">
        <v>18.200800000000001</v>
      </c>
      <c r="G14" s="234">
        <v>503.8356827365061</v>
      </c>
      <c r="H14" s="234">
        <v>336.79983900000008</v>
      </c>
      <c r="I14" s="234">
        <v>88.078337000000005</v>
      </c>
      <c r="J14" s="158">
        <f t="shared" si="2"/>
        <v>1185.630487736506</v>
      </c>
    </row>
    <row r="15" spans="1:10" x14ac:dyDescent="0.2">
      <c r="A15" s="233" t="s">
        <v>112</v>
      </c>
      <c r="B15" s="234">
        <v>303.32263599999999</v>
      </c>
      <c r="C15" s="234">
        <v>0</v>
      </c>
      <c r="D15" s="234">
        <v>14.447189999999999</v>
      </c>
      <c r="E15" s="234">
        <v>1.6091820000000001</v>
      </c>
      <c r="F15" s="234">
        <v>16.81447</v>
      </c>
      <c r="G15" s="234">
        <v>752.64644500000009</v>
      </c>
      <c r="H15" s="234">
        <v>452.08567500000009</v>
      </c>
      <c r="I15" s="234">
        <v>20.803084999999999</v>
      </c>
      <c r="J15" s="158">
        <f t="shared" si="2"/>
        <v>1561.728683</v>
      </c>
    </row>
    <row r="16" spans="1:10" x14ac:dyDescent="0.2">
      <c r="A16" s="233" t="s">
        <v>113</v>
      </c>
      <c r="B16" s="234">
        <v>1611.607565</v>
      </c>
      <c r="C16" s="234">
        <v>94.925556999999998</v>
      </c>
      <c r="D16" s="234">
        <v>9.4157000000000011</v>
      </c>
      <c r="E16" s="234">
        <v>14.825498999999997</v>
      </c>
      <c r="F16" s="234">
        <v>3.9109180000000001</v>
      </c>
      <c r="G16" s="234">
        <v>1001.4734190000001</v>
      </c>
      <c r="H16" s="234">
        <v>476.81239399999987</v>
      </c>
      <c r="I16" s="234">
        <v>7.4974379999999998</v>
      </c>
      <c r="J16" s="158">
        <f t="shared" si="2"/>
        <v>3220.4684900000002</v>
      </c>
    </row>
    <row r="17" spans="1:10" x14ac:dyDescent="0.2">
      <c r="A17" s="233" t="s">
        <v>114</v>
      </c>
      <c r="B17" s="234">
        <v>1191.2999570000002</v>
      </c>
      <c r="C17" s="234">
        <v>233.05695400000002</v>
      </c>
      <c r="D17" s="234">
        <v>64.6374</v>
      </c>
      <c r="E17" s="234">
        <v>3.333237</v>
      </c>
      <c r="F17" s="234">
        <v>42.782580000000003</v>
      </c>
      <c r="G17" s="234">
        <v>1559.193209</v>
      </c>
      <c r="H17" s="234">
        <v>725.02105500000005</v>
      </c>
      <c r="I17" s="234">
        <v>73.02277500000001</v>
      </c>
      <c r="J17" s="158">
        <f t="shared" si="2"/>
        <v>3892.3471670000004</v>
      </c>
    </row>
    <row r="18" spans="1:10" x14ac:dyDescent="0.2">
      <c r="A18" s="169" t="s">
        <v>115</v>
      </c>
      <c r="B18" s="232">
        <v>661.43552</v>
      </c>
      <c r="C18" s="232">
        <v>1.9537680000000002</v>
      </c>
      <c r="D18" s="232">
        <v>9.7218</v>
      </c>
      <c r="E18" s="232">
        <v>8.2293899999999987</v>
      </c>
      <c r="F18" s="232">
        <v>4.4143100000000004</v>
      </c>
      <c r="G18" s="232">
        <v>516.21748400000001</v>
      </c>
      <c r="H18" s="232">
        <v>276.93406199999998</v>
      </c>
      <c r="I18" s="232">
        <v>1.9058169999999999</v>
      </c>
      <c r="J18" s="157">
        <f t="shared" si="2"/>
        <v>1480.8121510000001</v>
      </c>
    </row>
    <row r="19" spans="1:10" x14ac:dyDescent="0.2">
      <c r="A19" s="100" t="s">
        <v>172</v>
      </c>
      <c r="B19" s="107"/>
      <c r="C19" s="107"/>
      <c r="D19" s="107"/>
      <c r="E19" s="107"/>
      <c r="F19" s="107"/>
      <c r="G19" s="107"/>
      <c r="H19" s="107"/>
      <c r="I19" s="107"/>
      <c r="J19" s="4" t="s">
        <v>78</v>
      </c>
    </row>
  </sheetData>
  <sortState ref="A5:J18">
    <sortCondition ref="A5"/>
  </sortState>
  <pageMargins left="0.31496062992125984" right="0.31496062992125984" top="0.35433070866141736" bottom="0.35433070866141736" header="0.31496062992125984" footer="0.19685039370078741"/>
  <pageSetup paperSize="9" orientation="landscape" r:id="rId1"/>
  <headerFooter differentFirst="1" scaleWithDoc="0">
    <oddFooter>&amp;C&amp;"Calibri,Obyčejné"&amp;9&amp;P</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7"/>
  <sheetViews>
    <sheetView showGridLines="0" zoomScaleNormal="100" zoomScaleSheetLayoutView="100" workbookViewId="0"/>
  </sheetViews>
  <sheetFormatPr defaultColWidth="9.140625" defaultRowHeight="12" x14ac:dyDescent="0.2"/>
  <cols>
    <col min="1" max="1" width="42.28515625" style="70" customWidth="1"/>
    <col min="2" max="9" width="12.7109375" style="70" customWidth="1"/>
    <col min="10" max="20" width="9.140625" style="70" customWidth="1"/>
    <col min="21" max="16384" width="9.140625" style="70"/>
  </cols>
  <sheetData>
    <row r="1" spans="1:15" ht="18.75" x14ac:dyDescent="0.3">
      <c r="A1" s="203" t="s">
        <v>288</v>
      </c>
      <c r="I1" s="205" t="str">
        <f>Titulní!A35</f>
        <v>I. čtvrtletí 2020</v>
      </c>
    </row>
    <row r="2" spans="1:15" ht="15.75" x14ac:dyDescent="0.25">
      <c r="A2" s="204" t="s">
        <v>140</v>
      </c>
    </row>
    <row r="3" spans="1:15" ht="1.5" customHeight="1" x14ac:dyDescent="0.2">
      <c r="F3" s="87"/>
      <c r="G3" s="87"/>
      <c r="H3" s="87"/>
      <c r="I3" s="87"/>
      <c r="J3" s="87"/>
    </row>
    <row r="4" spans="1:15" ht="5.0999999999999996" customHeight="1" x14ac:dyDescent="0.2">
      <c r="F4" s="87"/>
      <c r="G4" s="87"/>
      <c r="H4" s="87"/>
      <c r="I4" s="87"/>
      <c r="J4" s="87"/>
    </row>
    <row r="5" spans="1:15" ht="5.0999999999999996" customHeight="1" x14ac:dyDescent="0.2">
      <c r="A5" s="7"/>
      <c r="B5" s="104"/>
      <c r="C5" s="104"/>
      <c r="D5" s="104"/>
      <c r="E5" s="104"/>
      <c r="F5" s="93"/>
      <c r="J5" s="93"/>
      <c r="K5" s="102"/>
    </row>
    <row r="6" spans="1:15" ht="12.75" customHeight="1" x14ac:dyDescent="0.2">
      <c r="A6" s="206"/>
      <c r="B6" s="404" t="s">
        <v>8</v>
      </c>
      <c r="C6" s="405"/>
      <c r="D6" s="404" t="s">
        <v>9</v>
      </c>
      <c r="E6" s="405"/>
      <c r="F6" s="404" t="s">
        <v>10</v>
      </c>
      <c r="G6" s="405"/>
      <c r="H6" s="404" t="s">
        <v>7</v>
      </c>
      <c r="I6" s="406"/>
    </row>
    <row r="7" spans="1:15" x14ac:dyDescent="0.2">
      <c r="A7" s="207"/>
      <c r="B7" s="235" t="s">
        <v>182</v>
      </c>
      <c r="C7" s="236" t="s">
        <v>49</v>
      </c>
      <c r="D7" s="235" t="s">
        <v>182</v>
      </c>
      <c r="E7" s="236" t="s">
        <v>49</v>
      </c>
      <c r="F7" s="235" t="s">
        <v>182</v>
      </c>
      <c r="G7" s="236" t="s">
        <v>49</v>
      </c>
      <c r="H7" s="235" t="s">
        <v>182</v>
      </c>
      <c r="I7" s="237" t="s">
        <v>49</v>
      </c>
      <c r="J7" s="93"/>
      <c r="O7" s="93"/>
    </row>
    <row r="8" spans="1:15" x14ac:dyDescent="0.2">
      <c r="A8" s="209" t="s">
        <v>166</v>
      </c>
      <c r="B8" s="238">
        <v>2104.6369999999988</v>
      </c>
      <c r="C8" s="239">
        <v>5.2127121811296216E-2</v>
      </c>
      <c r="D8" s="238">
        <v>2107.7969999999987</v>
      </c>
      <c r="E8" s="239">
        <v>5.2240810652233176E-2</v>
      </c>
      <c r="F8" s="238">
        <v>2107.7969999999987</v>
      </c>
      <c r="G8" s="239">
        <v>5.2265062500392839E-2</v>
      </c>
      <c r="H8" s="238">
        <v>2107.7969999999987</v>
      </c>
      <c r="I8" s="248">
        <v>5.2265062500392839E-2</v>
      </c>
      <c r="J8" s="95"/>
      <c r="O8" s="60"/>
    </row>
    <row r="9" spans="1:15" x14ac:dyDescent="0.2">
      <c r="A9" s="209" t="s">
        <v>183</v>
      </c>
      <c r="B9" s="238">
        <v>784922.29599999986</v>
      </c>
      <c r="C9" s="239">
        <v>3.8696833282690996E-2</v>
      </c>
      <c r="D9" s="238">
        <v>617250.10799999989</v>
      </c>
      <c r="E9" s="239">
        <v>3.7192324467208139E-2</v>
      </c>
      <c r="F9" s="238">
        <v>587404.61100000003</v>
      </c>
      <c r="G9" s="239">
        <v>3.5922151465521288E-2</v>
      </c>
      <c r="H9" s="238">
        <v>1989577.0149999997</v>
      </c>
      <c r="I9" s="248">
        <v>3.7375432089231615E-2</v>
      </c>
      <c r="J9" s="95"/>
      <c r="O9" s="60"/>
    </row>
    <row r="10" spans="1:15" x14ac:dyDescent="0.2">
      <c r="A10" s="209" t="s">
        <v>184</v>
      </c>
      <c r="B10" s="238">
        <v>614451.92799999996</v>
      </c>
      <c r="C10" s="240">
        <v>4.8282287916526639E-2</v>
      </c>
      <c r="D10" s="238">
        <v>482633.04099999997</v>
      </c>
      <c r="E10" s="240">
        <v>4.7492830258662189E-2</v>
      </c>
      <c r="F10" s="238">
        <v>461557.26699999988</v>
      </c>
      <c r="G10" s="240">
        <v>4.7354370303964305E-2</v>
      </c>
      <c r="H10" s="238">
        <v>1558642.236</v>
      </c>
      <c r="I10" s="249">
        <v>4.7759328869051973E-2</v>
      </c>
      <c r="J10" s="85"/>
      <c r="K10" s="87"/>
      <c r="L10" s="87" t="str">
        <f>+B6</f>
        <v>Leden</v>
      </c>
      <c r="M10" s="87" t="str">
        <f>+D6</f>
        <v>Únor</v>
      </c>
      <c r="N10" s="87" t="str">
        <f>+F6</f>
        <v>Březen</v>
      </c>
      <c r="O10" s="88"/>
    </row>
    <row r="11" spans="1:15" x14ac:dyDescent="0.2">
      <c r="A11" s="208" t="s">
        <v>41</v>
      </c>
      <c r="B11" s="241">
        <v>0</v>
      </c>
      <c r="C11" s="242">
        <v>0</v>
      </c>
      <c r="D11" s="246">
        <v>0</v>
      </c>
      <c r="E11" s="244">
        <v>0</v>
      </c>
      <c r="F11" s="246">
        <v>0</v>
      </c>
      <c r="G11" s="244">
        <v>0</v>
      </c>
      <c r="H11" s="246">
        <v>0</v>
      </c>
      <c r="I11" s="250">
        <v>0</v>
      </c>
      <c r="J11" s="85"/>
      <c r="K11" s="87" t="str">
        <f>+A11</f>
        <v>Biomasa</v>
      </c>
      <c r="L11" s="77">
        <f>+B11</f>
        <v>0</v>
      </c>
      <c r="M11" s="77">
        <f>+D11</f>
        <v>0</v>
      </c>
      <c r="N11" s="77">
        <f>+F11</f>
        <v>0</v>
      </c>
      <c r="O11" s="105"/>
    </row>
    <row r="12" spans="1:15" x14ac:dyDescent="0.2">
      <c r="A12" s="208" t="s">
        <v>40</v>
      </c>
      <c r="B12" s="241">
        <v>3633</v>
      </c>
      <c r="C12" s="243">
        <v>5.832937727537555E-2</v>
      </c>
      <c r="D12" s="247">
        <v>3036</v>
      </c>
      <c r="E12" s="245">
        <v>5.7583760378116668E-2</v>
      </c>
      <c r="F12" s="247">
        <v>3185</v>
      </c>
      <c r="G12" s="244">
        <v>5.5868722500002709E-2</v>
      </c>
      <c r="H12" s="247">
        <v>9854</v>
      </c>
      <c r="I12" s="250">
        <v>5.7285347489406571E-2</v>
      </c>
      <c r="J12" s="85"/>
      <c r="K12" s="87" t="str">
        <f t="shared" ref="K12:L27" si="0">+A12</f>
        <v>Bioplyn</v>
      </c>
      <c r="L12" s="77">
        <f t="shared" si="0"/>
        <v>3633</v>
      </c>
      <c r="M12" s="77">
        <f t="shared" ref="M12:M26" si="1">+D12</f>
        <v>3036</v>
      </c>
      <c r="N12" s="77">
        <f t="shared" ref="N12:N26" si="2">+F12</f>
        <v>3185</v>
      </c>
      <c r="O12" s="105"/>
    </row>
    <row r="13" spans="1:15" x14ac:dyDescent="0.2">
      <c r="A13" s="208" t="s">
        <v>39</v>
      </c>
      <c r="B13" s="241">
        <v>0</v>
      </c>
      <c r="C13" s="243">
        <v>0</v>
      </c>
      <c r="D13" s="247">
        <v>0</v>
      </c>
      <c r="E13" s="245">
        <v>0</v>
      </c>
      <c r="F13" s="247">
        <v>0</v>
      </c>
      <c r="G13" s="244">
        <v>0</v>
      </c>
      <c r="H13" s="247">
        <v>0</v>
      </c>
      <c r="I13" s="250">
        <v>0</v>
      </c>
      <c r="J13" s="85"/>
      <c r="K13" s="87" t="str">
        <f t="shared" si="0"/>
        <v>Černé uhlí</v>
      </c>
      <c r="L13" s="77">
        <f t="shared" si="0"/>
        <v>0</v>
      </c>
      <c r="M13" s="77">
        <f t="shared" si="1"/>
        <v>0</v>
      </c>
      <c r="N13" s="77">
        <f t="shared" si="2"/>
        <v>0</v>
      </c>
      <c r="O13" s="105"/>
    </row>
    <row r="14" spans="1:15" x14ac:dyDescent="0.2">
      <c r="A14" s="208" t="s">
        <v>64</v>
      </c>
      <c r="B14" s="241">
        <v>0</v>
      </c>
      <c r="C14" s="243">
        <v>0</v>
      </c>
      <c r="D14" s="247">
        <v>0</v>
      </c>
      <c r="E14" s="245">
        <v>0</v>
      </c>
      <c r="F14" s="247">
        <v>0</v>
      </c>
      <c r="G14" s="244">
        <v>0</v>
      </c>
      <c r="H14" s="247">
        <v>0</v>
      </c>
      <c r="I14" s="250">
        <v>0</v>
      </c>
      <c r="J14" s="85"/>
      <c r="K14" s="87" t="str">
        <f t="shared" si="0"/>
        <v>Elektrická energie</v>
      </c>
      <c r="L14" s="77">
        <f t="shared" si="0"/>
        <v>0</v>
      </c>
      <c r="M14" s="77">
        <f t="shared" si="1"/>
        <v>0</v>
      </c>
      <c r="N14" s="77">
        <f t="shared" si="2"/>
        <v>0</v>
      </c>
      <c r="O14" s="105"/>
    </row>
    <row r="15" spans="1:15" x14ac:dyDescent="0.2">
      <c r="A15" s="208" t="s">
        <v>65</v>
      </c>
      <c r="B15" s="241">
        <v>233</v>
      </c>
      <c r="C15" s="243">
        <v>0.22367713693264721</v>
      </c>
      <c r="D15" s="247">
        <v>287</v>
      </c>
      <c r="E15" s="245">
        <v>0.27628830251162434</v>
      </c>
      <c r="F15" s="247">
        <v>317</v>
      </c>
      <c r="G15" s="244">
        <v>0.29720050252198538</v>
      </c>
      <c r="H15" s="247">
        <v>837</v>
      </c>
      <c r="I15" s="250">
        <v>0.26596167228564987</v>
      </c>
      <c r="J15" s="85"/>
      <c r="K15" s="87" t="str">
        <f t="shared" si="0"/>
        <v>Energie prostředí (tepelné čerpadlo)</v>
      </c>
      <c r="L15" s="77">
        <f t="shared" si="0"/>
        <v>233</v>
      </c>
      <c r="M15" s="77">
        <f t="shared" si="1"/>
        <v>287</v>
      </c>
      <c r="N15" s="77">
        <f t="shared" si="2"/>
        <v>317</v>
      </c>
      <c r="O15" s="105"/>
    </row>
    <row r="16" spans="1:15" x14ac:dyDescent="0.2">
      <c r="A16" s="208" t="s">
        <v>66</v>
      </c>
      <c r="B16" s="241">
        <v>0</v>
      </c>
      <c r="C16" s="243">
        <v>0</v>
      </c>
      <c r="D16" s="247">
        <v>0</v>
      </c>
      <c r="E16" s="245">
        <v>0</v>
      </c>
      <c r="F16" s="247">
        <v>0</v>
      </c>
      <c r="G16" s="244">
        <v>0</v>
      </c>
      <c r="H16" s="247">
        <v>0</v>
      </c>
      <c r="I16" s="250">
        <v>0</v>
      </c>
      <c r="J16" s="85"/>
      <c r="K16" s="87" t="str">
        <f t="shared" si="0"/>
        <v>Energie Slunce (solární kolektor)</v>
      </c>
      <c r="L16" s="77">
        <f t="shared" si="0"/>
        <v>0</v>
      </c>
      <c r="M16" s="77">
        <f t="shared" si="1"/>
        <v>0</v>
      </c>
      <c r="N16" s="77">
        <f t="shared" si="2"/>
        <v>0</v>
      </c>
      <c r="O16" s="105"/>
    </row>
    <row r="17" spans="1:18" x14ac:dyDescent="0.2">
      <c r="A17" s="208" t="s">
        <v>38</v>
      </c>
      <c r="B17" s="241">
        <v>0</v>
      </c>
      <c r="C17" s="243">
        <v>0</v>
      </c>
      <c r="D17" s="247">
        <v>0</v>
      </c>
      <c r="E17" s="245">
        <v>0</v>
      </c>
      <c r="F17" s="247">
        <v>0</v>
      </c>
      <c r="G17" s="244">
        <v>0</v>
      </c>
      <c r="H17" s="247">
        <v>0</v>
      </c>
      <c r="I17" s="250">
        <v>0</v>
      </c>
      <c r="J17" s="85"/>
      <c r="K17" s="87" t="str">
        <f t="shared" si="0"/>
        <v>Hnědé uhlí</v>
      </c>
      <c r="L17" s="77">
        <f t="shared" si="0"/>
        <v>0</v>
      </c>
      <c r="M17" s="77">
        <f t="shared" si="1"/>
        <v>0</v>
      </c>
      <c r="N17" s="77">
        <f t="shared" si="2"/>
        <v>0</v>
      </c>
      <c r="O17" s="105"/>
    </row>
    <row r="18" spans="1:18" x14ac:dyDescent="0.2">
      <c r="A18" s="208" t="s">
        <v>76</v>
      </c>
      <c r="B18" s="241">
        <v>0</v>
      </c>
      <c r="C18" s="243">
        <v>0</v>
      </c>
      <c r="D18" s="247">
        <v>0</v>
      </c>
      <c r="E18" s="245">
        <v>0</v>
      </c>
      <c r="F18" s="247">
        <v>0</v>
      </c>
      <c r="G18" s="244">
        <v>0</v>
      </c>
      <c r="H18" s="247">
        <v>0</v>
      </c>
      <c r="I18" s="250">
        <v>0</v>
      </c>
      <c r="J18" s="85"/>
      <c r="K18" s="87" t="str">
        <f t="shared" si="0"/>
        <v>Jaderné palivo</v>
      </c>
      <c r="L18" s="77">
        <f t="shared" si="0"/>
        <v>0</v>
      </c>
      <c r="M18" s="77">
        <f t="shared" si="1"/>
        <v>0</v>
      </c>
      <c r="N18" s="77">
        <f t="shared" si="2"/>
        <v>0</v>
      </c>
      <c r="O18" s="105"/>
    </row>
    <row r="19" spans="1:18" x14ac:dyDescent="0.2">
      <c r="A19" s="208" t="s">
        <v>37</v>
      </c>
      <c r="B19" s="241">
        <v>0</v>
      </c>
      <c r="C19" s="243">
        <v>0</v>
      </c>
      <c r="D19" s="247">
        <v>0</v>
      </c>
      <c r="E19" s="245">
        <v>0</v>
      </c>
      <c r="F19" s="247">
        <v>0</v>
      </c>
      <c r="G19" s="244">
        <v>0</v>
      </c>
      <c r="H19" s="247">
        <v>0</v>
      </c>
      <c r="I19" s="250">
        <v>0</v>
      </c>
      <c r="J19" s="85"/>
      <c r="K19" s="87" t="str">
        <f t="shared" si="0"/>
        <v>Koks</v>
      </c>
      <c r="L19" s="77">
        <f t="shared" si="0"/>
        <v>0</v>
      </c>
      <c r="M19" s="77">
        <f t="shared" si="1"/>
        <v>0</v>
      </c>
      <c r="N19" s="77">
        <f t="shared" si="2"/>
        <v>0</v>
      </c>
      <c r="O19" s="105"/>
    </row>
    <row r="20" spans="1:18" x14ac:dyDescent="0.2">
      <c r="A20" s="208" t="s">
        <v>36</v>
      </c>
      <c r="B20" s="241">
        <v>0</v>
      </c>
      <c r="C20" s="243">
        <v>0</v>
      </c>
      <c r="D20" s="247">
        <v>0</v>
      </c>
      <c r="E20" s="245">
        <v>0</v>
      </c>
      <c r="F20" s="247">
        <v>0</v>
      </c>
      <c r="G20" s="244">
        <v>0</v>
      </c>
      <c r="H20" s="247">
        <v>0</v>
      </c>
      <c r="I20" s="250">
        <v>0</v>
      </c>
      <c r="J20" s="85"/>
      <c r="K20" s="87" t="str">
        <f t="shared" si="0"/>
        <v>Odpadní teplo</v>
      </c>
      <c r="L20" s="77">
        <f t="shared" si="0"/>
        <v>0</v>
      </c>
      <c r="M20" s="77">
        <f t="shared" si="1"/>
        <v>0</v>
      </c>
      <c r="N20" s="77">
        <f t="shared" si="2"/>
        <v>0</v>
      </c>
      <c r="O20" s="105"/>
    </row>
    <row r="21" spans="1:18" x14ac:dyDescent="0.2">
      <c r="A21" s="208" t="s">
        <v>35</v>
      </c>
      <c r="B21" s="241">
        <v>0</v>
      </c>
      <c r="C21" s="243">
        <v>0</v>
      </c>
      <c r="D21" s="247">
        <v>0</v>
      </c>
      <c r="E21" s="245">
        <v>0</v>
      </c>
      <c r="F21" s="247">
        <v>0</v>
      </c>
      <c r="G21" s="244">
        <v>0</v>
      </c>
      <c r="H21" s="247">
        <v>0</v>
      </c>
      <c r="I21" s="250">
        <v>0</v>
      </c>
      <c r="J21" s="85"/>
      <c r="K21" s="87" t="str">
        <f t="shared" si="0"/>
        <v>Ostatní kapalná paliva</v>
      </c>
      <c r="L21" s="77">
        <f t="shared" si="0"/>
        <v>0</v>
      </c>
      <c r="M21" s="77">
        <f t="shared" si="1"/>
        <v>0</v>
      </c>
      <c r="N21" s="77">
        <f t="shared" si="2"/>
        <v>0</v>
      </c>
      <c r="O21" s="105"/>
    </row>
    <row r="22" spans="1:18" x14ac:dyDescent="0.2">
      <c r="A22" s="208" t="s">
        <v>34</v>
      </c>
      <c r="B22" s="241">
        <v>91555</v>
      </c>
      <c r="C22" s="243">
        <v>0.32167793976646164</v>
      </c>
      <c r="D22" s="247">
        <v>87856</v>
      </c>
      <c r="E22" s="245">
        <v>0.33982547751609576</v>
      </c>
      <c r="F22" s="247">
        <v>78776</v>
      </c>
      <c r="G22" s="244">
        <v>0.28039912461052946</v>
      </c>
      <c r="H22" s="247">
        <v>258187</v>
      </c>
      <c r="I22" s="250">
        <v>0.31329873404611902</v>
      </c>
      <c r="J22" s="85"/>
      <c r="K22" s="87" t="str">
        <f t="shared" si="0"/>
        <v>Ostatní pevná paliva</v>
      </c>
      <c r="L22" s="77">
        <f t="shared" si="0"/>
        <v>91555</v>
      </c>
      <c r="M22" s="77">
        <f t="shared" si="1"/>
        <v>87856</v>
      </c>
      <c r="N22" s="77">
        <f t="shared" si="2"/>
        <v>78776</v>
      </c>
      <c r="O22" s="105"/>
    </row>
    <row r="23" spans="1:18" x14ac:dyDescent="0.2">
      <c r="A23" s="208" t="s">
        <v>33</v>
      </c>
      <c r="B23" s="241">
        <v>0</v>
      </c>
      <c r="C23" s="243">
        <v>0</v>
      </c>
      <c r="D23" s="247">
        <v>0</v>
      </c>
      <c r="E23" s="245">
        <v>0</v>
      </c>
      <c r="F23" s="247">
        <v>0</v>
      </c>
      <c r="G23" s="244">
        <v>0</v>
      </c>
      <c r="H23" s="247">
        <v>0</v>
      </c>
      <c r="I23" s="250">
        <v>0</v>
      </c>
      <c r="J23" s="85"/>
      <c r="K23" s="87" t="str">
        <f t="shared" si="0"/>
        <v>Ostatní plyny</v>
      </c>
      <c r="L23" s="77">
        <f t="shared" si="0"/>
        <v>0</v>
      </c>
      <c r="M23" s="77">
        <f t="shared" si="1"/>
        <v>0</v>
      </c>
      <c r="N23" s="77">
        <f t="shared" si="2"/>
        <v>0</v>
      </c>
      <c r="O23" s="105"/>
    </row>
    <row r="24" spans="1:18" x14ac:dyDescent="0.2">
      <c r="A24" s="208" t="s">
        <v>3</v>
      </c>
      <c r="B24" s="241">
        <v>0</v>
      </c>
      <c r="C24" s="243">
        <v>0</v>
      </c>
      <c r="D24" s="247">
        <v>0</v>
      </c>
      <c r="E24" s="245">
        <v>0</v>
      </c>
      <c r="F24" s="247">
        <v>0</v>
      </c>
      <c r="G24" s="244">
        <v>0</v>
      </c>
      <c r="H24" s="247">
        <v>0</v>
      </c>
      <c r="I24" s="250">
        <v>0</v>
      </c>
      <c r="J24" s="85"/>
      <c r="K24" s="87" t="str">
        <f t="shared" si="0"/>
        <v>Ostatní</v>
      </c>
      <c r="L24" s="77">
        <f t="shared" si="0"/>
        <v>0</v>
      </c>
      <c r="M24" s="77">
        <f t="shared" si="1"/>
        <v>0</v>
      </c>
      <c r="N24" s="77">
        <f t="shared" si="2"/>
        <v>0</v>
      </c>
      <c r="O24" s="105"/>
    </row>
    <row r="25" spans="1:18" x14ac:dyDescent="0.2">
      <c r="A25" s="208" t="s">
        <v>32</v>
      </c>
      <c r="B25" s="241">
        <v>503.90999999999997</v>
      </c>
      <c r="C25" s="243">
        <v>4.2439554732927091E-2</v>
      </c>
      <c r="D25" s="247">
        <v>451.98</v>
      </c>
      <c r="E25" s="245">
        <v>6.9301008604284939E-2</v>
      </c>
      <c r="F25" s="247">
        <v>468.62</v>
      </c>
      <c r="G25" s="244">
        <v>4.9962971831937972E-2</v>
      </c>
      <c r="H25" s="247">
        <v>1424.51</v>
      </c>
      <c r="I25" s="250">
        <v>5.1287632778950744E-2</v>
      </c>
      <c r="J25" s="85"/>
      <c r="K25" s="87" t="str">
        <f t="shared" si="0"/>
        <v>Topné oleje</v>
      </c>
      <c r="L25" s="77">
        <f t="shared" si="0"/>
        <v>503.90999999999997</v>
      </c>
      <c r="M25" s="77">
        <f t="shared" si="1"/>
        <v>451.98</v>
      </c>
      <c r="N25" s="77">
        <f t="shared" si="2"/>
        <v>468.62</v>
      </c>
    </row>
    <row r="26" spans="1:18" x14ac:dyDescent="0.2">
      <c r="A26" s="208" t="s">
        <v>31</v>
      </c>
      <c r="B26" s="241">
        <v>518527.01799999998</v>
      </c>
      <c r="C26" s="242">
        <v>0.15745905110787631</v>
      </c>
      <c r="D26" s="246">
        <v>391002.06099999999</v>
      </c>
      <c r="E26" s="244">
        <v>0.15418077831742041</v>
      </c>
      <c r="F26" s="246">
        <v>378810.64699999988</v>
      </c>
      <c r="G26" s="244">
        <v>0.15466708531757295</v>
      </c>
      <c r="H26" s="246">
        <v>1288339.7259999998</v>
      </c>
      <c r="I26" s="250">
        <v>0.15562874839668597</v>
      </c>
      <c r="J26" s="85"/>
      <c r="K26" s="87" t="str">
        <f t="shared" si="0"/>
        <v>Zemní plyn</v>
      </c>
      <c r="L26" s="77">
        <f t="shared" si="0"/>
        <v>518527.01799999998</v>
      </c>
      <c r="M26" s="77">
        <f t="shared" si="1"/>
        <v>391002.06099999999</v>
      </c>
      <c r="N26" s="77">
        <f t="shared" si="2"/>
        <v>378810.64699999988</v>
      </c>
      <c r="O26" s="105"/>
    </row>
    <row r="27" spans="1:18" x14ac:dyDescent="0.2">
      <c r="A27" s="210" t="s">
        <v>187</v>
      </c>
      <c r="B27" s="238">
        <v>1449186</v>
      </c>
      <c r="C27" s="240"/>
      <c r="D27" s="238">
        <v>1163171</v>
      </c>
      <c r="E27" s="240"/>
      <c r="F27" s="238">
        <v>1174172</v>
      </c>
      <c r="G27" s="240"/>
      <c r="H27" s="238">
        <v>3786529</v>
      </c>
      <c r="I27" s="249"/>
      <c r="J27" s="85"/>
      <c r="K27" s="87" t="str">
        <f t="shared" si="0"/>
        <v>Dodávka tepla ze Středočeského kraje [GJ]</v>
      </c>
      <c r="L27" s="77"/>
      <c r="M27" s="77"/>
      <c r="N27" s="77"/>
      <c r="O27" s="82"/>
      <c r="P27" s="113"/>
      <c r="Q27" s="113"/>
      <c r="R27" s="113"/>
    </row>
    <row r="28" spans="1:18" ht="13.5" customHeight="1" x14ac:dyDescent="0.2">
      <c r="A28" s="210" t="s">
        <v>185</v>
      </c>
      <c r="B28" s="238">
        <v>1779217.2709999999</v>
      </c>
      <c r="C28" s="240">
        <v>0.14992263073463608</v>
      </c>
      <c r="D28" s="238">
        <v>1377228.7820000001</v>
      </c>
      <c r="E28" s="240">
        <v>0.14693137707864834</v>
      </c>
      <c r="F28" s="238">
        <v>1318855.6310000003</v>
      </c>
      <c r="G28" s="240">
        <v>0.14771683013742606</v>
      </c>
      <c r="H28" s="238">
        <v>4475301.6840000004</v>
      </c>
      <c r="I28" s="249">
        <v>0.14834048846933987</v>
      </c>
      <c r="J28" s="10"/>
      <c r="K28" s="87"/>
      <c r="L28" s="87" t="str">
        <f>+L10</f>
        <v>Leden</v>
      </c>
      <c r="M28" s="87" t="str">
        <f t="shared" ref="M28:N28" si="3">+M10</f>
        <v>Únor</v>
      </c>
      <c r="N28" s="87" t="str">
        <f t="shared" si="3"/>
        <v>Březen</v>
      </c>
      <c r="O28" s="72"/>
      <c r="P28" s="111"/>
      <c r="Q28" s="111"/>
      <c r="R28" s="111"/>
    </row>
    <row r="29" spans="1:18" ht="12.75" customHeight="1" x14ac:dyDescent="0.2">
      <c r="A29" s="208" t="s">
        <v>26</v>
      </c>
      <c r="B29" s="241">
        <v>53462.296000000002</v>
      </c>
      <c r="C29" s="244">
        <v>1.9793428314159783E-2</v>
      </c>
      <c r="D29" s="246">
        <v>38883.939999999995</v>
      </c>
      <c r="E29" s="244">
        <v>1.7368722856299999E-2</v>
      </c>
      <c r="F29" s="246">
        <v>38756.223000000005</v>
      </c>
      <c r="G29" s="244">
        <v>1.8046136096200475E-2</v>
      </c>
      <c r="H29" s="246">
        <v>131102.459</v>
      </c>
      <c r="I29" s="250">
        <v>1.8498054471910001E-2</v>
      </c>
      <c r="J29" s="85"/>
      <c r="K29" s="87" t="str">
        <f>+A29</f>
        <v>Průmysl</v>
      </c>
      <c r="L29" s="77">
        <f t="shared" ref="L29:L36" si="4">+B29</f>
        <v>53462.296000000002</v>
      </c>
      <c r="M29" s="77">
        <f t="shared" ref="M29:M36" si="5">+D29</f>
        <v>38883.939999999995</v>
      </c>
      <c r="N29" s="77">
        <f t="shared" ref="N29:N36" si="6">+F29</f>
        <v>38756.223000000005</v>
      </c>
      <c r="O29" s="72"/>
      <c r="P29" s="111"/>
      <c r="Q29" s="111"/>
      <c r="R29" s="111"/>
    </row>
    <row r="30" spans="1:18" ht="12.75" customHeight="1" x14ac:dyDescent="0.2">
      <c r="A30" s="208" t="s">
        <v>0</v>
      </c>
      <c r="B30" s="241">
        <v>4350.2299999999996</v>
      </c>
      <c r="C30" s="245">
        <v>1.3164543754125709E-2</v>
      </c>
      <c r="D30" s="247">
        <v>3491.3719999999998</v>
      </c>
      <c r="E30" s="245">
        <v>1.2684733310190066E-2</v>
      </c>
      <c r="F30" s="247">
        <v>3164.7130000000002</v>
      </c>
      <c r="G30" s="244">
        <v>1.0739893241006084E-2</v>
      </c>
      <c r="H30" s="247">
        <v>11006.314999999999</v>
      </c>
      <c r="I30" s="250">
        <v>1.2224328932842659E-2</v>
      </c>
      <c r="J30" s="85"/>
      <c r="K30" s="87" t="str">
        <f t="shared" ref="K30:K36" si="7">+A30</f>
        <v>Energetika</v>
      </c>
      <c r="L30" s="77">
        <f t="shared" si="4"/>
        <v>4350.2299999999996</v>
      </c>
      <c r="M30" s="77">
        <f t="shared" si="5"/>
        <v>3491.3719999999998</v>
      </c>
      <c r="N30" s="77">
        <f t="shared" si="6"/>
        <v>3164.7130000000002</v>
      </c>
      <c r="O30" s="72"/>
      <c r="P30" s="112"/>
      <c r="Q30" s="112"/>
      <c r="R30" s="112"/>
    </row>
    <row r="31" spans="1:18" ht="12.75" customHeight="1" x14ac:dyDescent="0.2">
      <c r="A31" s="208" t="s">
        <v>1</v>
      </c>
      <c r="B31" s="241">
        <v>48934.877</v>
      </c>
      <c r="C31" s="245">
        <v>0.39332278736386983</v>
      </c>
      <c r="D31" s="247">
        <v>37492.205000000002</v>
      </c>
      <c r="E31" s="245">
        <v>0.39002341334407903</v>
      </c>
      <c r="F31" s="247">
        <v>35371.038999999997</v>
      </c>
      <c r="G31" s="244">
        <v>0.38596256853566902</v>
      </c>
      <c r="H31" s="247">
        <v>121798.12099999998</v>
      </c>
      <c r="I31" s="250">
        <v>0.39014621711002634</v>
      </c>
      <c r="J31" s="85"/>
      <c r="K31" s="87" t="str">
        <f t="shared" si="7"/>
        <v>Doprava</v>
      </c>
      <c r="L31" s="77">
        <f t="shared" si="4"/>
        <v>48934.877</v>
      </c>
      <c r="M31" s="77">
        <f t="shared" si="5"/>
        <v>37492.205000000002</v>
      </c>
      <c r="N31" s="77">
        <f t="shared" si="6"/>
        <v>35371.038999999997</v>
      </c>
      <c r="O31" s="72"/>
      <c r="P31" s="105"/>
      <c r="Q31" s="105"/>
      <c r="R31" s="105"/>
    </row>
    <row r="32" spans="1:18" ht="12.75" customHeight="1" x14ac:dyDescent="0.2">
      <c r="A32" s="208" t="s">
        <v>2</v>
      </c>
      <c r="B32" s="241">
        <v>7884.982</v>
      </c>
      <c r="C32" s="245">
        <v>0.15513649041894723</v>
      </c>
      <c r="D32" s="247">
        <v>6736.8239999999996</v>
      </c>
      <c r="E32" s="245">
        <v>0.18392291034417993</v>
      </c>
      <c r="F32" s="247">
        <v>5914.8419999999996</v>
      </c>
      <c r="G32" s="244">
        <v>0.17401223866797033</v>
      </c>
      <c r="H32" s="247">
        <v>20536.648000000001</v>
      </c>
      <c r="I32" s="250">
        <v>0.16910166561943488</v>
      </c>
      <c r="J32" s="85"/>
      <c r="K32" s="87" t="str">
        <f t="shared" si="7"/>
        <v>Stavebnictví</v>
      </c>
      <c r="L32" s="77">
        <f t="shared" si="4"/>
        <v>7884.982</v>
      </c>
      <c r="M32" s="77">
        <f t="shared" si="5"/>
        <v>6736.8239999999996</v>
      </c>
      <c r="N32" s="77">
        <f t="shared" si="6"/>
        <v>5914.8419999999996</v>
      </c>
    </row>
    <row r="33" spans="1:14" x14ac:dyDescent="0.2">
      <c r="A33" s="208" t="s">
        <v>6</v>
      </c>
      <c r="B33" s="241">
        <v>1004.461</v>
      </c>
      <c r="C33" s="245">
        <v>2.3926719889983791E-2</v>
      </c>
      <c r="D33" s="247">
        <v>738.14400000000001</v>
      </c>
      <c r="E33" s="245">
        <v>1.6025567473940794E-2</v>
      </c>
      <c r="F33" s="247">
        <v>740.76099999999997</v>
      </c>
      <c r="G33" s="244">
        <v>1.5514970944446295E-2</v>
      </c>
      <c r="H33" s="247">
        <v>2483.366</v>
      </c>
      <c r="I33" s="250">
        <v>1.8288817133679212E-2</v>
      </c>
      <c r="J33" s="85"/>
      <c r="K33" s="87" t="str">
        <f t="shared" si="7"/>
        <v>Zemědělství a lesnictví</v>
      </c>
      <c r="L33" s="77">
        <f t="shared" si="4"/>
        <v>1004.461</v>
      </c>
      <c r="M33" s="77">
        <f t="shared" si="5"/>
        <v>738.14400000000001</v>
      </c>
      <c r="N33" s="77">
        <f t="shared" si="6"/>
        <v>740.76099999999997</v>
      </c>
    </row>
    <row r="34" spans="1:14" x14ac:dyDescent="0.2">
      <c r="A34" s="208" t="s">
        <v>25</v>
      </c>
      <c r="B34" s="241">
        <v>975541.48</v>
      </c>
      <c r="C34" s="245">
        <v>0.18623204075393915</v>
      </c>
      <c r="D34" s="247">
        <v>760536.61499999999</v>
      </c>
      <c r="E34" s="245">
        <v>0.18694926238226328</v>
      </c>
      <c r="F34" s="247">
        <v>733403.45200000005</v>
      </c>
      <c r="G34" s="244">
        <v>0.18645336568313026</v>
      </c>
      <c r="H34" s="247">
        <v>2469481.5470000003</v>
      </c>
      <c r="I34" s="250">
        <v>0.18651817059831477</v>
      </c>
      <c r="J34" s="85"/>
      <c r="K34" s="87" t="str">
        <f t="shared" si="7"/>
        <v>Domácnosti</v>
      </c>
      <c r="L34" s="77">
        <f t="shared" si="4"/>
        <v>975541.48</v>
      </c>
      <c r="M34" s="77">
        <f t="shared" si="5"/>
        <v>760536.61499999999</v>
      </c>
      <c r="N34" s="77">
        <f t="shared" si="6"/>
        <v>733403.45200000005</v>
      </c>
    </row>
    <row r="35" spans="1:14" x14ac:dyDescent="0.2">
      <c r="A35" s="208" t="s">
        <v>5</v>
      </c>
      <c r="B35" s="241">
        <v>664952.9040000001</v>
      </c>
      <c r="C35" s="245">
        <v>0.21559559165639819</v>
      </c>
      <c r="D35" s="247">
        <v>510652.89299999998</v>
      </c>
      <c r="E35" s="245">
        <v>0.21393096429074443</v>
      </c>
      <c r="F35" s="247">
        <v>483850.9910000001</v>
      </c>
      <c r="G35" s="244">
        <v>0.22151643603171259</v>
      </c>
      <c r="H35" s="247">
        <v>1659456.7880000002</v>
      </c>
      <c r="I35" s="250">
        <v>0.21676588892865806</v>
      </c>
      <c r="J35" s="85"/>
      <c r="K35" s="87" t="str">
        <f t="shared" si="7"/>
        <v>Obchod, služby, školství, zdravotnictví</v>
      </c>
      <c r="L35" s="77">
        <f t="shared" si="4"/>
        <v>664952.9040000001</v>
      </c>
      <c r="M35" s="77">
        <f t="shared" si="5"/>
        <v>510652.89299999998</v>
      </c>
      <c r="N35" s="77">
        <f t="shared" si="6"/>
        <v>483850.9910000001</v>
      </c>
    </row>
    <row r="36" spans="1:14" x14ac:dyDescent="0.2">
      <c r="A36" s="208" t="s">
        <v>3</v>
      </c>
      <c r="B36" s="241">
        <v>23086.041000000001</v>
      </c>
      <c r="C36" s="244">
        <v>7.7910732419891757E-2</v>
      </c>
      <c r="D36" s="246">
        <v>18696.789000000001</v>
      </c>
      <c r="E36" s="244">
        <v>8.2970185826956963E-2</v>
      </c>
      <c r="F36" s="246">
        <v>17653.61</v>
      </c>
      <c r="G36" s="244">
        <v>9.0580895947974152E-2</v>
      </c>
      <c r="H36" s="246">
        <v>59436.44</v>
      </c>
      <c r="I36" s="250">
        <v>8.2947981596541973E-2</v>
      </c>
      <c r="J36" s="85"/>
      <c r="K36" s="87" t="str">
        <f t="shared" si="7"/>
        <v>Ostatní</v>
      </c>
      <c r="L36" s="77">
        <f t="shared" si="4"/>
        <v>23086.041000000001</v>
      </c>
      <c r="M36" s="77">
        <f t="shared" si="5"/>
        <v>18696.789000000001</v>
      </c>
      <c r="N36" s="77">
        <f t="shared" si="6"/>
        <v>17653.61</v>
      </c>
    </row>
    <row r="37" spans="1:14" ht="18" customHeight="1" x14ac:dyDescent="0.2">
      <c r="A37" s="110" t="s">
        <v>173</v>
      </c>
      <c r="B37" s="68"/>
      <c r="C37" s="68"/>
      <c r="D37" s="8"/>
      <c r="F37" s="10"/>
      <c r="G37" s="87"/>
      <c r="H37" s="87"/>
      <c r="I37" s="4" t="s">
        <v>78</v>
      </c>
      <c r="J37" s="87"/>
    </row>
    <row r="38" spans="1:14" x14ac:dyDescent="0.2">
      <c r="A38" s="68"/>
      <c r="B38" s="68"/>
      <c r="C38" s="68"/>
    </row>
    <row r="39" spans="1:14" x14ac:dyDescent="0.2">
      <c r="B39" s="72"/>
      <c r="C39" s="72"/>
      <c r="D39" s="72"/>
    </row>
    <row r="40" spans="1:14" x14ac:dyDescent="0.2">
      <c r="B40" s="72"/>
      <c r="C40" s="72"/>
      <c r="D40" s="72"/>
    </row>
    <row r="41" spans="1:14" x14ac:dyDescent="0.2">
      <c r="B41" s="72"/>
      <c r="C41" s="72"/>
      <c r="D41" s="72"/>
      <c r="L41" s="93" t="s">
        <v>170</v>
      </c>
      <c r="M41" s="97">
        <v>5.2265062500392839E-2</v>
      </c>
    </row>
    <row r="42" spans="1:14" x14ac:dyDescent="0.2">
      <c r="B42" s="99"/>
      <c r="C42" s="99"/>
      <c r="D42" s="99"/>
      <c r="L42" s="93" t="s">
        <v>63</v>
      </c>
      <c r="M42" s="97">
        <v>3.7375432089231615E-2</v>
      </c>
    </row>
    <row r="43" spans="1:14" x14ac:dyDescent="0.2">
      <c r="B43" s="72"/>
      <c r="C43" s="72"/>
      <c r="D43" s="72"/>
      <c r="L43" s="93" t="s">
        <v>125</v>
      </c>
      <c r="M43" s="97">
        <v>4.7759328869051973E-2</v>
      </c>
    </row>
    <row r="47" spans="1:14" ht="10.5" customHeight="1" x14ac:dyDescent="0.2"/>
  </sheetData>
  <mergeCells count="4">
    <mergeCell ref="D6:E6"/>
    <mergeCell ref="H6:I6"/>
    <mergeCell ref="B6:C6"/>
    <mergeCell ref="F6:G6"/>
  </mergeCells>
  <conditionalFormatting sqref="C11:C26 C29:C36 E11:E26 E29:E36 G11:G26 G29:G36 I11:I26 I29:I36">
    <cfRule type="dataBar" priority="1">
      <dataBar>
        <cfvo type="num" val="0"/>
        <cfvo type="num" val="1"/>
        <color rgb="FF63C384"/>
      </dataBar>
      <extLst>
        <ext xmlns:x14="http://schemas.microsoft.com/office/spreadsheetml/2009/9/main" uri="{B025F937-C7B1-47D3-B67F-A62EFF666E3E}">
          <x14:id>{7E1E576A-4315-49E9-9868-42D83EAED563}</x14:id>
        </ext>
      </extLst>
    </cfRule>
  </conditionalFormatting>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&amp;C&amp;"Calibri,Obyčejné"&amp;9&amp;P</oddFooter>
  </headerFooter>
  <ignoredErrors>
    <ignoredError sqref="L28:N28" formula="1"/>
  </ignoredErrors>
  <drawing r:id="rId2"/>
  <extLst>
    <ext xmlns:x14="http://schemas.microsoft.com/office/spreadsheetml/2009/9/main" uri="{78C0D931-6437-407d-A8EE-F0AAD7539E65}">
      <x14:conditionalFormattings>
        <x14:conditionalFormatting xmlns:xm="http://schemas.microsoft.com/office/excel/2006/main">
          <x14:cfRule type="dataBar" id="{7E1E576A-4315-49E9-9868-42D83EAED563}">
            <x14:dataBar minLength="0" maxLength="100" gradient="0" direction="rightToLeft">
              <x14:cfvo type="num">
                <xm:f>0</xm:f>
              </x14:cfvo>
              <x14:cfvo type="num">
                <xm:f>1</xm:f>
              </x14:cfvo>
              <x14:negativeFillColor rgb="FFFF0000"/>
              <x14:axisColor rgb="FF000000"/>
            </x14:dataBar>
          </x14:cfRule>
          <xm:sqref>C11:C26 C29:C36 E11:E26 E29:E36 G11:G26 G29:G36 I11:I26 I29:I36</xm:sqref>
        </x14:conditionalFormatting>
      </x14:conditionalFormatting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1"/>
  <sheetViews>
    <sheetView showGridLines="0" zoomScaleNormal="100" zoomScaleSheetLayoutView="100" workbookViewId="0">
      <selection activeCell="K47" sqref="K47"/>
    </sheetView>
  </sheetViews>
  <sheetFormatPr defaultColWidth="9.140625" defaultRowHeight="12" x14ac:dyDescent="0.2"/>
  <cols>
    <col min="1" max="1" width="42.28515625" style="70" customWidth="1"/>
    <col min="2" max="9" width="12.7109375" style="70" customWidth="1"/>
    <col min="10" max="20" width="9.140625" style="70" customWidth="1"/>
    <col min="21" max="16384" width="9.140625" style="70"/>
  </cols>
  <sheetData>
    <row r="1" spans="1:15" ht="15.75" x14ac:dyDescent="0.25">
      <c r="A1" s="204" t="s">
        <v>141</v>
      </c>
      <c r="I1" s="205" t="str">
        <f>Titulní!A35</f>
        <v>I. čtvrtletí 2020</v>
      </c>
    </row>
    <row r="2" spans="1:15" ht="1.5" customHeight="1" x14ac:dyDescent="0.2">
      <c r="F2" s="87"/>
      <c r="G2" s="87"/>
      <c r="H2" s="87"/>
      <c r="I2" s="87"/>
      <c r="J2" s="87"/>
    </row>
    <row r="3" spans="1:15" ht="5.0999999999999996" customHeight="1" x14ac:dyDescent="0.2">
      <c r="F3" s="87"/>
      <c r="G3" s="87"/>
      <c r="H3" s="87"/>
      <c r="I3" s="87"/>
      <c r="J3" s="87"/>
    </row>
    <row r="4" spans="1:15" ht="5.0999999999999996" customHeight="1" x14ac:dyDescent="0.2">
      <c r="A4" s="107"/>
      <c r="B4" s="104"/>
      <c r="C4" s="104"/>
      <c r="D4" s="104"/>
      <c r="E4" s="104"/>
      <c r="F4" s="93"/>
      <c r="J4" s="93"/>
      <c r="K4" s="103"/>
    </row>
    <row r="5" spans="1:15" ht="12.75" customHeight="1" x14ac:dyDescent="0.2">
      <c r="A5" s="206"/>
      <c r="B5" s="404" t="s">
        <v>8</v>
      </c>
      <c r="C5" s="405"/>
      <c r="D5" s="404" t="s">
        <v>9</v>
      </c>
      <c r="E5" s="405"/>
      <c r="F5" s="404" t="s">
        <v>10</v>
      </c>
      <c r="G5" s="405"/>
      <c r="H5" s="404" t="s">
        <v>7</v>
      </c>
      <c r="I5" s="406"/>
    </row>
    <row r="6" spans="1:15" x14ac:dyDescent="0.2">
      <c r="A6" s="207"/>
      <c r="B6" s="235" t="s">
        <v>182</v>
      </c>
      <c r="C6" s="236" t="s">
        <v>49</v>
      </c>
      <c r="D6" s="235" t="s">
        <v>182</v>
      </c>
      <c r="E6" s="236" t="s">
        <v>49</v>
      </c>
      <c r="F6" s="235" t="s">
        <v>182</v>
      </c>
      <c r="G6" s="236" t="s">
        <v>49</v>
      </c>
      <c r="H6" s="235" t="s">
        <v>182</v>
      </c>
      <c r="I6" s="237" t="s">
        <v>49</v>
      </c>
      <c r="J6" s="93"/>
      <c r="O6" s="93"/>
    </row>
    <row r="7" spans="1:15" x14ac:dyDescent="0.2">
      <c r="A7" s="209" t="s">
        <v>166</v>
      </c>
      <c r="B7" s="238">
        <v>2218.2910000000011</v>
      </c>
      <c r="C7" s="239">
        <v>5.4942075602539636E-2</v>
      </c>
      <c r="D7" s="238">
        <v>2218.2910000000011</v>
      </c>
      <c r="E7" s="239">
        <v>5.4979355271192201E-2</v>
      </c>
      <c r="F7" s="238">
        <v>2218.2890000000011</v>
      </c>
      <c r="G7" s="239">
        <v>5.5004828846864313E-2</v>
      </c>
      <c r="H7" s="238">
        <v>2218.2890000000011</v>
      </c>
      <c r="I7" s="248">
        <v>5.5004828846864313E-2</v>
      </c>
      <c r="J7" s="95"/>
      <c r="O7" s="60"/>
    </row>
    <row r="8" spans="1:15" x14ac:dyDescent="0.2">
      <c r="A8" s="209" t="s">
        <v>183</v>
      </c>
      <c r="B8" s="238">
        <v>996462.27500000026</v>
      </c>
      <c r="C8" s="239">
        <v>4.9125798470331654E-2</v>
      </c>
      <c r="D8" s="238">
        <v>819636.81400000013</v>
      </c>
      <c r="E8" s="239">
        <v>4.938710894734543E-2</v>
      </c>
      <c r="F8" s="238">
        <v>803514.21800000023</v>
      </c>
      <c r="G8" s="239">
        <v>4.913812200853817E-2</v>
      </c>
      <c r="H8" s="238">
        <v>2619613.3070000005</v>
      </c>
      <c r="I8" s="248">
        <v>4.9211052659766469E-2</v>
      </c>
      <c r="J8" s="95"/>
      <c r="O8" s="60"/>
    </row>
    <row r="9" spans="1:15" x14ac:dyDescent="0.2">
      <c r="A9" s="209" t="s">
        <v>184</v>
      </c>
      <c r="B9" s="238">
        <v>716731.37399999995</v>
      </c>
      <c r="C9" s="240">
        <v>5.6319182968330987E-2</v>
      </c>
      <c r="D9" s="238">
        <v>576816.45299999998</v>
      </c>
      <c r="E9" s="240">
        <v>5.6760817361305768E-2</v>
      </c>
      <c r="F9" s="238">
        <v>556643.70699999994</v>
      </c>
      <c r="G9" s="240">
        <v>5.710994954099468E-2</v>
      </c>
      <c r="H9" s="238">
        <v>1850191.534</v>
      </c>
      <c r="I9" s="249">
        <v>5.6692872746611334E-2</v>
      </c>
      <c r="J9" s="85"/>
      <c r="K9" s="87"/>
      <c r="L9" s="87" t="str">
        <f>+B5</f>
        <v>Leden</v>
      </c>
      <c r="M9" s="87" t="str">
        <f>+D5</f>
        <v>Únor</v>
      </c>
      <c r="N9" s="87" t="str">
        <f>+F5</f>
        <v>Březen</v>
      </c>
      <c r="O9" s="88"/>
    </row>
    <row r="10" spans="1:15" x14ac:dyDescent="0.2">
      <c r="A10" s="208" t="s">
        <v>41</v>
      </c>
      <c r="B10" s="241">
        <v>132130.81599999999</v>
      </c>
      <c r="C10" s="242">
        <v>0.14641756462882694</v>
      </c>
      <c r="D10" s="246">
        <v>125824.07599999999</v>
      </c>
      <c r="E10" s="244">
        <v>0.17108868966131122</v>
      </c>
      <c r="F10" s="246">
        <v>140872.41500000001</v>
      </c>
      <c r="G10" s="244">
        <v>0.17395650149685543</v>
      </c>
      <c r="H10" s="246">
        <v>398827.30700000003</v>
      </c>
      <c r="I10" s="250">
        <v>0.16294158150563734</v>
      </c>
      <c r="J10" s="85"/>
      <c r="K10" s="87" t="str">
        <f>+A10</f>
        <v>Biomasa</v>
      </c>
      <c r="L10" s="77">
        <f>+B10</f>
        <v>132130.81599999999</v>
      </c>
      <c r="M10" s="77">
        <f>+D10</f>
        <v>125824.07599999999</v>
      </c>
      <c r="N10" s="77">
        <f>+F10</f>
        <v>140872.41500000001</v>
      </c>
      <c r="O10" s="105"/>
    </row>
    <row r="11" spans="1:15" x14ac:dyDescent="0.2">
      <c r="A11" s="208" t="s">
        <v>40</v>
      </c>
      <c r="B11" s="241">
        <v>8662.4540000000015</v>
      </c>
      <c r="C11" s="243">
        <v>0.13907942402878778</v>
      </c>
      <c r="D11" s="247">
        <v>7259.0229999999992</v>
      </c>
      <c r="E11" s="245">
        <v>0.13768176581397809</v>
      </c>
      <c r="F11" s="247">
        <v>7448.723</v>
      </c>
      <c r="G11" s="244">
        <v>0.13065954105695063</v>
      </c>
      <c r="H11" s="247">
        <v>23370.2</v>
      </c>
      <c r="I11" s="250">
        <v>0.13586056706889885</v>
      </c>
      <c r="J11" s="85"/>
      <c r="K11" s="87" t="str">
        <f t="shared" ref="K11:L25" si="0">+A11</f>
        <v>Bioplyn</v>
      </c>
      <c r="L11" s="77">
        <f t="shared" si="0"/>
        <v>8662.4540000000015</v>
      </c>
      <c r="M11" s="77">
        <f t="shared" ref="M11:M25" si="1">+D11</f>
        <v>7259.0229999999992</v>
      </c>
      <c r="N11" s="77">
        <f t="shared" ref="N11:N25" si="2">+F11</f>
        <v>7448.723</v>
      </c>
      <c r="O11" s="105"/>
    </row>
    <row r="12" spans="1:15" x14ac:dyDescent="0.2">
      <c r="A12" s="208" t="s">
        <v>39</v>
      </c>
      <c r="B12" s="241">
        <v>0</v>
      </c>
      <c r="C12" s="243">
        <v>0</v>
      </c>
      <c r="D12" s="247">
        <v>0</v>
      </c>
      <c r="E12" s="245">
        <v>0</v>
      </c>
      <c r="F12" s="247">
        <v>0</v>
      </c>
      <c r="G12" s="244">
        <v>0</v>
      </c>
      <c r="H12" s="247">
        <v>0</v>
      </c>
      <c r="I12" s="250">
        <v>0</v>
      </c>
      <c r="J12" s="85"/>
      <c r="K12" s="87" t="str">
        <f t="shared" si="0"/>
        <v>Černé uhlí</v>
      </c>
      <c r="L12" s="77">
        <f t="shared" si="0"/>
        <v>0</v>
      </c>
      <c r="M12" s="77">
        <f t="shared" si="1"/>
        <v>0</v>
      </c>
      <c r="N12" s="77">
        <f t="shared" si="2"/>
        <v>0</v>
      </c>
      <c r="O12" s="105"/>
    </row>
    <row r="13" spans="1:15" x14ac:dyDescent="0.2">
      <c r="A13" s="208" t="s">
        <v>64</v>
      </c>
      <c r="B13" s="241">
        <v>29.9</v>
      </c>
      <c r="C13" s="243">
        <v>3.9020596088544121E-2</v>
      </c>
      <c r="D13" s="247">
        <v>40.6</v>
      </c>
      <c r="E13" s="245">
        <v>5.3593043992496973E-2</v>
      </c>
      <c r="F13" s="247">
        <v>52</v>
      </c>
      <c r="G13" s="244">
        <v>3.8411166421549264E-2</v>
      </c>
      <c r="H13" s="247">
        <v>122.5</v>
      </c>
      <c r="I13" s="250">
        <v>4.2570256561379707E-2</v>
      </c>
      <c r="J13" s="85"/>
      <c r="K13" s="87" t="str">
        <f t="shared" si="0"/>
        <v>Elektrická energie</v>
      </c>
      <c r="L13" s="77">
        <f t="shared" si="0"/>
        <v>29.9</v>
      </c>
      <c r="M13" s="77">
        <f t="shared" si="1"/>
        <v>40.6</v>
      </c>
      <c r="N13" s="77">
        <f t="shared" si="2"/>
        <v>52</v>
      </c>
      <c r="O13" s="105"/>
    </row>
    <row r="14" spans="1:15" x14ac:dyDescent="0.2">
      <c r="A14" s="208" t="s">
        <v>65</v>
      </c>
      <c r="B14" s="241">
        <v>0</v>
      </c>
      <c r="C14" s="243">
        <v>0</v>
      </c>
      <c r="D14" s="247">
        <v>0</v>
      </c>
      <c r="E14" s="245">
        <v>0</v>
      </c>
      <c r="F14" s="247">
        <v>0</v>
      </c>
      <c r="G14" s="244">
        <v>0</v>
      </c>
      <c r="H14" s="247">
        <v>0</v>
      </c>
      <c r="I14" s="250">
        <v>0</v>
      </c>
      <c r="J14" s="85"/>
      <c r="K14" s="87" t="str">
        <f t="shared" si="0"/>
        <v>Energie prostředí (tepelné čerpadlo)</v>
      </c>
      <c r="L14" s="77">
        <f t="shared" si="0"/>
        <v>0</v>
      </c>
      <c r="M14" s="77">
        <f t="shared" si="1"/>
        <v>0</v>
      </c>
      <c r="N14" s="77">
        <f t="shared" si="2"/>
        <v>0</v>
      </c>
      <c r="O14" s="105"/>
    </row>
    <row r="15" spans="1:15" x14ac:dyDescent="0.2">
      <c r="A15" s="208" t="s">
        <v>66</v>
      </c>
      <c r="B15" s="241">
        <v>0</v>
      </c>
      <c r="C15" s="243">
        <v>0</v>
      </c>
      <c r="D15" s="247">
        <v>0</v>
      </c>
      <c r="E15" s="245">
        <v>0</v>
      </c>
      <c r="F15" s="247">
        <v>0</v>
      </c>
      <c r="G15" s="244">
        <v>0</v>
      </c>
      <c r="H15" s="247">
        <v>0</v>
      </c>
      <c r="I15" s="250">
        <v>0</v>
      </c>
      <c r="J15" s="85"/>
      <c r="K15" s="87" t="str">
        <f t="shared" si="0"/>
        <v>Energie Slunce (solární kolektor)</v>
      </c>
      <c r="L15" s="77">
        <f t="shared" si="0"/>
        <v>0</v>
      </c>
      <c r="M15" s="77">
        <f t="shared" si="1"/>
        <v>0</v>
      </c>
      <c r="N15" s="77">
        <f t="shared" si="2"/>
        <v>0</v>
      </c>
      <c r="O15" s="105"/>
    </row>
    <row r="16" spans="1:15" x14ac:dyDescent="0.2">
      <c r="A16" s="208" t="s">
        <v>38</v>
      </c>
      <c r="B16" s="241">
        <v>482749.54000000004</v>
      </c>
      <c r="C16" s="243">
        <v>8.0892564084054777E-2</v>
      </c>
      <c r="D16" s="247">
        <v>367532.86699999997</v>
      </c>
      <c r="E16" s="245">
        <v>7.6796101059370292E-2</v>
      </c>
      <c r="F16" s="247">
        <v>334239.89899999998</v>
      </c>
      <c r="G16" s="244">
        <v>7.3017995067493124E-2</v>
      </c>
      <c r="H16" s="247">
        <v>1184522.3059999999</v>
      </c>
      <c r="I16" s="250">
        <v>7.7262638235595801E-2</v>
      </c>
      <c r="J16" s="85"/>
      <c r="K16" s="87" t="str">
        <f t="shared" si="0"/>
        <v>Hnědé uhlí</v>
      </c>
      <c r="L16" s="77">
        <f t="shared" si="0"/>
        <v>482749.54000000004</v>
      </c>
      <c r="M16" s="77">
        <f t="shared" si="1"/>
        <v>367532.86699999997</v>
      </c>
      <c r="N16" s="77">
        <f t="shared" si="2"/>
        <v>334239.89899999998</v>
      </c>
      <c r="O16" s="105"/>
    </row>
    <row r="17" spans="1:18" x14ac:dyDescent="0.2">
      <c r="A17" s="208" t="s">
        <v>76</v>
      </c>
      <c r="B17" s="241">
        <v>28929.86</v>
      </c>
      <c r="C17" s="243">
        <v>0.82174636006923951</v>
      </c>
      <c r="D17" s="247">
        <v>24288.63</v>
      </c>
      <c r="E17" s="245">
        <v>0.81528450972757427</v>
      </c>
      <c r="F17" s="247">
        <v>20240</v>
      </c>
      <c r="G17" s="244">
        <v>0.80287257016011437</v>
      </c>
      <c r="H17" s="247">
        <v>73458.490000000005</v>
      </c>
      <c r="I17" s="250">
        <v>0.81433771565261115</v>
      </c>
      <c r="J17" s="85"/>
      <c r="K17" s="87" t="str">
        <f t="shared" si="0"/>
        <v>Jaderné palivo</v>
      </c>
      <c r="L17" s="77">
        <f t="shared" si="0"/>
        <v>28929.86</v>
      </c>
      <c r="M17" s="77">
        <f t="shared" si="1"/>
        <v>24288.63</v>
      </c>
      <c r="N17" s="77">
        <f t="shared" si="2"/>
        <v>20240</v>
      </c>
      <c r="O17" s="105"/>
    </row>
    <row r="18" spans="1:18" x14ac:dyDescent="0.2">
      <c r="A18" s="208" t="s">
        <v>37</v>
      </c>
      <c r="B18" s="241">
        <v>0</v>
      </c>
      <c r="C18" s="243">
        <v>0</v>
      </c>
      <c r="D18" s="247">
        <v>0</v>
      </c>
      <c r="E18" s="245">
        <v>0</v>
      </c>
      <c r="F18" s="247">
        <v>0</v>
      </c>
      <c r="G18" s="244">
        <v>0</v>
      </c>
      <c r="H18" s="247">
        <v>0</v>
      </c>
      <c r="I18" s="250">
        <v>0</v>
      </c>
      <c r="J18" s="85"/>
      <c r="K18" s="87" t="str">
        <f t="shared" si="0"/>
        <v>Koks</v>
      </c>
      <c r="L18" s="77">
        <f t="shared" si="0"/>
        <v>0</v>
      </c>
      <c r="M18" s="77">
        <f t="shared" si="1"/>
        <v>0</v>
      </c>
      <c r="N18" s="77">
        <f t="shared" si="2"/>
        <v>0</v>
      </c>
      <c r="O18" s="105"/>
    </row>
    <row r="19" spans="1:18" x14ac:dyDescent="0.2">
      <c r="A19" s="208" t="s">
        <v>36</v>
      </c>
      <c r="B19" s="241">
        <v>0</v>
      </c>
      <c r="C19" s="243">
        <v>0</v>
      </c>
      <c r="D19" s="247">
        <v>0</v>
      </c>
      <c r="E19" s="245">
        <v>0</v>
      </c>
      <c r="F19" s="247">
        <v>0</v>
      </c>
      <c r="G19" s="244">
        <v>0</v>
      </c>
      <c r="H19" s="247">
        <v>0</v>
      </c>
      <c r="I19" s="250">
        <v>0</v>
      </c>
      <c r="J19" s="85"/>
      <c r="K19" s="87" t="str">
        <f t="shared" si="0"/>
        <v>Odpadní teplo</v>
      </c>
      <c r="L19" s="77">
        <f t="shared" si="0"/>
        <v>0</v>
      </c>
      <c r="M19" s="77">
        <f t="shared" si="1"/>
        <v>0</v>
      </c>
      <c r="N19" s="77">
        <f t="shared" si="2"/>
        <v>0</v>
      </c>
      <c r="O19" s="105"/>
    </row>
    <row r="20" spans="1:18" x14ac:dyDescent="0.2">
      <c r="A20" s="208" t="s">
        <v>35</v>
      </c>
      <c r="B20" s="241">
        <v>0</v>
      </c>
      <c r="C20" s="243">
        <v>0</v>
      </c>
      <c r="D20" s="247">
        <v>0</v>
      </c>
      <c r="E20" s="245">
        <v>0</v>
      </c>
      <c r="F20" s="247">
        <v>0</v>
      </c>
      <c r="G20" s="244">
        <v>0</v>
      </c>
      <c r="H20" s="247">
        <v>0</v>
      </c>
      <c r="I20" s="250">
        <v>0</v>
      </c>
      <c r="J20" s="85"/>
      <c r="K20" s="87" t="str">
        <f t="shared" si="0"/>
        <v>Ostatní kapalná paliva</v>
      </c>
      <c r="L20" s="77">
        <f t="shared" si="0"/>
        <v>0</v>
      </c>
      <c r="M20" s="77">
        <f t="shared" si="1"/>
        <v>0</v>
      </c>
      <c r="N20" s="77">
        <f t="shared" si="2"/>
        <v>0</v>
      </c>
      <c r="O20" s="105"/>
    </row>
    <row r="21" spans="1:18" x14ac:dyDescent="0.2">
      <c r="A21" s="208" t="s">
        <v>34</v>
      </c>
      <c r="B21" s="241">
        <v>834</v>
      </c>
      <c r="C21" s="243">
        <v>2.9302539649962212E-3</v>
      </c>
      <c r="D21" s="247">
        <v>660</v>
      </c>
      <c r="E21" s="245">
        <v>2.55286850255672E-3</v>
      </c>
      <c r="F21" s="247">
        <v>678</v>
      </c>
      <c r="G21" s="244">
        <v>2.4133061654049324E-3</v>
      </c>
      <c r="H21" s="247">
        <v>2172</v>
      </c>
      <c r="I21" s="250">
        <v>2.6356278602260009E-3</v>
      </c>
      <c r="J21" s="85"/>
      <c r="K21" s="87" t="str">
        <f t="shared" si="0"/>
        <v>Ostatní pevná paliva</v>
      </c>
      <c r="L21" s="77">
        <f t="shared" si="0"/>
        <v>834</v>
      </c>
      <c r="M21" s="77">
        <f t="shared" si="1"/>
        <v>660</v>
      </c>
      <c r="N21" s="77">
        <f t="shared" si="2"/>
        <v>678</v>
      </c>
      <c r="O21" s="105"/>
    </row>
    <row r="22" spans="1:18" x14ac:dyDescent="0.2">
      <c r="A22" s="208" t="s">
        <v>33</v>
      </c>
      <c r="B22" s="241">
        <v>156.88999999999999</v>
      </c>
      <c r="C22" s="243">
        <v>3.8432714538049899E-4</v>
      </c>
      <c r="D22" s="247">
        <v>124.465</v>
      </c>
      <c r="E22" s="245">
        <v>3.203559476439983E-4</v>
      </c>
      <c r="F22" s="247">
        <v>100.92</v>
      </c>
      <c r="G22" s="244">
        <v>2.7418434721010422E-4</v>
      </c>
      <c r="H22" s="247">
        <v>382.27500000000003</v>
      </c>
      <c r="I22" s="250">
        <v>3.2818532699203825E-4</v>
      </c>
      <c r="J22" s="85"/>
      <c r="K22" s="87" t="str">
        <f t="shared" si="0"/>
        <v>Ostatní plyny</v>
      </c>
      <c r="L22" s="77">
        <f t="shared" si="0"/>
        <v>156.88999999999999</v>
      </c>
      <c r="M22" s="77">
        <f t="shared" si="1"/>
        <v>124.465</v>
      </c>
      <c r="N22" s="77">
        <f t="shared" si="2"/>
        <v>100.92</v>
      </c>
      <c r="O22" s="105"/>
    </row>
    <row r="23" spans="1:18" x14ac:dyDescent="0.2">
      <c r="A23" s="208" t="s">
        <v>3</v>
      </c>
      <c r="B23" s="241">
        <v>0</v>
      </c>
      <c r="C23" s="243">
        <v>0</v>
      </c>
      <c r="D23" s="247">
        <v>0</v>
      </c>
      <c r="E23" s="245">
        <v>0</v>
      </c>
      <c r="F23" s="247">
        <v>0</v>
      </c>
      <c r="G23" s="244">
        <v>0</v>
      </c>
      <c r="H23" s="247">
        <v>0</v>
      </c>
      <c r="I23" s="250">
        <v>0</v>
      </c>
      <c r="J23" s="85"/>
      <c r="K23" s="87" t="str">
        <f t="shared" si="0"/>
        <v>Ostatní</v>
      </c>
      <c r="L23" s="77">
        <f t="shared" si="0"/>
        <v>0</v>
      </c>
      <c r="M23" s="77">
        <f t="shared" si="1"/>
        <v>0</v>
      </c>
      <c r="N23" s="77">
        <f t="shared" si="2"/>
        <v>0</v>
      </c>
      <c r="O23" s="105"/>
    </row>
    <row r="24" spans="1:18" x14ac:dyDescent="0.2">
      <c r="A24" s="208" t="s">
        <v>32</v>
      </c>
      <c r="B24" s="241">
        <v>226.81799999999998</v>
      </c>
      <c r="C24" s="243">
        <v>1.9102726529366468E-2</v>
      </c>
      <c r="D24" s="247">
        <v>222.72499999999999</v>
      </c>
      <c r="E24" s="245">
        <v>3.4149889688458251E-2</v>
      </c>
      <c r="F24" s="247">
        <v>768.12</v>
      </c>
      <c r="G24" s="244">
        <v>8.1894835738014163E-2</v>
      </c>
      <c r="H24" s="247">
        <v>1217.663</v>
      </c>
      <c r="I24" s="250">
        <v>4.3840375141287531E-2</v>
      </c>
      <c r="J24" s="85"/>
      <c r="K24" s="87" t="str">
        <f t="shared" si="0"/>
        <v>Topné oleje</v>
      </c>
      <c r="L24" s="77">
        <f t="shared" si="0"/>
        <v>226.81799999999998</v>
      </c>
      <c r="M24" s="77">
        <f t="shared" si="1"/>
        <v>222.72499999999999</v>
      </c>
      <c r="N24" s="77">
        <f t="shared" si="2"/>
        <v>768.12</v>
      </c>
      <c r="O24" s="105"/>
    </row>
    <row r="25" spans="1:18" x14ac:dyDescent="0.2">
      <c r="A25" s="208" t="s">
        <v>31</v>
      </c>
      <c r="B25" s="241">
        <v>63011.095999999983</v>
      </c>
      <c r="C25" s="242">
        <v>1.9134330596110419E-2</v>
      </c>
      <c r="D25" s="246">
        <v>50864.066999999995</v>
      </c>
      <c r="E25" s="244">
        <v>2.0056828903644627E-2</v>
      </c>
      <c r="F25" s="246">
        <v>52243.62999999999</v>
      </c>
      <c r="G25" s="244">
        <v>2.1330894584147511E-2</v>
      </c>
      <c r="H25" s="246">
        <v>166118.79299999995</v>
      </c>
      <c r="I25" s="250">
        <v>2.0066803280238334E-2</v>
      </c>
      <c r="J25" s="85"/>
      <c r="K25" s="87" t="str">
        <f t="shared" si="0"/>
        <v>Zemní plyn</v>
      </c>
      <c r="L25" s="77">
        <f t="shared" si="0"/>
        <v>63011.095999999983</v>
      </c>
      <c r="M25" s="77">
        <f t="shared" si="1"/>
        <v>50864.066999999995</v>
      </c>
      <c r="N25" s="77">
        <f t="shared" si="2"/>
        <v>52243.62999999999</v>
      </c>
      <c r="O25" s="82"/>
    </row>
    <row r="26" spans="1:18" ht="13.5" customHeight="1" x14ac:dyDescent="0.2">
      <c r="A26" s="210" t="s">
        <v>185</v>
      </c>
      <c r="B26" s="238">
        <v>677903.85699999996</v>
      </c>
      <c r="C26" s="240">
        <v>5.7122382568529216E-2</v>
      </c>
      <c r="D26" s="238">
        <v>543168.41299999994</v>
      </c>
      <c r="E26" s="240">
        <v>5.7948602258962943E-2</v>
      </c>
      <c r="F26" s="238">
        <v>523338.538</v>
      </c>
      <c r="G26" s="240">
        <v>5.8615900106897198E-2</v>
      </c>
      <c r="H26" s="238">
        <v>1744410.808</v>
      </c>
      <c r="I26" s="249">
        <v>5.7821074336743154E-2</v>
      </c>
      <c r="J26" s="10"/>
      <c r="K26" s="87"/>
      <c r="L26" s="87" t="str">
        <f>+L9</f>
        <v>Leden</v>
      </c>
      <c r="M26" s="87" t="str">
        <f t="shared" ref="M26:N26" si="3">+M9</f>
        <v>Únor</v>
      </c>
      <c r="N26" s="87" t="str">
        <f t="shared" si="3"/>
        <v>Březen</v>
      </c>
      <c r="O26" s="72"/>
      <c r="P26" s="99"/>
      <c r="Q26" s="99"/>
      <c r="R26" s="99"/>
    </row>
    <row r="27" spans="1:18" ht="12.75" customHeight="1" x14ac:dyDescent="0.2">
      <c r="A27" s="208" t="s">
        <v>26</v>
      </c>
      <c r="B27" s="241">
        <v>130340.06599999999</v>
      </c>
      <c r="C27" s="244">
        <v>4.8256003685922026E-2</v>
      </c>
      <c r="D27" s="246">
        <v>106905.76599999999</v>
      </c>
      <c r="E27" s="244">
        <v>4.775279000519133E-2</v>
      </c>
      <c r="F27" s="246">
        <v>105056.25500000002</v>
      </c>
      <c r="G27" s="244">
        <v>4.8917549976093953E-2</v>
      </c>
      <c r="H27" s="246">
        <v>342302.087</v>
      </c>
      <c r="I27" s="250">
        <v>4.8297512491161397E-2</v>
      </c>
      <c r="J27" s="85"/>
      <c r="K27" s="87" t="str">
        <f>+A27</f>
        <v>Průmysl</v>
      </c>
      <c r="L27" s="77">
        <f t="shared" ref="L27:L34" si="4">+B27</f>
        <v>130340.06599999999</v>
      </c>
      <c r="M27" s="77">
        <f t="shared" ref="M27:M34" si="5">+D27</f>
        <v>106905.76599999999</v>
      </c>
      <c r="N27" s="77">
        <f t="shared" ref="N27:N34" si="6">+F27</f>
        <v>105056.25500000002</v>
      </c>
      <c r="O27" s="72"/>
      <c r="P27" s="105"/>
      <c r="Q27" s="105"/>
      <c r="R27" s="105"/>
    </row>
    <row r="28" spans="1:18" ht="12.75" customHeight="1" x14ac:dyDescent="0.2">
      <c r="A28" s="208" t="s">
        <v>0</v>
      </c>
      <c r="B28" s="241">
        <v>2977.79</v>
      </c>
      <c r="C28" s="245">
        <v>9.0113044012840697E-3</v>
      </c>
      <c r="D28" s="247">
        <v>2390.3199999999997</v>
      </c>
      <c r="E28" s="245">
        <v>8.684428850896873E-3</v>
      </c>
      <c r="F28" s="247">
        <v>2318.87</v>
      </c>
      <c r="G28" s="244">
        <v>7.8694075070225248E-3</v>
      </c>
      <c r="H28" s="247">
        <v>7686.98</v>
      </c>
      <c r="I28" s="250">
        <v>8.5376596999252579E-3</v>
      </c>
      <c r="J28" s="85"/>
      <c r="K28" s="87" t="str">
        <f t="shared" ref="K28:K34" si="7">+A28</f>
        <v>Energetika</v>
      </c>
      <c r="L28" s="77">
        <f t="shared" si="4"/>
        <v>2977.79</v>
      </c>
      <c r="M28" s="77">
        <f t="shared" si="5"/>
        <v>2390.3199999999997</v>
      </c>
      <c r="N28" s="77">
        <f t="shared" si="6"/>
        <v>2318.87</v>
      </c>
    </row>
    <row r="29" spans="1:18" ht="12.75" customHeight="1" x14ac:dyDescent="0.2">
      <c r="A29" s="208" t="s">
        <v>1</v>
      </c>
      <c r="B29" s="241">
        <v>9795.4959999999992</v>
      </c>
      <c r="C29" s="245">
        <v>7.8733043312475021E-2</v>
      </c>
      <c r="D29" s="247">
        <v>7276.8010000000004</v>
      </c>
      <c r="E29" s="245">
        <v>7.5699009013889873E-2</v>
      </c>
      <c r="F29" s="247">
        <v>7373.5159999999996</v>
      </c>
      <c r="G29" s="244">
        <v>8.045851224497115E-2</v>
      </c>
      <c r="H29" s="247">
        <v>24445.812999999998</v>
      </c>
      <c r="I29" s="250">
        <v>7.8305325138218709E-2</v>
      </c>
      <c r="J29" s="85"/>
      <c r="K29" s="87" t="str">
        <f t="shared" si="7"/>
        <v>Doprava</v>
      </c>
      <c r="L29" s="77">
        <f t="shared" si="4"/>
        <v>9795.4959999999992</v>
      </c>
      <c r="M29" s="77">
        <f t="shared" si="5"/>
        <v>7276.8010000000004</v>
      </c>
      <c r="N29" s="77">
        <f t="shared" si="6"/>
        <v>7373.5159999999996</v>
      </c>
      <c r="O29" s="72"/>
    </row>
    <row r="30" spans="1:18" ht="12.75" customHeight="1" x14ac:dyDescent="0.2">
      <c r="A30" s="208" t="s">
        <v>2</v>
      </c>
      <c r="B30" s="241">
        <v>870.428</v>
      </c>
      <c r="C30" s="245">
        <v>1.7125612345390694E-2</v>
      </c>
      <c r="D30" s="247">
        <v>806.31299999999999</v>
      </c>
      <c r="E30" s="245">
        <v>2.2013256336865378E-2</v>
      </c>
      <c r="F30" s="247">
        <v>714.40700000000004</v>
      </c>
      <c r="G30" s="244">
        <v>2.1017562496186488E-2</v>
      </c>
      <c r="H30" s="247">
        <v>2391.1480000000001</v>
      </c>
      <c r="I30" s="250">
        <v>1.968905098546659E-2</v>
      </c>
      <c r="J30" s="85"/>
      <c r="K30" s="87" t="str">
        <f t="shared" si="7"/>
        <v>Stavebnictví</v>
      </c>
      <c r="L30" s="77">
        <f t="shared" si="4"/>
        <v>870.428</v>
      </c>
      <c r="M30" s="77">
        <f t="shared" si="5"/>
        <v>806.31299999999999</v>
      </c>
      <c r="N30" s="77">
        <f t="shared" si="6"/>
        <v>714.40700000000004</v>
      </c>
    </row>
    <row r="31" spans="1:18" x14ac:dyDescent="0.2">
      <c r="A31" s="208" t="s">
        <v>6</v>
      </c>
      <c r="B31" s="241">
        <v>1987.3040000000001</v>
      </c>
      <c r="C31" s="245">
        <v>4.7338489144172193E-2</v>
      </c>
      <c r="D31" s="247">
        <v>1625.124</v>
      </c>
      <c r="E31" s="245">
        <v>3.5282457508996286E-2</v>
      </c>
      <c r="F31" s="247">
        <v>1791.5350000000001</v>
      </c>
      <c r="G31" s="244">
        <v>3.7523051930323813E-2</v>
      </c>
      <c r="H31" s="247">
        <v>5403.9629999999997</v>
      </c>
      <c r="I31" s="250">
        <v>3.9797633979110819E-2</v>
      </c>
      <c r="J31" s="85"/>
      <c r="K31" s="87" t="str">
        <f t="shared" si="7"/>
        <v>Zemědělství a lesnictví</v>
      </c>
      <c r="L31" s="77">
        <f t="shared" si="4"/>
        <v>1987.3040000000001</v>
      </c>
      <c r="M31" s="77">
        <f t="shared" si="5"/>
        <v>1625.124</v>
      </c>
      <c r="N31" s="77">
        <f t="shared" si="6"/>
        <v>1791.5350000000001</v>
      </c>
    </row>
    <row r="32" spans="1:18" x14ac:dyDescent="0.2">
      <c r="A32" s="208" t="s">
        <v>25</v>
      </c>
      <c r="B32" s="241">
        <v>313663.95799999998</v>
      </c>
      <c r="C32" s="245">
        <v>5.9878826484444161E-2</v>
      </c>
      <c r="D32" s="247">
        <v>247753.52199999997</v>
      </c>
      <c r="E32" s="245">
        <v>6.0900865621713464E-2</v>
      </c>
      <c r="F32" s="247">
        <v>240331.11499999996</v>
      </c>
      <c r="G32" s="244">
        <v>6.1099446897789372E-2</v>
      </c>
      <c r="H32" s="247">
        <v>801748.59499999997</v>
      </c>
      <c r="I32" s="250">
        <v>6.0555496517410982E-2</v>
      </c>
      <c r="J32" s="85"/>
      <c r="K32" s="87" t="str">
        <f t="shared" si="7"/>
        <v>Domácnosti</v>
      </c>
      <c r="L32" s="77">
        <f t="shared" si="4"/>
        <v>313663.95799999998</v>
      </c>
      <c r="M32" s="77">
        <f t="shared" si="5"/>
        <v>247753.52199999997</v>
      </c>
      <c r="N32" s="77">
        <f t="shared" si="6"/>
        <v>240331.11499999996</v>
      </c>
    </row>
    <row r="33" spans="1:14" x14ac:dyDescent="0.2">
      <c r="A33" s="208" t="s">
        <v>5</v>
      </c>
      <c r="B33" s="241">
        <v>197559.06799999997</v>
      </c>
      <c r="C33" s="245">
        <v>6.4053956146865085E-2</v>
      </c>
      <c r="D33" s="247">
        <v>159880.81399999998</v>
      </c>
      <c r="E33" s="245">
        <v>6.6979854965022498E-2</v>
      </c>
      <c r="F33" s="247">
        <v>153269.77700000003</v>
      </c>
      <c r="G33" s="244">
        <v>7.0169898137948328E-2</v>
      </c>
      <c r="H33" s="247">
        <v>510709.65899999999</v>
      </c>
      <c r="I33" s="250">
        <v>6.6711247932529361E-2</v>
      </c>
      <c r="J33" s="85"/>
      <c r="K33" s="87" t="str">
        <f t="shared" si="7"/>
        <v>Obchod, služby, školství, zdravotnictví</v>
      </c>
      <c r="L33" s="77">
        <f t="shared" si="4"/>
        <v>197559.06799999997</v>
      </c>
      <c r="M33" s="77">
        <f t="shared" si="5"/>
        <v>159880.81399999998</v>
      </c>
      <c r="N33" s="77">
        <f t="shared" si="6"/>
        <v>153269.77700000003</v>
      </c>
    </row>
    <row r="34" spans="1:14" x14ac:dyDescent="0.2">
      <c r="A34" s="208" t="s">
        <v>3</v>
      </c>
      <c r="B34" s="241">
        <v>20709.746999999999</v>
      </c>
      <c r="C34" s="244">
        <v>6.9891219416991252E-2</v>
      </c>
      <c r="D34" s="246">
        <v>16529.753000000001</v>
      </c>
      <c r="E34" s="244">
        <v>7.3353594463931721E-2</v>
      </c>
      <c r="F34" s="246">
        <v>12483.063</v>
      </c>
      <c r="G34" s="244">
        <v>6.405075396561985E-2</v>
      </c>
      <c r="H34" s="246">
        <v>49722.563000000002</v>
      </c>
      <c r="I34" s="250">
        <v>6.9391542303961995E-2</v>
      </c>
      <c r="J34" s="85"/>
      <c r="K34" s="87" t="str">
        <f t="shared" si="7"/>
        <v>Ostatní</v>
      </c>
      <c r="L34" s="77">
        <f t="shared" si="4"/>
        <v>20709.746999999999</v>
      </c>
      <c r="M34" s="77">
        <f t="shared" si="5"/>
        <v>16529.753000000001</v>
      </c>
      <c r="N34" s="77">
        <f t="shared" si="6"/>
        <v>12483.063</v>
      </c>
    </row>
    <row r="35" spans="1:14" ht="18" customHeight="1" x14ac:dyDescent="0.2">
      <c r="A35" s="110" t="s">
        <v>173</v>
      </c>
      <c r="B35" s="68"/>
      <c r="C35" s="68"/>
      <c r="D35" s="8"/>
      <c r="F35" s="10"/>
      <c r="G35" s="87"/>
      <c r="H35" s="87"/>
      <c r="I35" s="4" t="s">
        <v>78</v>
      </c>
      <c r="J35" s="87"/>
    </row>
    <row r="36" spans="1:14" x14ac:dyDescent="0.2">
      <c r="A36" s="68"/>
      <c r="B36" s="68"/>
      <c r="C36" s="68"/>
    </row>
    <row r="37" spans="1:14" x14ac:dyDescent="0.2">
      <c r="B37" s="72"/>
      <c r="C37" s="72"/>
      <c r="D37" s="72"/>
    </row>
    <row r="38" spans="1:14" x14ac:dyDescent="0.2">
      <c r="B38" s="72"/>
      <c r="C38" s="72"/>
      <c r="D38" s="72"/>
    </row>
    <row r="39" spans="1:14" x14ac:dyDescent="0.2">
      <c r="B39" s="72"/>
      <c r="C39" s="72"/>
      <c r="D39" s="72"/>
      <c r="L39" s="93" t="s">
        <v>170</v>
      </c>
      <c r="M39" s="97">
        <v>5.5004828846864313E-2</v>
      </c>
    </row>
    <row r="40" spans="1:14" x14ac:dyDescent="0.2">
      <c r="B40" s="99"/>
      <c r="C40" s="99"/>
      <c r="D40" s="99"/>
      <c r="L40" s="93" t="s">
        <v>63</v>
      </c>
      <c r="M40" s="97">
        <v>4.9211052659766469E-2</v>
      </c>
    </row>
    <row r="41" spans="1:14" x14ac:dyDescent="0.2">
      <c r="B41" s="72"/>
      <c r="C41" s="72"/>
      <c r="D41" s="72"/>
      <c r="L41" s="93" t="s">
        <v>125</v>
      </c>
      <c r="M41" s="97">
        <v>5.6692872746611334E-2</v>
      </c>
    </row>
  </sheetData>
  <mergeCells count="4">
    <mergeCell ref="B5:C5"/>
    <mergeCell ref="D5:E5"/>
    <mergeCell ref="F5:G5"/>
    <mergeCell ref="H5:I5"/>
  </mergeCells>
  <conditionalFormatting sqref="C10:C25 E10:E25 G10:G25 I10:I25">
    <cfRule type="dataBar" priority="2">
      <dataBar>
        <cfvo type="num" val="0"/>
        <cfvo type="num" val="1"/>
        <color rgb="FF63C384"/>
      </dataBar>
      <extLst>
        <ext xmlns:x14="http://schemas.microsoft.com/office/spreadsheetml/2009/9/main" uri="{B025F937-C7B1-47D3-B67F-A62EFF666E3E}">
          <x14:id>{8DF12F87-A012-442F-9A6C-FAFF94B6B04F}</x14:id>
        </ext>
      </extLst>
    </cfRule>
  </conditionalFormatting>
  <conditionalFormatting sqref="C27:C34 E27:E34 G27:G34 I27:I34">
    <cfRule type="dataBar" priority="1">
      <dataBar>
        <cfvo type="num" val="0"/>
        <cfvo type="num" val="1"/>
        <color rgb="FF63C384"/>
      </dataBar>
      <extLst>
        <ext xmlns:x14="http://schemas.microsoft.com/office/spreadsheetml/2009/9/main" uri="{B025F937-C7B1-47D3-B67F-A62EFF666E3E}">
          <x14:id>{0040B672-6F40-4FF1-BD8F-15618A6B7E58}</x14:id>
        </ext>
      </extLst>
    </cfRule>
  </conditionalFormatting>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&amp;C&amp;"Calibri,Obyčejné"&amp;9&amp;P</oddFooter>
  </headerFooter>
  <ignoredErrors>
    <ignoredError sqref="L26:N26" formula="1"/>
  </ignoredErrors>
  <drawing r:id="rId2"/>
  <extLst>
    <ext xmlns:x14="http://schemas.microsoft.com/office/spreadsheetml/2009/9/main" uri="{78C0D931-6437-407d-A8EE-F0AAD7539E65}">
      <x14:conditionalFormattings>
        <x14:conditionalFormatting xmlns:xm="http://schemas.microsoft.com/office/excel/2006/main">
          <x14:cfRule type="dataBar" id="{8DF12F87-A012-442F-9A6C-FAFF94B6B04F}">
            <x14:dataBar minLength="0" maxLength="100" gradient="0" direction="rightToLeft">
              <x14:cfvo type="num">
                <xm:f>0</xm:f>
              </x14:cfvo>
              <x14:cfvo type="num">
                <xm:f>1</xm:f>
              </x14:cfvo>
              <x14:negativeFillColor rgb="FFFF0000"/>
              <x14:axisColor rgb="FF000000"/>
            </x14:dataBar>
          </x14:cfRule>
          <xm:sqref>C10:C25 E10:E25 G10:G25 I10:I25</xm:sqref>
        </x14:conditionalFormatting>
        <x14:conditionalFormatting xmlns:xm="http://schemas.microsoft.com/office/excel/2006/main">
          <x14:cfRule type="dataBar" id="{0040B672-6F40-4FF1-BD8F-15618A6B7E58}">
            <x14:dataBar minLength="0" maxLength="100" gradient="0" direction="rightToLeft">
              <x14:cfvo type="num">
                <xm:f>0</xm:f>
              </x14:cfvo>
              <x14:cfvo type="num">
                <xm:f>1</xm:f>
              </x14:cfvo>
              <x14:negativeFillColor rgb="FFFF0000"/>
              <x14:axisColor rgb="FF000000"/>
            </x14:dataBar>
          </x14:cfRule>
          <xm:sqref>C27:C34 E27:E34 G27:G34 I27:I34</xm:sqref>
        </x14:conditionalFormatting>
      </x14:conditionalFormatting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2"/>
  <dimension ref="A1:U38"/>
  <sheetViews>
    <sheetView showGridLines="0" zoomScaleNormal="100" workbookViewId="0">
      <selection activeCell="B3" sqref="B3:M6"/>
    </sheetView>
  </sheetViews>
  <sheetFormatPr defaultColWidth="9.140625" defaultRowHeight="12" x14ac:dyDescent="0.2"/>
  <cols>
    <col min="1" max="1" width="9.42578125" style="70" customWidth="1"/>
    <col min="2" max="2" width="14.42578125" style="70" customWidth="1"/>
    <col min="3" max="3" width="8" style="70" customWidth="1"/>
    <col min="4" max="4" width="14.42578125" style="70" customWidth="1"/>
    <col min="5" max="5" width="8" style="70" customWidth="1"/>
    <col min="6" max="6" width="14.42578125" style="70" customWidth="1"/>
    <col min="7" max="7" width="8" style="70" customWidth="1"/>
    <col min="8" max="8" width="14.42578125" style="70" customWidth="1"/>
    <col min="9" max="9" width="8" style="70" customWidth="1"/>
    <col min="10" max="10" width="14.42578125" style="70" customWidth="1"/>
    <col min="11" max="11" width="8" style="70" customWidth="1"/>
    <col min="12" max="12" width="14.42578125" style="70" customWidth="1"/>
    <col min="13" max="13" width="8" style="70" customWidth="1"/>
    <col min="14" max="26" width="9.140625" style="70" customWidth="1"/>
    <col min="27" max="16384" width="9.140625" style="70"/>
  </cols>
  <sheetData>
    <row r="1" spans="1:21" ht="18.75" x14ac:dyDescent="0.3">
      <c r="A1" s="73" t="s">
        <v>50</v>
      </c>
      <c r="B1" s="82"/>
      <c r="C1" s="82"/>
      <c r="D1" s="82"/>
      <c r="E1" s="82"/>
      <c r="F1" s="82"/>
      <c r="G1" s="82"/>
      <c r="H1" s="82"/>
      <c r="I1" s="82"/>
      <c r="J1" s="82"/>
      <c r="K1" s="82"/>
      <c r="L1" s="82"/>
      <c r="M1" s="74" t="e">
        <f>#REF!</f>
        <v>#REF!</v>
      </c>
      <c r="N1" s="85"/>
      <c r="O1" s="82"/>
    </row>
    <row r="2" spans="1:21" ht="7.5" customHeight="1" x14ac:dyDescent="0.3">
      <c r="A2" s="73"/>
      <c r="B2" s="82"/>
      <c r="C2" s="82"/>
      <c r="D2" s="82"/>
      <c r="E2" s="82"/>
      <c r="F2" s="82"/>
      <c r="G2" s="82"/>
      <c r="H2" s="82"/>
      <c r="I2" s="82"/>
      <c r="J2" s="82"/>
      <c r="K2" s="82"/>
      <c r="L2" s="82"/>
      <c r="M2" s="82"/>
      <c r="N2" s="85"/>
      <c r="O2" s="82"/>
    </row>
    <row r="3" spans="1:21" x14ac:dyDescent="0.2">
      <c r="A3" s="27"/>
      <c r="B3" s="414"/>
      <c r="C3" s="414"/>
      <c r="D3" s="414"/>
      <c r="E3" s="414"/>
      <c r="F3" s="414"/>
      <c r="G3" s="415"/>
      <c r="H3" s="421"/>
      <c r="I3" s="414"/>
      <c r="J3" s="414"/>
      <c r="K3" s="414"/>
      <c r="L3" s="414"/>
      <c r="M3" s="414"/>
      <c r="N3" s="51"/>
    </row>
    <row r="4" spans="1:21" ht="13.5" customHeight="1" x14ac:dyDescent="0.2">
      <c r="A4" s="27"/>
      <c r="B4" s="422"/>
      <c r="C4" s="423"/>
      <c r="D4" s="423"/>
      <c r="E4" s="423"/>
      <c r="F4" s="423"/>
      <c r="G4" s="424"/>
      <c r="H4" s="422"/>
      <c r="I4" s="423"/>
      <c r="J4" s="423"/>
      <c r="K4" s="423"/>
      <c r="L4" s="423"/>
      <c r="M4" s="423"/>
      <c r="N4" s="52"/>
    </row>
    <row r="5" spans="1:21" x14ac:dyDescent="0.2">
      <c r="A5" s="15"/>
      <c r="B5" s="420"/>
      <c r="C5" s="419"/>
      <c r="D5" s="420"/>
      <c r="E5" s="419"/>
      <c r="F5" s="420"/>
      <c r="G5" s="419"/>
      <c r="H5" s="420"/>
      <c r="I5" s="419"/>
      <c r="J5" s="420"/>
      <c r="K5" s="419"/>
      <c r="L5" s="420"/>
      <c r="M5" s="418"/>
      <c r="N5" s="53"/>
    </row>
    <row r="6" spans="1:21" x14ac:dyDescent="0.2">
      <c r="A6" s="13"/>
      <c r="B6" s="63"/>
      <c r="C6" s="31"/>
      <c r="D6" s="31"/>
      <c r="E6" s="31"/>
      <c r="F6" s="31"/>
      <c r="G6" s="31"/>
      <c r="H6" s="31"/>
      <c r="I6" s="31"/>
      <c r="J6" s="31"/>
      <c r="K6" s="31"/>
      <c r="L6" s="31"/>
      <c r="M6" s="48"/>
      <c r="N6" s="53"/>
    </row>
    <row r="7" spans="1:21" x14ac:dyDescent="0.2">
      <c r="A7" s="411"/>
      <c r="B7" s="409"/>
      <c r="C7" s="410"/>
      <c r="D7" s="410"/>
      <c r="E7" s="410"/>
      <c r="F7" s="410"/>
      <c r="G7" s="413"/>
      <c r="H7" s="409"/>
      <c r="I7" s="410"/>
      <c r="J7" s="410"/>
      <c r="K7" s="410"/>
      <c r="L7" s="410"/>
      <c r="M7" s="410"/>
      <c r="N7" s="54"/>
    </row>
    <row r="8" spans="1:21" x14ac:dyDescent="0.2">
      <c r="A8" s="412"/>
      <c r="B8" s="33"/>
      <c r="C8" s="45"/>
      <c r="D8" s="34"/>
      <c r="E8" s="45"/>
      <c r="F8" s="34"/>
      <c r="G8" s="45"/>
      <c r="H8" s="33"/>
      <c r="I8" s="45"/>
      <c r="J8" s="34"/>
      <c r="K8" s="45"/>
      <c r="L8" s="34"/>
      <c r="M8" s="45"/>
      <c r="N8" s="55"/>
    </row>
    <row r="9" spans="1:21" x14ac:dyDescent="0.2">
      <c r="A9" s="35"/>
      <c r="B9" s="75"/>
      <c r="C9" s="76"/>
      <c r="D9" s="18"/>
      <c r="E9" s="76"/>
      <c r="F9" s="18"/>
      <c r="G9" s="76"/>
      <c r="H9" s="75"/>
      <c r="I9" s="76"/>
      <c r="J9" s="18"/>
      <c r="K9" s="76"/>
      <c r="L9" s="18"/>
      <c r="M9" s="76"/>
      <c r="N9" s="50"/>
      <c r="O9" s="88"/>
    </row>
    <row r="10" spans="1:21" x14ac:dyDescent="0.2">
      <c r="A10" s="35"/>
      <c r="B10" s="75"/>
      <c r="C10" s="76"/>
      <c r="D10" s="18"/>
      <c r="E10" s="76"/>
      <c r="F10" s="18"/>
      <c r="G10" s="76"/>
      <c r="H10" s="75"/>
      <c r="I10" s="76"/>
      <c r="J10" s="18"/>
      <c r="K10" s="76"/>
      <c r="L10" s="18"/>
      <c r="M10" s="76"/>
      <c r="N10" s="50"/>
      <c r="O10" s="88"/>
    </row>
    <row r="11" spans="1:21" x14ac:dyDescent="0.2">
      <c r="A11" s="26"/>
      <c r="B11" s="23"/>
      <c r="C11" s="76"/>
      <c r="D11" s="12"/>
      <c r="E11" s="76"/>
      <c r="F11" s="12"/>
      <c r="G11" s="76"/>
      <c r="H11" s="23"/>
      <c r="I11" s="76"/>
      <c r="J11" s="12"/>
      <c r="K11" s="76"/>
      <c r="L11" s="12"/>
      <c r="M11" s="76"/>
      <c r="N11" s="50"/>
      <c r="O11" s="88"/>
    </row>
    <row r="12" spans="1:21" x14ac:dyDescent="0.2">
      <c r="A12" s="26"/>
      <c r="B12" s="75"/>
      <c r="C12" s="76"/>
      <c r="D12" s="18"/>
      <c r="E12" s="76"/>
      <c r="F12" s="18"/>
      <c r="G12" s="76"/>
      <c r="H12" s="75"/>
      <c r="I12" s="76"/>
      <c r="J12" s="18"/>
      <c r="K12" s="76"/>
      <c r="L12" s="18"/>
      <c r="M12" s="76"/>
      <c r="N12" s="50"/>
      <c r="O12" s="88"/>
    </row>
    <row r="13" spans="1:21" x14ac:dyDescent="0.2">
      <c r="A13" s="26"/>
      <c r="B13" s="23"/>
      <c r="C13" s="76"/>
      <c r="D13" s="12"/>
      <c r="E13" s="76"/>
      <c r="F13" s="12"/>
      <c r="G13" s="76"/>
      <c r="H13" s="23"/>
      <c r="I13" s="76"/>
      <c r="J13" s="12"/>
      <c r="K13" s="76"/>
      <c r="L13" s="12"/>
      <c r="M13" s="76"/>
      <c r="N13" s="50"/>
      <c r="O13" s="88"/>
    </row>
    <row r="14" spans="1:21" x14ac:dyDescent="0.2">
      <c r="A14" s="26"/>
      <c r="B14" s="75"/>
      <c r="C14" s="76"/>
      <c r="D14" s="18"/>
      <c r="E14" s="76"/>
      <c r="F14" s="18"/>
      <c r="G14" s="76"/>
      <c r="H14" s="75"/>
      <c r="I14" s="76"/>
      <c r="J14" s="18"/>
      <c r="K14" s="76"/>
      <c r="L14" s="18"/>
      <c r="M14" s="76"/>
      <c r="N14" s="50"/>
      <c r="O14" s="88"/>
      <c r="P14" s="17"/>
      <c r="Q14" s="38"/>
      <c r="R14" s="8"/>
      <c r="S14" s="8"/>
      <c r="T14" s="8"/>
      <c r="U14" s="8"/>
    </row>
    <row r="15" spans="1:21" x14ac:dyDescent="0.2">
      <c r="A15" s="26"/>
      <c r="B15" s="75"/>
      <c r="C15" s="76"/>
      <c r="D15" s="18"/>
      <c r="E15" s="78"/>
      <c r="F15" s="18"/>
      <c r="G15" s="78"/>
      <c r="H15" s="75"/>
      <c r="I15" s="78"/>
      <c r="J15" s="18"/>
      <c r="K15" s="78"/>
      <c r="L15" s="18"/>
      <c r="M15" s="78"/>
      <c r="N15" s="50"/>
      <c r="O15" s="88"/>
      <c r="P15" s="17"/>
      <c r="Q15" s="38"/>
      <c r="R15" s="8"/>
      <c r="S15" s="8"/>
      <c r="T15" s="8"/>
      <c r="U15" s="8"/>
    </row>
    <row r="16" spans="1:21" ht="12.75" thickBot="1" x14ac:dyDescent="0.25">
      <c r="A16" s="14"/>
      <c r="B16" s="22"/>
      <c r="C16" s="79"/>
      <c r="D16" s="6"/>
      <c r="E16" s="80"/>
      <c r="F16" s="6"/>
      <c r="G16" s="80"/>
      <c r="H16" s="22"/>
      <c r="I16" s="81"/>
      <c r="J16" s="6"/>
      <c r="K16" s="81"/>
      <c r="L16" s="6"/>
      <c r="M16" s="81"/>
      <c r="N16" s="50"/>
      <c r="O16" s="88"/>
      <c r="P16" s="17"/>
      <c r="Q16" s="38"/>
      <c r="R16" s="8"/>
      <c r="S16" s="8"/>
      <c r="T16" s="8"/>
      <c r="U16" s="8"/>
    </row>
    <row r="17" spans="1:20" x14ac:dyDescent="0.2">
      <c r="A17" s="16"/>
      <c r="B17" s="82"/>
      <c r="C17" s="82"/>
      <c r="D17" s="82"/>
      <c r="E17" s="82"/>
      <c r="F17" s="82"/>
      <c r="G17" s="82"/>
      <c r="H17" s="82"/>
      <c r="I17" s="82"/>
      <c r="J17" s="82"/>
      <c r="K17" s="82"/>
      <c r="L17" s="83"/>
      <c r="M17" s="83"/>
      <c r="N17" s="84"/>
      <c r="O17" s="83"/>
    </row>
    <row r="18" spans="1:20" x14ac:dyDescent="0.2">
      <c r="A18" s="49"/>
      <c r="B18" s="414"/>
      <c r="C18" s="414"/>
      <c r="D18" s="414"/>
      <c r="E18" s="414"/>
      <c r="F18" s="414"/>
      <c r="G18" s="415"/>
      <c r="H18" s="7"/>
      <c r="I18" s="7"/>
      <c r="J18" s="7"/>
      <c r="K18" s="7"/>
      <c r="L18" s="7"/>
      <c r="M18" s="7"/>
      <c r="N18" s="85"/>
      <c r="O18" s="82"/>
      <c r="P18" s="59"/>
      <c r="Q18" s="38"/>
      <c r="R18" s="8"/>
      <c r="S18" s="8"/>
      <c r="T18" s="8"/>
    </row>
    <row r="19" spans="1:20" x14ac:dyDescent="0.2">
      <c r="A19" s="36"/>
      <c r="B19" s="416"/>
      <c r="C19" s="417"/>
      <c r="D19" s="417"/>
      <c r="E19" s="417"/>
      <c r="F19" s="417"/>
      <c r="G19" s="417"/>
      <c r="H19" s="85"/>
      <c r="I19" s="86"/>
      <c r="J19" s="87"/>
      <c r="K19" s="50"/>
      <c r="L19" s="87"/>
      <c r="M19" s="88"/>
      <c r="N19" s="85"/>
      <c r="O19" s="82"/>
      <c r="P19" s="59"/>
      <c r="Q19" s="38"/>
      <c r="R19" s="8"/>
      <c r="S19" s="8"/>
      <c r="T19" s="8"/>
    </row>
    <row r="20" spans="1:20" x14ac:dyDescent="0.2">
      <c r="A20" s="37"/>
      <c r="B20" s="418"/>
      <c r="C20" s="419"/>
      <c r="D20" s="418"/>
      <c r="E20" s="419"/>
      <c r="F20" s="418"/>
      <c r="G20" s="419"/>
      <c r="H20" s="85"/>
      <c r="I20" s="86"/>
      <c r="J20" s="87"/>
      <c r="K20" s="50"/>
      <c r="L20" s="87"/>
      <c r="M20" s="88"/>
      <c r="N20" s="85"/>
      <c r="O20" s="82"/>
      <c r="P20" s="59"/>
      <c r="Q20" s="38"/>
      <c r="R20" s="44"/>
      <c r="S20" s="44"/>
      <c r="T20" s="44"/>
    </row>
    <row r="21" spans="1:20" x14ac:dyDescent="0.2">
      <c r="A21" s="62"/>
      <c r="B21" s="63"/>
      <c r="C21" s="31"/>
      <c r="D21" s="31"/>
      <c r="E21" s="31"/>
      <c r="F21" s="31"/>
      <c r="G21" s="48"/>
      <c r="H21" s="85"/>
      <c r="I21" s="86"/>
      <c r="J21" s="87"/>
      <c r="K21" s="50"/>
      <c r="L21" s="87"/>
      <c r="M21" s="88"/>
      <c r="N21" s="85"/>
      <c r="O21" s="82"/>
      <c r="P21" s="59"/>
      <c r="Q21" s="38"/>
      <c r="R21" s="8"/>
      <c r="S21" s="8"/>
      <c r="T21" s="8"/>
    </row>
    <row r="22" spans="1:20" x14ac:dyDescent="0.2">
      <c r="A22" s="407"/>
      <c r="B22" s="409"/>
      <c r="C22" s="410"/>
      <c r="D22" s="410"/>
      <c r="E22" s="410"/>
      <c r="F22" s="410"/>
      <c r="G22" s="410"/>
      <c r="H22" s="85"/>
      <c r="I22" s="86"/>
      <c r="J22" s="87"/>
      <c r="K22" s="50"/>
      <c r="L22" s="87"/>
      <c r="M22" s="88"/>
      <c r="N22" s="85"/>
      <c r="O22" s="82"/>
      <c r="P22" s="59"/>
      <c r="Q22" s="38"/>
      <c r="R22" s="8"/>
      <c r="S22" s="8"/>
      <c r="T22" s="8"/>
    </row>
    <row r="23" spans="1:20" x14ac:dyDescent="0.2">
      <c r="A23" s="408"/>
      <c r="B23" s="33"/>
      <c r="C23" s="46"/>
      <c r="D23" s="34"/>
      <c r="E23" s="46"/>
      <c r="F23" s="34"/>
      <c r="G23" s="46"/>
      <c r="H23" s="82"/>
      <c r="I23" s="82"/>
      <c r="J23" s="87"/>
      <c r="K23" s="50"/>
      <c r="L23" s="87"/>
      <c r="M23" s="88"/>
      <c r="N23" s="85"/>
      <c r="O23" s="82"/>
      <c r="P23" s="59"/>
      <c r="Q23" s="38"/>
      <c r="R23" s="41"/>
      <c r="S23" s="44"/>
      <c r="T23" s="44"/>
    </row>
    <row r="24" spans="1:20" x14ac:dyDescent="0.2">
      <c r="A24" s="29"/>
      <c r="B24" s="56"/>
      <c r="C24" s="42"/>
      <c r="D24" s="19"/>
      <c r="E24" s="42"/>
      <c r="F24" s="19"/>
      <c r="G24" s="42"/>
      <c r="H24" s="82"/>
      <c r="I24" s="82"/>
      <c r="J24" s="87"/>
      <c r="K24" s="50"/>
      <c r="L24" s="87"/>
      <c r="M24" s="88"/>
      <c r="N24" s="85"/>
      <c r="O24" s="86"/>
      <c r="T24" s="83"/>
    </row>
    <row r="25" spans="1:20" x14ac:dyDescent="0.2">
      <c r="A25" s="29"/>
      <c r="B25" s="56"/>
      <c r="C25" s="42"/>
      <c r="D25" s="19"/>
      <c r="E25" s="42"/>
      <c r="F25" s="19"/>
      <c r="G25" s="42"/>
      <c r="H25" s="82"/>
      <c r="I25" s="82"/>
      <c r="J25" s="87"/>
      <c r="K25" s="50"/>
      <c r="L25" s="87"/>
      <c r="M25" s="88"/>
      <c r="N25" s="85"/>
      <c r="O25" s="86"/>
    </row>
    <row r="26" spans="1:20" x14ac:dyDescent="0.2">
      <c r="A26" s="29"/>
      <c r="B26" s="56"/>
      <c r="C26" s="42"/>
      <c r="D26" s="19"/>
      <c r="E26" s="42"/>
      <c r="F26" s="19"/>
      <c r="G26" s="42"/>
      <c r="H26" s="82"/>
      <c r="I26" s="82"/>
      <c r="J26" s="87"/>
      <c r="K26" s="50"/>
      <c r="L26" s="87"/>
      <c r="M26" s="88"/>
      <c r="N26" s="85"/>
      <c r="O26" s="86"/>
    </row>
    <row r="27" spans="1:20" ht="12.75" thickBot="1" x14ac:dyDescent="0.25">
      <c r="A27" s="30"/>
      <c r="B27" s="57"/>
      <c r="C27" s="43"/>
      <c r="D27" s="21"/>
      <c r="E27" s="43"/>
      <c r="F27" s="21"/>
      <c r="G27" s="43"/>
      <c r="H27" s="82"/>
      <c r="I27" s="82"/>
      <c r="J27" s="82"/>
      <c r="K27" s="82"/>
      <c r="L27" s="82"/>
      <c r="M27" s="82"/>
      <c r="N27" s="85"/>
      <c r="O27" s="86"/>
    </row>
    <row r="28" spans="1:20" x14ac:dyDescent="0.2">
      <c r="A28" s="17"/>
      <c r="B28" s="17"/>
      <c r="C28" s="38"/>
      <c r="D28" s="8"/>
      <c r="E28" s="8"/>
      <c r="F28" s="8"/>
      <c r="G28" s="83"/>
      <c r="H28" s="82"/>
      <c r="I28" s="82"/>
      <c r="J28" s="82"/>
      <c r="K28" s="82"/>
      <c r="L28" s="82"/>
      <c r="M28" s="82"/>
    </row>
    <row r="29" spans="1:20" x14ac:dyDescent="0.2">
      <c r="H29" s="82"/>
      <c r="I29" s="82"/>
      <c r="J29" s="82"/>
      <c r="K29" s="82"/>
      <c r="L29" s="82"/>
      <c r="M29" s="82"/>
    </row>
    <row r="30" spans="1:20" x14ac:dyDescent="0.2">
      <c r="J30" s="87"/>
      <c r="K30" s="87"/>
      <c r="L30" s="87"/>
      <c r="M30" s="87"/>
    </row>
    <row r="31" spans="1:20" x14ac:dyDescent="0.2">
      <c r="H31" s="87"/>
      <c r="I31" s="89"/>
      <c r="J31" s="87"/>
      <c r="K31" s="77"/>
      <c r="L31" s="77"/>
      <c r="M31" s="77"/>
    </row>
    <row r="32" spans="1:20" ht="12.75" customHeight="1" x14ac:dyDescent="0.2">
      <c r="H32" s="87"/>
      <c r="I32" s="89"/>
      <c r="J32" s="87"/>
      <c r="K32" s="77"/>
      <c r="L32" s="77"/>
      <c r="M32" s="77"/>
    </row>
    <row r="33" spans="8:13" x14ac:dyDescent="0.2">
      <c r="H33" s="87"/>
      <c r="I33" s="89"/>
      <c r="J33" s="87"/>
      <c r="K33" s="77"/>
      <c r="L33" s="77"/>
      <c r="M33" s="77"/>
    </row>
    <row r="34" spans="8:13" ht="13.5" customHeight="1" x14ac:dyDescent="0.2">
      <c r="H34" s="87"/>
      <c r="I34" s="89"/>
      <c r="J34" s="87"/>
      <c r="K34" s="77"/>
      <c r="L34" s="77"/>
      <c r="M34" s="77"/>
    </row>
    <row r="35" spans="8:13" ht="12.75" customHeight="1" x14ac:dyDescent="0.2">
      <c r="H35" s="87"/>
      <c r="I35" s="89"/>
      <c r="J35" s="87"/>
      <c r="K35" s="77"/>
      <c r="L35" s="77"/>
      <c r="M35" s="77"/>
    </row>
    <row r="36" spans="8:13" ht="12.75" customHeight="1" x14ac:dyDescent="0.2">
      <c r="H36" s="87"/>
      <c r="I36" s="89"/>
      <c r="J36" s="87"/>
      <c r="K36" s="77"/>
      <c r="L36" s="77"/>
      <c r="M36" s="77"/>
    </row>
    <row r="37" spans="8:13" ht="12.75" customHeight="1" x14ac:dyDescent="0.2">
      <c r="H37" s="87"/>
      <c r="I37" s="89"/>
      <c r="J37" s="87"/>
      <c r="K37" s="77"/>
      <c r="L37" s="77"/>
      <c r="M37" s="77"/>
    </row>
    <row r="38" spans="8:13" ht="12.75" customHeight="1" x14ac:dyDescent="0.2">
      <c r="H38" s="87"/>
      <c r="I38" s="89"/>
      <c r="J38" s="87"/>
      <c r="K38" s="77"/>
      <c r="L38" s="77"/>
      <c r="M38" s="77"/>
    </row>
  </sheetData>
  <mergeCells count="20">
    <mergeCell ref="L5:M5"/>
    <mergeCell ref="B3:G3"/>
    <mergeCell ref="H3:M3"/>
    <mergeCell ref="B4:G4"/>
    <mergeCell ref="H4:M4"/>
    <mergeCell ref="B5:C5"/>
    <mergeCell ref="D5:E5"/>
    <mergeCell ref="F5:G5"/>
    <mergeCell ref="H5:I5"/>
    <mergeCell ref="J5:K5"/>
    <mergeCell ref="A22:A23"/>
    <mergeCell ref="B22:G22"/>
    <mergeCell ref="A7:A8"/>
    <mergeCell ref="B7:G7"/>
    <mergeCell ref="H7:M7"/>
    <mergeCell ref="B18:G18"/>
    <mergeCell ref="B19:G19"/>
    <mergeCell ref="B20:C20"/>
    <mergeCell ref="D20:E20"/>
    <mergeCell ref="F20:G20"/>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9"/>
  <sheetViews>
    <sheetView showGridLines="0" topLeftCell="A3" zoomScaleNormal="100" workbookViewId="0">
      <selection activeCell="A3" sqref="A3"/>
    </sheetView>
  </sheetViews>
  <sheetFormatPr defaultColWidth="9.140625" defaultRowHeight="12" x14ac:dyDescent="0.2"/>
  <cols>
    <col min="1" max="1" width="4.7109375" style="177" customWidth="1"/>
    <col min="2" max="6" width="9.140625" style="177"/>
    <col min="7" max="7" width="9.140625" style="177" customWidth="1"/>
    <col min="8" max="8" width="9.140625" style="292" customWidth="1"/>
    <col min="9" max="9" width="9.140625" style="177" customWidth="1"/>
    <col min="10" max="10" width="9" style="177" customWidth="1"/>
    <col min="11" max="11" width="12.42578125" style="177" customWidth="1"/>
    <col min="12" max="16384" width="9.140625" style="177"/>
  </cols>
  <sheetData>
    <row r="1" spans="1:11" ht="18.75" x14ac:dyDescent="0.3">
      <c r="A1" s="334" t="s">
        <v>43</v>
      </c>
      <c r="J1" s="293"/>
      <c r="K1" s="293"/>
    </row>
    <row r="2" spans="1:11" ht="6" customHeight="1" x14ac:dyDescent="0.2">
      <c r="A2" s="294"/>
      <c r="B2" s="134"/>
      <c r="C2" s="134"/>
      <c r="D2" s="134"/>
      <c r="E2" s="134"/>
      <c r="F2" s="134"/>
      <c r="G2" s="134"/>
      <c r="H2" s="295"/>
      <c r="I2" s="134"/>
      <c r="J2" s="296"/>
      <c r="K2" s="296"/>
    </row>
    <row r="3" spans="1:11" s="134" customFormat="1" ht="15" x14ac:dyDescent="0.25">
      <c r="A3" s="297" t="s">
        <v>191</v>
      </c>
      <c r="B3" s="298" t="s">
        <v>30</v>
      </c>
      <c r="C3" s="181"/>
      <c r="D3" s="181"/>
      <c r="E3" s="181"/>
      <c r="F3" s="181"/>
      <c r="G3" s="181"/>
      <c r="H3" s="299"/>
      <c r="I3" s="300"/>
      <c r="J3" s="301"/>
      <c r="K3" s="302">
        <v>4</v>
      </c>
    </row>
    <row r="4" spans="1:11" s="134" customFormat="1" ht="15" x14ac:dyDescent="0.25">
      <c r="A4" s="297" t="s">
        <v>192</v>
      </c>
      <c r="B4" s="298" t="s">
        <v>193</v>
      </c>
      <c r="C4" s="181"/>
      <c r="D4" s="181"/>
      <c r="E4" s="181"/>
      <c r="F4" s="181"/>
      <c r="G4" s="181"/>
      <c r="H4" s="299"/>
      <c r="I4" s="300"/>
      <c r="J4" s="301"/>
      <c r="K4" s="302">
        <v>5</v>
      </c>
    </row>
    <row r="5" spans="1:11" s="134" customFormat="1" ht="15" x14ac:dyDescent="0.25">
      <c r="A5" s="297" t="s">
        <v>194</v>
      </c>
      <c r="B5" s="298" t="s">
        <v>228</v>
      </c>
      <c r="C5" s="181"/>
      <c r="D5" s="181"/>
      <c r="E5" s="300"/>
      <c r="F5" s="300"/>
      <c r="G5" s="300"/>
      <c r="H5" s="181"/>
      <c r="I5" s="300"/>
      <c r="J5" s="181"/>
      <c r="K5" s="302">
        <v>6</v>
      </c>
    </row>
    <row r="6" spans="1:11" s="134" customFormat="1" ht="15" x14ac:dyDescent="0.25">
      <c r="A6" s="297" t="s">
        <v>195</v>
      </c>
      <c r="B6" s="298" t="s">
        <v>229</v>
      </c>
      <c r="C6" s="181"/>
      <c r="D6" s="181"/>
      <c r="E6" s="300"/>
      <c r="F6" s="300"/>
      <c r="G6" s="300"/>
      <c r="H6" s="181"/>
      <c r="I6" s="300"/>
      <c r="J6" s="181"/>
      <c r="K6" s="302">
        <v>7</v>
      </c>
    </row>
    <row r="7" spans="1:11" s="134" customFormat="1" ht="15" x14ac:dyDescent="0.25">
      <c r="A7" s="303" t="s">
        <v>196</v>
      </c>
      <c r="B7" s="304" t="s">
        <v>230</v>
      </c>
      <c r="C7" s="181"/>
      <c r="D7" s="181"/>
      <c r="E7" s="300"/>
      <c r="F7" s="300"/>
      <c r="G7" s="300"/>
      <c r="H7" s="181"/>
      <c r="I7" s="300"/>
      <c r="J7" s="181"/>
      <c r="K7" s="305">
        <v>7</v>
      </c>
    </row>
    <row r="8" spans="1:11" s="134" customFormat="1" ht="15" x14ac:dyDescent="0.25">
      <c r="A8" s="303" t="s">
        <v>197</v>
      </c>
      <c r="B8" s="304" t="s">
        <v>231</v>
      </c>
      <c r="C8" s="181"/>
      <c r="D8" s="181"/>
      <c r="E8" s="300"/>
      <c r="F8" s="300"/>
      <c r="G8" s="300"/>
      <c r="H8" s="181"/>
      <c r="I8" s="300"/>
      <c r="J8" s="181"/>
      <c r="K8" s="305">
        <v>8</v>
      </c>
    </row>
    <row r="9" spans="1:11" s="134" customFormat="1" ht="15" x14ac:dyDescent="0.25">
      <c r="A9" s="303" t="s">
        <v>198</v>
      </c>
      <c r="B9" s="304" t="s">
        <v>232</v>
      </c>
      <c r="C9" s="181"/>
      <c r="D9" s="181"/>
      <c r="E9" s="300"/>
      <c r="F9" s="300"/>
      <c r="G9" s="300"/>
      <c r="H9" s="181"/>
      <c r="I9" s="300"/>
      <c r="J9" s="181"/>
      <c r="K9" s="305">
        <v>9</v>
      </c>
    </row>
    <row r="10" spans="1:11" s="134" customFormat="1" ht="15" x14ac:dyDescent="0.25">
      <c r="A10" s="297" t="s">
        <v>199</v>
      </c>
      <c r="B10" s="298" t="s">
        <v>125</v>
      </c>
      <c r="C10" s="306"/>
      <c r="D10" s="306"/>
      <c r="E10" s="307"/>
      <c r="F10" s="307"/>
      <c r="G10" s="307"/>
      <c r="H10" s="306"/>
      <c r="I10" s="307"/>
      <c r="J10" s="306"/>
      <c r="K10" s="302">
        <v>10</v>
      </c>
    </row>
    <row r="11" spans="1:11" s="134" customFormat="1" ht="15" x14ac:dyDescent="0.25">
      <c r="A11" s="303" t="s">
        <v>233</v>
      </c>
      <c r="B11" s="304" t="s">
        <v>234</v>
      </c>
      <c r="C11" s="181"/>
      <c r="D11" s="181"/>
      <c r="E11" s="300"/>
      <c r="F11" s="300"/>
      <c r="G11" s="300"/>
      <c r="H11" s="181"/>
      <c r="I11" s="300"/>
      <c r="J11" s="181"/>
      <c r="K11" s="305">
        <v>10</v>
      </c>
    </row>
    <row r="12" spans="1:11" s="134" customFormat="1" ht="15" x14ac:dyDescent="0.25">
      <c r="A12" s="303" t="s">
        <v>235</v>
      </c>
      <c r="B12" s="304" t="s">
        <v>236</v>
      </c>
      <c r="C12" s="181"/>
      <c r="D12" s="181"/>
      <c r="E12" s="300"/>
      <c r="F12" s="300"/>
      <c r="G12" s="300"/>
      <c r="H12" s="181"/>
      <c r="I12" s="300"/>
      <c r="J12" s="181"/>
      <c r="K12" s="305">
        <v>11</v>
      </c>
    </row>
    <row r="13" spans="1:11" s="134" customFormat="1" ht="15" x14ac:dyDescent="0.25">
      <c r="A13" s="303" t="s">
        <v>237</v>
      </c>
      <c r="B13" s="304" t="s">
        <v>238</v>
      </c>
      <c r="C13" s="181"/>
      <c r="D13" s="308"/>
      <c r="E13" s="300"/>
      <c r="F13" s="300"/>
      <c r="G13" s="300"/>
      <c r="H13" s="181"/>
      <c r="I13" s="300"/>
      <c r="J13" s="181"/>
      <c r="K13" s="305">
        <v>12</v>
      </c>
    </row>
    <row r="14" spans="1:11" s="134" customFormat="1" ht="15" x14ac:dyDescent="0.25">
      <c r="A14" s="303" t="s">
        <v>239</v>
      </c>
      <c r="B14" s="304" t="s">
        <v>240</v>
      </c>
      <c r="C14" s="181"/>
      <c r="D14" s="181"/>
      <c r="E14" s="300"/>
      <c r="F14" s="300"/>
      <c r="G14" s="300"/>
      <c r="H14" s="181"/>
      <c r="I14" s="300"/>
      <c r="J14" s="181"/>
      <c r="K14" s="305">
        <v>13</v>
      </c>
    </row>
    <row r="15" spans="1:11" s="134" customFormat="1" ht="15" x14ac:dyDescent="0.25">
      <c r="A15" s="297" t="s">
        <v>200</v>
      </c>
      <c r="B15" s="298" t="s">
        <v>241</v>
      </c>
      <c r="C15" s="306"/>
      <c r="D15" s="306"/>
      <c r="E15" s="307"/>
      <c r="F15" s="307"/>
      <c r="G15" s="307"/>
      <c r="H15" s="306"/>
      <c r="I15" s="307"/>
      <c r="J15" s="306"/>
      <c r="K15" s="302">
        <v>14</v>
      </c>
    </row>
    <row r="16" spans="1:11" s="134" customFormat="1" ht="15" x14ac:dyDescent="0.25">
      <c r="A16" s="297" t="s">
        <v>201</v>
      </c>
      <c r="B16" s="298" t="s">
        <v>242</v>
      </c>
      <c r="C16" s="306"/>
      <c r="D16" s="306"/>
      <c r="E16" s="307"/>
      <c r="F16" s="307"/>
      <c r="G16" s="307"/>
      <c r="H16" s="306"/>
      <c r="I16" s="307"/>
      <c r="J16" s="306"/>
      <c r="K16" s="302">
        <v>15</v>
      </c>
    </row>
    <row r="17" spans="1:12" s="134" customFormat="1" ht="15" x14ac:dyDescent="0.25">
      <c r="A17" s="303" t="s">
        <v>202</v>
      </c>
      <c r="B17" s="304" t="s">
        <v>243</v>
      </c>
      <c r="C17" s="181"/>
      <c r="D17" s="181"/>
      <c r="E17" s="300"/>
      <c r="F17" s="300"/>
      <c r="G17" s="300"/>
      <c r="H17" s="181"/>
      <c r="I17" s="300"/>
      <c r="J17" s="181"/>
      <c r="K17" s="305">
        <v>15</v>
      </c>
    </row>
    <row r="18" spans="1:12" s="134" customFormat="1" ht="15" x14ac:dyDescent="0.25">
      <c r="A18" s="303" t="s">
        <v>203</v>
      </c>
      <c r="B18" s="304" t="s">
        <v>244</v>
      </c>
      <c r="C18" s="181"/>
      <c r="D18" s="181"/>
      <c r="E18" s="300"/>
      <c r="F18" s="300"/>
      <c r="G18" s="300"/>
      <c r="H18" s="181"/>
      <c r="I18" s="300"/>
      <c r="J18" s="181"/>
      <c r="K18" s="305">
        <v>16</v>
      </c>
    </row>
    <row r="19" spans="1:12" s="309" customFormat="1" ht="15" x14ac:dyDescent="0.25">
      <c r="A19" s="297" t="s">
        <v>204</v>
      </c>
      <c r="B19" s="298" t="s">
        <v>287</v>
      </c>
      <c r="C19" s="306"/>
      <c r="D19" s="306"/>
      <c r="E19" s="307"/>
      <c r="F19" s="307"/>
      <c r="G19" s="307"/>
      <c r="H19" s="306"/>
      <c r="I19" s="307"/>
      <c r="J19" s="306"/>
      <c r="K19" s="302">
        <v>17</v>
      </c>
      <c r="L19" s="134"/>
    </row>
    <row r="20" spans="1:12" s="134" customFormat="1" ht="15" x14ac:dyDescent="0.25">
      <c r="A20" s="303" t="s">
        <v>245</v>
      </c>
      <c r="B20" s="304" t="s">
        <v>246</v>
      </c>
      <c r="C20" s="181"/>
      <c r="D20" s="181"/>
      <c r="E20" s="300"/>
      <c r="F20" s="300"/>
      <c r="G20" s="300"/>
      <c r="H20" s="181"/>
      <c r="I20" s="300"/>
      <c r="J20" s="181"/>
      <c r="K20" s="305">
        <v>17</v>
      </c>
    </row>
    <row r="21" spans="1:12" s="134" customFormat="1" ht="15" x14ac:dyDescent="0.25">
      <c r="A21" s="303" t="s">
        <v>247</v>
      </c>
      <c r="B21" s="304" t="s">
        <v>248</v>
      </c>
      <c r="C21" s="181"/>
      <c r="D21" s="181"/>
      <c r="E21" s="300"/>
      <c r="F21" s="300"/>
      <c r="G21" s="300"/>
      <c r="H21" s="181"/>
      <c r="I21" s="300"/>
      <c r="J21" s="181"/>
      <c r="K21" s="305">
        <v>18</v>
      </c>
    </row>
    <row r="22" spans="1:12" s="134" customFormat="1" ht="15" x14ac:dyDescent="0.25">
      <c r="A22" s="303" t="s">
        <v>249</v>
      </c>
      <c r="B22" s="304" t="s">
        <v>250</v>
      </c>
      <c r="C22" s="181"/>
      <c r="D22" s="181"/>
      <c r="E22" s="300"/>
      <c r="F22" s="300"/>
      <c r="G22" s="300"/>
      <c r="H22" s="181"/>
      <c r="I22" s="300"/>
      <c r="J22" s="181"/>
      <c r="K22" s="305">
        <v>19</v>
      </c>
    </row>
    <row r="23" spans="1:12" s="134" customFormat="1" ht="15" x14ac:dyDescent="0.25">
      <c r="A23" s="303" t="s">
        <v>251</v>
      </c>
      <c r="B23" s="304" t="s">
        <v>252</v>
      </c>
      <c r="C23" s="181"/>
      <c r="D23" s="181"/>
      <c r="E23" s="300"/>
      <c r="F23" s="300"/>
      <c r="G23" s="300"/>
      <c r="H23" s="181"/>
      <c r="I23" s="300"/>
      <c r="J23" s="181"/>
      <c r="K23" s="305">
        <v>20</v>
      </c>
    </row>
    <row r="24" spans="1:12" s="134" customFormat="1" ht="15" x14ac:dyDescent="0.25">
      <c r="A24" s="303" t="s">
        <v>253</v>
      </c>
      <c r="B24" s="304" t="s">
        <v>254</v>
      </c>
      <c r="C24" s="181"/>
      <c r="D24" s="181"/>
      <c r="E24" s="300"/>
      <c r="F24" s="300"/>
      <c r="G24" s="300"/>
      <c r="H24" s="181"/>
      <c r="I24" s="300"/>
      <c r="J24" s="181"/>
      <c r="K24" s="305">
        <v>21</v>
      </c>
    </row>
    <row r="25" spans="1:12" s="134" customFormat="1" ht="15" x14ac:dyDescent="0.25">
      <c r="A25" s="303" t="s">
        <v>255</v>
      </c>
      <c r="B25" s="304" t="s">
        <v>256</v>
      </c>
      <c r="C25" s="181"/>
      <c r="D25" s="181"/>
      <c r="E25" s="300"/>
      <c r="F25" s="300"/>
      <c r="G25" s="300"/>
      <c r="H25" s="181"/>
      <c r="I25" s="300"/>
      <c r="J25" s="181"/>
      <c r="K25" s="305">
        <v>22</v>
      </c>
    </row>
    <row r="26" spans="1:12" s="134" customFormat="1" ht="15" x14ac:dyDescent="0.25">
      <c r="A26" s="303" t="s">
        <v>257</v>
      </c>
      <c r="B26" s="304" t="s">
        <v>258</v>
      </c>
      <c r="C26" s="181"/>
      <c r="D26" s="181"/>
      <c r="E26" s="300"/>
      <c r="F26" s="300"/>
      <c r="G26" s="300"/>
      <c r="H26" s="181"/>
      <c r="I26" s="300"/>
      <c r="J26" s="181"/>
      <c r="K26" s="305">
        <v>23</v>
      </c>
    </row>
    <row r="27" spans="1:12" s="134" customFormat="1" ht="15" x14ac:dyDescent="0.25">
      <c r="A27" s="303" t="s">
        <v>259</v>
      </c>
      <c r="B27" s="304" t="s">
        <v>260</v>
      </c>
      <c r="C27" s="181"/>
      <c r="D27" s="181"/>
      <c r="E27" s="300"/>
      <c r="F27" s="300"/>
      <c r="G27" s="300"/>
      <c r="H27" s="181"/>
      <c r="I27" s="300"/>
      <c r="J27" s="181"/>
      <c r="K27" s="305">
        <v>24</v>
      </c>
    </row>
    <row r="28" spans="1:12" s="134" customFormat="1" ht="15" x14ac:dyDescent="0.25">
      <c r="A28" s="303" t="s">
        <v>261</v>
      </c>
      <c r="B28" s="304" t="s">
        <v>262</v>
      </c>
      <c r="C28" s="181"/>
      <c r="D28" s="181"/>
      <c r="E28" s="300"/>
      <c r="F28" s="300"/>
      <c r="G28" s="300"/>
      <c r="H28" s="181"/>
      <c r="I28" s="300"/>
      <c r="J28" s="181"/>
      <c r="K28" s="305">
        <v>25</v>
      </c>
    </row>
    <row r="29" spans="1:12" s="134" customFormat="1" ht="15" x14ac:dyDescent="0.25">
      <c r="A29" s="303" t="s">
        <v>263</v>
      </c>
      <c r="B29" s="304" t="s">
        <v>264</v>
      </c>
      <c r="C29" s="181"/>
      <c r="D29" s="181"/>
      <c r="E29" s="300"/>
      <c r="F29" s="300"/>
      <c r="G29" s="300"/>
      <c r="H29" s="181"/>
      <c r="I29" s="300"/>
      <c r="J29" s="181"/>
      <c r="K29" s="305">
        <v>26</v>
      </c>
    </row>
    <row r="30" spans="1:12" s="134" customFormat="1" ht="15" x14ac:dyDescent="0.25">
      <c r="A30" s="303" t="s">
        <v>265</v>
      </c>
      <c r="B30" s="304" t="s">
        <v>266</v>
      </c>
      <c r="C30" s="181"/>
      <c r="D30" s="181"/>
      <c r="E30" s="300"/>
      <c r="F30" s="300"/>
      <c r="G30" s="300"/>
      <c r="H30" s="181"/>
      <c r="I30" s="300"/>
      <c r="J30" s="181"/>
      <c r="K30" s="305">
        <v>27</v>
      </c>
    </row>
    <row r="31" spans="1:12" s="134" customFormat="1" ht="15" x14ac:dyDescent="0.25">
      <c r="A31" s="303" t="s">
        <v>267</v>
      </c>
      <c r="B31" s="304" t="s">
        <v>268</v>
      </c>
      <c r="C31" s="181"/>
      <c r="D31" s="181"/>
      <c r="E31" s="300"/>
      <c r="F31" s="300"/>
      <c r="G31" s="300"/>
      <c r="H31" s="181"/>
      <c r="I31" s="300"/>
      <c r="J31" s="181"/>
      <c r="K31" s="305">
        <v>28</v>
      </c>
    </row>
    <row r="32" spans="1:12" s="134" customFormat="1" ht="15" x14ac:dyDescent="0.25">
      <c r="A32" s="303" t="s">
        <v>269</v>
      </c>
      <c r="B32" s="304" t="s">
        <v>270</v>
      </c>
      <c r="C32" s="181"/>
      <c r="D32" s="181"/>
      <c r="E32" s="300"/>
      <c r="F32" s="300"/>
      <c r="G32" s="300"/>
      <c r="H32" s="181"/>
      <c r="I32" s="300"/>
      <c r="J32" s="181"/>
      <c r="K32" s="305">
        <v>29</v>
      </c>
    </row>
    <row r="33" spans="1:12" s="134" customFormat="1" ht="15" x14ac:dyDescent="0.25">
      <c r="A33" s="303" t="s">
        <v>271</v>
      </c>
      <c r="B33" s="304" t="s">
        <v>272</v>
      </c>
      <c r="C33" s="181"/>
      <c r="D33" s="181"/>
      <c r="E33" s="300"/>
      <c r="F33" s="300"/>
      <c r="G33" s="300"/>
      <c r="H33" s="181"/>
      <c r="I33" s="300"/>
      <c r="J33" s="181"/>
      <c r="K33" s="305">
        <v>30</v>
      </c>
    </row>
    <row r="34" spans="1:12" s="310" customFormat="1" ht="15" x14ac:dyDescent="0.25">
      <c r="A34" s="297" t="s">
        <v>205</v>
      </c>
      <c r="B34" s="298" t="s">
        <v>273</v>
      </c>
      <c r="C34" s="306"/>
      <c r="D34" s="306"/>
      <c r="E34" s="307"/>
      <c r="F34" s="307"/>
      <c r="G34" s="307"/>
      <c r="H34" s="306"/>
      <c r="I34" s="307"/>
      <c r="J34" s="306"/>
      <c r="K34" s="302">
        <v>31</v>
      </c>
      <c r="L34" s="134"/>
    </row>
    <row r="35" spans="1:12" ht="15" x14ac:dyDescent="0.25">
      <c r="A35" s="311" t="s">
        <v>206</v>
      </c>
      <c r="B35" s="312" t="s">
        <v>274</v>
      </c>
      <c r="C35" s="313"/>
      <c r="D35" s="313"/>
      <c r="E35" s="314"/>
      <c r="F35" s="314"/>
      <c r="G35" s="314"/>
      <c r="H35" s="313"/>
      <c r="I35" s="314"/>
      <c r="J35" s="313"/>
      <c r="K35" s="132">
        <v>32</v>
      </c>
      <c r="L35" s="134"/>
    </row>
    <row r="36" spans="1:12" ht="15" x14ac:dyDescent="0.25">
      <c r="A36" s="303" t="s">
        <v>275</v>
      </c>
      <c r="B36" s="304" t="s">
        <v>291</v>
      </c>
      <c r="C36" s="181"/>
      <c r="D36" s="181"/>
      <c r="E36" s="300"/>
      <c r="F36" s="300"/>
      <c r="G36" s="300"/>
      <c r="H36" s="181"/>
      <c r="I36" s="300"/>
      <c r="J36" s="181"/>
      <c r="K36" s="305">
        <v>32</v>
      </c>
      <c r="L36" s="134"/>
    </row>
    <row r="37" spans="1:12" ht="15" x14ac:dyDescent="0.25">
      <c r="A37" s="303" t="s">
        <v>276</v>
      </c>
      <c r="B37" s="304" t="s">
        <v>292</v>
      </c>
      <c r="C37" s="181"/>
      <c r="D37" s="181"/>
      <c r="E37" s="300"/>
      <c r="F37" s="300"/>
      <c r="G37" s="300"/>
      <c r="H37" s="181"/>
      <c r="I37" s="300"/>
      <c r="J37" s="181"/>
      <c r="K37" s="305">
        <v>33</v>
      </c>
      <c r="L37" s="134"/>
    </row>
    <row r="38" spans="1:12" ht="15" x14ac:dyDescent="0.25">
      <c r="A38" s="315" t="s">
        <v>277</v>
      </c>
      <c r="B38" s="304" t="s">
        <v>278</v>
      </c>
      <c r="C38" s="181"/>
      <c r="D38" s="181"/>
      <c r="E38" s="300"/>
      <c r="F38" s="300"/>
      <c r="G38" s="300"/>
      <c r="H38" s="181"/>
      <c r="I38" s="300"/>
      <c r="J38" s="181"/>
      <c r="K38" s="305">
        <v>34</v>
      </c>
      <c r="L38" s="134"/>
    </row>
    <row r="39" spans="1:12" ht="15" x14ac:dyDescent="0.25">
      <c r="A39" s="315" t="s">
        <v>279</v>
      </c>
      <c r="B39" s="316" t="s">
        <v>280</v>
      </c>
      <c r="C39" s="317"/>
      <c r="D39" s="317"/>
      <c r="E39" s="318"/>
      <c r="F39" s="318"/>
      <c r="G39" s="318"/>
      <c r="H39" s="317"/>
      <c r="I39" s="318"/>
      <c r="J39" s="317"/>
      <c r="K39" s="133">
        <v>35</v>
      </c>
      <c r="L39" s="134"/>
    </row>
  </sheetData>
  <pageMargins left="0.31496062992125984" right="0.31496062992125984" top="0.35433070866141736" bottom="0.35433070866141736" header="0.31496062992125984" footer="0.19685039370078741"/>
  <pageSetup paperSize="9" orientation="portrait" r:id="rId1"/>
  <headerFooter differentFirst="1" scaleWithDoc="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7"/>
  <dimension ref="A1:X39"/>
  <sheetViews>
    <sheetView showGridLines="0" zoomScaleNormal="100" workbookViewId="0">
      <selection activeCell="B3" sqref="B3:M6"/>
    </sheetView>
  </sheetViews>
  <sheetFormatPr defaultColWidth="9.140625" defaultRowHeight="12" x14ac:dyDescent="0.2"/>
  <cols>
    <col min="1" max="1" width="9.42578125" style="70" customWidth="1"/>
    <col min="2" max="2" width="14.42578125" style="70" customWidth="1"/>
    <col min="3" max="3" width="8" style="70" bestFit="1" customWidth="1"/>
    <col min="4" max="4" width="14.42578125" style="70" customWidth="1"/>
    <col min="5" max="5" width="8" style="70" bestFit="1" customWidth="1"/>
    <col min="6" max="6" width="14.42578125" style="70" customWidth="1"/>
    <col min="7" max="7" width="8" style="70" bestFit="1" customWidth="1"/>
    <col min="8" max="8" width="14.42578125" style="70" customWidth="1"/>
    <col min="9" max="9" width="8" style="70" bestFit="1" customWidth="1"/>
    <col min="10" max="10" width="14.42578125" style="70" customWidth="1"/>
    <col min="11" max="11" width="8" style="70" bestFit="1" customWidth="1"/>
    <col min="12" max="12" width="14.42578125" style="70" customWidth="1"/>
    <col min="13" max="13" width="8" style="70" bestFit="1" customWidth="1"/>
    <col min="14" max="26" width="9.140625" style="70" customWidth="1"/>
    <col min="27" max="16384" width="9.140625" style="70"/>
  </cols>
  <sheetData>
    <row r="1" spans="1:24" ht="18.75" x14ac:dyDescent="0.3">
      <c r="A1" s="73" t="s">
        <v>51</v>
      </c>
      <c r="M1" s="74" t="e">
        <f>#REF!</f>
        <v>#REF!</v>
      </c>
    </row>
    <row r="2" spans="1:24" ht="7.5" customHeight="1" x14ac:dyDescent="0.2"/>
    <row r="3" spans="1:24" x14ac:dyDescent="0.2">
      <c r="A3" s="27"/>
      <c r="B3" s="414"/>
      <c r="C3" s="414"/>
      <c r="D3" s="414"/>
      <c r="E3" s="414"/>
      <c r="F3" s="414"/>
      <c r="G3" s="415"/>
      <c r="H3" s="421"/>
      <c r="I3" s="414"/>
      <c r="J3" s="414"/>
      <c r="K3" s="414"/>
      <c r="L3" s="414"/>
      <c r="M3" s="414"/>
      <c r="N3" s="9"/>
    </row>
    <row r="4" spans="1:24" x14ac:dyDescent="0.2">
      <c r="A4" s="27"/>
      <c r="B4" s="422"/>
      <c r="C4" s="423"/>
      <c r="D4" s="423"/>
      <c r="E4" s="423"/>
      <c r="F4" s="423"/>
      <c r="G4" s="424"/>
      <c r="H4" s="422"/>
      <c r="I4" s="423"/>
      <c r="J4" s="423"/>
      <c r="K4" s="423"/>
      <c r="L4" s="423"/>
      <c r="M4" s="423"/>
      <c r="N4" s="39"/>
    </row>
    <row r="5" spans="1:24" x14ac:dyDescent="0.2">
      <c r="A5" s="15"/>
      <c r="B5" s="420"/>
      <c r="C5" s="419"/>
      <c r="D5" s="420"/>
      <c r="E5" s="419"/>
      <c r="F5" s="420"/>
      <c r="G5" s="419"/>
      <c r="H5" s="420"/>
      <c r="I5" s="419"/>
      <c r="J5" s="420"/>
      <c r="K5" s="419"/>
      <c r="L5" s="420"/>
      <c r="M5" s="418"/>
      <c r="N5" s="58"/>
    </row>
    <row r="6" spans="1:24" x14ac:dyDescent="0.2">
      <c r="A6" s="13"/>
      <c r="B6" s="63"/>
      <c r="C6" s="31"/>
      <c r="D6" s="31"/>
      <c r="E6" s="31"/>
      <c r="F6" s="31"/>
      <c r="G6" s="31"/>
      <c r="H6" s="31"/>
      <c r="I6" s="31"/>
      <c r="J6" s="31"/>
      <c r="K6" s="31"/>
      <c r="L6" s="31"/>
      <c r="M6" s="32"/>
      <c r="N6" s="58"/>
    </row>
    <row r="7" spans="1:24" x14ac:dyDescent="0.2">
      <c r="A7" s="411"/>
      <c r="B7" s="409"/>
      <c r="C7" s="410"/>
      <c r="D7" s="410"/>
      <c r="E7" s="410"/>
      <c r="F7" s="410"/>
      <c r="G7" s="413"/>
      <c r="H7" s="409"/>
      <c r="I7" s="410"/>
      <c r="J7" s="410"/>
      <c r="K7" s="410"/>
      <c r="L7" s="410"/>
      <c r="M7" s="410"/>
      <c r="N7" s="40"/>
    </row>
    <row r="8" spans="1:24" x14ac:dyDescent="0.2">
      <c r="A8" s="412"/>
      <c r="B8" s="33"/>
      <c r="C8" s="45"/>
      <c r="D8" s="34"/>
      <c r="E8" s="45"/>
      <c r="F8" s="34"/>
      <c r="G8" s="45"/>
      <c r="H8" s="33"/>
      <c r="I8" s="45"/>
      <c r="J8" s="34"/>
      <c r="K8" s="45"/>
      <c r="L8" s="34"/>
      <c r="M8" s="45"/>
      <c r="N8" s="2"/>
    </row>
    <row r="9" spans="1:24" x14ac:dyDescent="0.2">
      <c r="A9" s="35"/>
      <c r="B9" s="75"/>
      <c r="C9" s="76"/>
      <c r="D9" s="18"/>
      <c r="E9" s="76"/>
      <c r="F9" s="18"/>
      <c r="G9" s="76"/>
      <c r="H9" s="75"/>
      <c r="I9" s="76"/>
      <c r="J9" s="18"/>
      <c r="K9" s="76"/>
      <c r="L9" s="18"/>
      <c r="M9" s="76"/>
      <c r="N9" s="50"/>
      <c r="O9" s="88"/>
      <c r="X9" s="77"/>
    </row>
    <row r="10" spans="1:24" x14ac:dyDescent="0.2">
      <c r="A10" s="26"/>
      <c r="B10" s="75"/>
      <c r="C10" s="76"/>
      <c r="D10" s="18"/>
      <c r="E10" s="76"/>
      <c r="F10" s="18"/>
      <c r="G10" s="76"/>
      <c r="H10" s="75"/>
      <c r="I10" s="76"/>
      <c r="J10" s="18"/>
      <c r="K10" s="76"/>
      <c r="L10" s="18"/>
      <c r="M10" s="76"/>
      <c r="N10" s="50"/>
      <c r="O10" s="88"/>
      <c r="X10" s="77"/>
    </row>
    <row r="11" spans="1:24" x14ac:dyDescent="0.2">
      <c r="A11" s="26"/>
      <c r="B11" s="23"/>
      <c r="C11" s="76"/>
      <c r="D11" s="12"/>
      <c r="E11" s="76"/>
      <c r="F11" s="12"/>
      <c r="G11" s="76"/>
      <c r="H11" s="23"/>
      <c r="I11" s="76"/>
      <c r="J11" s="12"/>
      <c r="K11" s="76"/>
      <c r="L11" s="12"/>
      <c r="M11" s="76"/>
      <c r="N11" s="50"/>
      <c r="O11" s="88"/>
      <c r="X11" s="77"/>
    </row>
    <row r="12" spans="1:24" x14ac:dyDescent="0.2">
      <c r="A12" s="26"/>
      <c r="B12" s="75"/>
      <c r="C12" s="76"/>
      <c r="D12" s="18"/>
      <c r="E12" s="76"/>
      <c r="F12" s="18"/>
      <c r="G12" s="76"/>
      <c r="H12" s="75"/>
      <c r="I12" s="76"/>
      <c r="J12" s="18"/>
      <c r="K12" s="76"/>
      <c r="L12" s="18"/>
      <c r="M12" s="76"/>
      <c r="N12" s="50"/>
      <c r="O12" s="88"/>
      <c r="X12" s="77"/>
    </row>
    <row r="13" spans="1:24" x14ac:dyDescent="0.2">
      <c r="A13" s="26"/>
      <c r="B13" s="23"/>
      <c r="C13" s="76"/>
      <c r="D13" s="12"/>
      <c r="E13" s="76"/>
      <c r="F13" s="12"/>
      <c r="G13" s="76"/>
      <c r="H13" s="23"/>
      <c r="I13" s="76"/>
      <c r="J13" s="12"/>
      <c r="K13" s="76"/>
      <c r="L13" s="12"/>
      <c r="M13" s="76"/>
      <c r="N13" s="50"/>
      <c r="O13" s="88"/>
      <c r="X13" s="77"/>
    </row>
    <row r="14" spans="1:24" x14ac:dyDescent="0.2">
      <c r="A14" s="26"/>
      <c r="B14" s="75"/>
      <c r="C14" s="76"/>
      <c r="D14" s="18"/>
      <c r="E14" s="76"/>
      <c r="F14" s="18"/>
      <c r="G14" s="76"/>
      <c r="H14" s="75"/>
      <c r="I14" s="76"/>
      <c r="J14" s="18"/>
      <c r="K14" s="76"/>
      <c r="L14" s="18"/>
      <c r="M14" s="76"/>
      <c r="N14" s="50"/>
      <c r="O14" s="88"/>
      <c r="P14" s="17"/>
      <c r="Q14" s="38"/>
      <c r="R14" s="8"/>
      <c r="S14" s="8"/>
      <c r="T14" s="8"/>
      <c r="U14" s="8"/>
      <c r="X14" s="77"/>
    </row>
    <row r="15" spans="1:24" x14ac:dyDescent="0.2">
      <c r="A15" s="26"/>
      <c r="B15" s="75"/>
      <c r="C15" s="76"/>
      <c r="D15" s="18"/>
      <c r="E15" s="78"/>
      <c r="F15" s="18"/>
      <c r="G15" s="78"/>
      <c r="H15" s="75"/>
      <c r="I15" s="78"/>
      <c r="J15" s="18"/>
      <c r="K15" s="78"/>
      <c r="L15" s="18"/>
      <c r="M15" s="78"/>
      <c r="N15" s="50"/>
      <c r="O15" s="88"/>
      <c r="P15" s="17"/>
      <c r="Q15" s="38"/>
      <c r="R15" s="8"/>
      <c r="S15" s="8"/>
      <c r="T15" s="8"/>
      <c r="U15" s="8"/>
      <c r="X15" s="77"/>
    </row>
    <row r="16" spans="1:24" ht="12.75" thickBot="1" x14ac:dyDescent="0.25">
      <c r="A16" s="14"/>
      <c r="B16" s="22"/>
      <c r="C16" s="79"/>
      <c r="D16" s="6"/>
      <c r="E16" s="80"/>
      <c r="F16" s="6"/>
      <c r="G16" s="80"/>
      <c r="H16" s="22"/>
      <c r="I16" s="81"/>
      <c r="J16" s="6"/>
      <c r="K16" s="81"/>
      <c r="L16" s="6"/>
      <c r="M16" s="81"/>
      <c r="N16" s="50"/>
      <c r="O16" s="88"/>
      <c r="P16" s="17"/>
      <c r="Q16" s="38"/>
      <c r="R16" s="8"/>
      <c r="S16" s="8"/>
      <c r="T16" s="8"/>
      <c r="U16" s="8"/>
      <c r="X16" s="77"/>
    </row>
    <row r="17" spans="1:15" x14ac:dyDescent="0.2">
      <c r="A17" s="16"/>
      <c r="B17" s="82"/>
      <c r="C17" s="82"/>
      <c r="D17" s="82"/>
      <c r="E17" s="82"/>
      <c r="F17" s="82"/>
      <c r="G17" s="82"/>
      <c r="H17" s="82"/>
      <c r="I17" s="82"/>
      <c r="J17" s="82"/>
      <c r="K17" s="82"/>
      <c r="L17" s="83"/>
      <c r="M17" s="83"/>
      <c r="N17" s="84"/>
      <c r="O17" s="83"/>
    </row>
    <row r="18" spans="1:15" x14ac:dyDescent="0.2">
      <c r="A18" s="28"/>
      <c r="B18" s="414"/>
      <c r="C18" s="414"/>
      <c r="D18" s="414"/>
      <c r="E18" s="414"/>
      <c r="F18" s="414"/>
      <c r="G18" s="415"/>
      <c r="H18" s="82"/>
      <c r="I18" s="82"/>
      <c r="J18" s="82"/>
      <c r="K18" s="82"/>
      <c r="L18" s="82"/>
      <c r="M18" s="82"/>
      <c r="N18" s="85"/>
      <c r="O18" s="82"/>
    </row>
    <row r="19" spans="1:15" x14ac:dyDescent="0.2">
      <c r="A19" s="36"/>
      <c r="B19" s="416"/>
      <c r="C19" s="417"/>
      <c r="D19" s="417"/>
      <c r="E19" s="417"/>
      <c r="F19" s="417"/>
      <c r="G19" s="417"/>
      <c r="H19" s="85"/>
      <c r="I19" s="86"/>
      <c r="J19" s="87"/>
      <c r="K19" s="50"/>
      <c r="L19" s="87"/>
      <c r="M19" s="88"/>
      <c r="N19" s="85"/>
      <c r="O19" s="82"/>
    </row>
    <row r="20" spans="1:15" x14ac:dyDescent="0.2">
      <c r="A20" s="37"/>
      <c r="B20" s="418"/>
      <c r="C20" s="419"/>
      <c r="D20" s="418"/>
      <c r="E20" s="419"/>
      <c r="F20" s="418"/>
      <c r="G20" s="419"/>
      <c r="H20" s="85"/>
      <c r="I20" s="86"/>
      <c r="J20" s="87"/>
      <c r="K20" s="50"/>
      <c r="L20" s="87"/>
      <c r="M20" s="88"/>
      <c r="N20" s="85"/>
      <c r="O20" s="82"/>
    </row>
    <row r="21" spans="1:15" x14ac:dyDescent="0.2">
      <c r="A21" s="62"/>
      <c r="B21" s="63"/>
      <c r="C21" s="31"/>
      <c r="D21" s="31"/>
      <c r="E21" s="31"/>
      <c r="F21" s="31"/>
      <c r="G21" s="48"/>
      <c r="H21" s="85"/>
      <c r="I21" s="86"/>
      <c r="J21" s="87"/>
      <c r="K21" s="50"/>
      <c r="L21" s="87"/>
      <c r="M21" s="88"/>
      <c r="N21" s="85"/>
      <c r="O21" s="82"/>
    </row>
    <row r="22" spans="1:15" x14ac:dyDescent="0.2">
      <c r="A22" s="407"/>
      <c r="B22" s="409"/>
      <c r="C22" s="410"/>
      <c r="D22" s="410"/>
      <c r="E22" s="410"/>
      <c r="F22" s="410"/>
      <c r="G22" s="410"/>
      <c r="H22" s="85"/>
      <c r="I22" s="86"/>
      <c r="J22" s="87"/>
      <c r="K22" s="50"/>
      <c r="L22" s="87"/>
      <c r="M22" s="88"/>
      <c r="N22" s="85"/>
      <c r="O22" s="82"/>
    </row>
    <row r="23" spans="1:15" x14ac:dyDescent="0.2">
      <c r="A23" s="408"/>
      <c r="B23" s="33"/>
      <c r="C23" s="46"/>
      <c r="D23" s="34"/>
      <c r="E23" s="46"/>
      <c r="F23" s="34"/>
      <c r="G23" s="46"/>
      <c r="H23" s="82"/>
      <c r="I23" s="82"/>
      <c r="J23" s="87"/>
      <c r="K23" s="50"/>
      <c r="L23" s="87"/>
      <c r="M23" s="88"/>
      <c r="N23" s="85"/>
      <c r="O23" s="82"/>
    </row>
    <row r="24" spans="1:15" x14ac:dyDescent="0.2">
      <c r="A24" s="29"/>
      <c r="B24" s="56"/>
      <c r="C24" s="42"/>
      <c r="D24" s="19"/>
      <c r="E24" s="42"/>
      <c r="F24" s="19"/>
      <c r="G24" s="42"/>
      <c r="H24" s="82"/>
      <c r="I24" s="82"/>
      <c r="J24" s="87"/>
      <c r="K24" s="50"/>
      <c r="L24" s="87"/>
      <c r="M24" s="88"/>
      <c r="N24" s="85"/>
      <c r="O24" s="86"/>
    </row>
    <row r="25" spans="1:15" x14ac:dyDescent="0.2">
      <c r="A25" s="29"/>
      <c r="B25" s="56"/>
      <c r="C25" s="42"/>
      <c r="D25" s="19"/>
      <c r="E25" s="42"/>
      <c r="F25" s="19"/>
      <c r="G25" s="42"/>
      <c r="H25" s="82"/>
      <c r="I25" s="82"/>
      <c r="J25" s="87"/>
      <c r="K25" s="50"/>
      <c r="L25" s="87"/>
      <c r="M25" s="88"/>
      <c r="N25" s="85"/>
      <c r="O25" s="86"/>
    </row>
    <row r="26" spans="1:15" x14ac:dyDescent="0.2">
      <c r="A26" s="29"/>
      <c r="B26" s="56"/>
      <c r="C26" s="42"/>
      <c r="D26" s="19"/>
      <c r="E26" s="42"/>
      <c r="F26" s="19"/>
      <c r="G26" s="42"/>
      <c r="H26" s="82"/>
      <c r="I26" s="82"/>
      <c r="J26" s="87"/>
      <c r="K26" s="50"/>
      <c r="L26" s="87"/>
      <c r="M26" s="88"/>
      <c r="N26" s="85"/>
      <c r="O26" s="86"/>
    </row>
    <row r="27" spans="1:15" ht="12.75" thickBot="1" x14ac:dyDescent="0.25">
      <c r="A27" s="30"/>
      <c r="B27" s="57"/>
      <c r="C27" s="43"/>
      <c r="D27" s="21"/>
      <c r="E27" s="43"/>
      <c r="F27" s="21"/>
      <c r="G27" s="43"/>
      <c r="H27" s="82"/>
      <c r="I27" s="82"/>
      <c r="J27" s="82"/>
      <c r="K27" s="82"/>
      <c r="L27" s="82"/>
      <c r="M27" s="82"/>
      <c r="N27" s="85"/>
      <c r="O27" s="86"/>
    </row>
    <row r="28" spans="1:15" x14ac:dyDescent="0.2">
      <c r="A28" s="17"/>
      <c r="B28" s="17"/>
      <c r="C28" s="38"/>
      <c r="D28" s="8"/>
      <c r="E28" s="8"/>
      <c r="F28" s="8"/>
      <c r="G28" s="83"/>
      <c r="H28" s="82"/>
      <c r="I28" s="82"/>
      <c r="J28" s="82"/>
      <c r="K28" s="82"/>
      <c r="L28" s="82"/>
      <c r="M28" s="82"/>
      <c r="N28" s="82"/>
      <c r="O28" s="82"/>
    </row>
    <row r="29" spans="1:15" x14ac:dyDescent="0.2">
      <c r="A29" s="17"/>
      <c r="B29" s="17"/>
      <c r="C29" s="38"/>
      <c r="D29" s="8"/>
      <c r="E29" s="8"/>
      <c r="F29" s="8"/>
      <c r="G29" s="83"/>
      <c r="H29" s="82"/>
      <c r="I29" s="82"/>
      <c r="J29" s="82"/>
      <c r="K29" s="82"/>
      <c r="L29" s="82"/>
      <c r="M29" s="82"/>
      <c r="N29" s="82"/>
      <c r="O29" s="82"/>
    </row>
    <row r="30" spans="1:15" x14ac:dyDescent="0.2">
      <c r="J30" s="87"/>
      <c r="K30" s="87"/>
      <c r="L30" s="87"/>
      <c r="M30" s="87"/>
    </row>
    <row r="31" spans="1:15" x14ac:dyDescent="0.2">
      <c r="H31" s="87"/>
      <c r="I31" s="89"/>
      <c r="J31" s="87"/>
      <c r="K31" s="77"/>
      <c r="L31" s="77"/>
      <c r="M31" s="77"/>
    </row>
    <row r="32" spans="1:15" x14ac:dyDescent="0.2">
      <c r="H32" s="87"/>
      <c r="I32" s="89"/>
      <c r="J32" s="87"/>
      <c r="K32" s="77"/>
      <c r="L32" s="77"/>
      <c r="M32" s="77"/>
    </row>
    <row r="33" spans="8:13" ht="12.75" customHeight="1" x14ac:dyDescent="0.2">
      <c r="H33" s="87"/>
      <c r="I33" s="89"/>
      <c r="J33" s="87"/>
      <c r="K33" s="77"/>
      <c r="L33" s="77"/>
      <c r="M33" s="77"/>
    </row>
    <row r="34" spans="8:13" x14ac:dyDescent="0.2">
      <c r="H34" s="87"/>
      <c r="I34" s="89"/>
      <c r="J34" s="87"/>
      <c r="K34" s="77"/>
      <c r="L34" s="77"/>
      <c r="M34" s="77"/>
    </row>
    <row r="35" spans="8:13" ht="13.5" customHeight="1" x14ac:dyDescent="0.2">
      <c r="H35" s="87"/>
      <c r="I35" s="89"/>
      <c r="J35" s="87"/>
      <c r="K35" s="77"/>
      <c r="L35" s="77"/>
      <c r="M35" s="77"/>
    </row>
    <row r="36" spans="8:13" ht="12.75" customHeight="1" x14ac:dyDescent="0.2">
      <c r="H36" s="87"/>
      <c r="I36" s="89"/>
      <c r="J36" s="87"/>
      <c r="K36" s="77"/>
      <c r="L36" s="77"/>
      <c r="M36" s="77"/>
    </row>
    <row r="37" spans="8:13" ht="12.75" customHeight="1" x14ac:dyDescent="0.2">
      <c r="H37" s="87"/>
      <c r="I37" s="89"/>
      <c r="J37" s="87"/>
      <c r="K37" s="77"/>
      <c r="L37" s="77"/>
      <c r="M37" s="77"/>
    </row>
    <row r="38" spans="8:13" ht="12.75" customHeight="1" x14ac:dyDescent="0.2">
      <c r="H38" s="87"/>
      <c r="I38" s="89"/>
      <c r="J38" s="87"/>
      <c r="K38" s="77"/>
      <c r="L38" s="77"/>
      <c r="M38" s="77"/>
    </row>
    <row r="39" spans="8:13" ht="12.75" customHeight="1" x14ac:dyDescent="0.2"/>
  </sheetData>
  <mergeCells count="20">
    <mergeCell ref="B3:G3"/>
    <mergeCell ref="H3:M3"/>
    <mergeCell ref="B4:G4"/>
    <mergeCell ref="H4:M4"/>
    <mergeCell ref="B5:C5"/>
    <mergeCell ref="D5:E5"/>
    <mergeCell ref="F5:G5"/>
    <mergeCell ref="H5:I5"/>
    <mergeCell ref="J5:K5"/>
    <mergeCell ref="L5:M5"/>
    <mergeCell ref="A22:A23"/>
    <mergeCell ref="B22:G22"/>
    <mergeCell ref="A7:A8"/>
    <mergeCell ref="B7:G7"/>
    <mergeCell ref="H7:M7"/>
    <mergeCell ref="B18:G18"/>
    <mergeCell ref="B19:G19"/>
    <mergeCell ref="B20:C20"/>
    <mergeCell ref="D20:E20"/>
    <mergeCell ref="F20:G20"/>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8"/>
  <dimension ref="A1:U38"/>
  <sheetViews>
    <sheetView showGridLines="0" zoomScaleNormal="100" workbookViewId="0">
      <selection activeCell="B3" sqref="B3:M6"/>
    </sheetView>
  </sheetViews>
  <sheetFormatPr defaultColWidth="9.140625" defaultRowHeight="12" x14ac:dyDescent="0.2"/>
  <cols>
    <col min="1" max="1" width="9.42578125" style="70" customWidth="1"/>
    <col min="2" max="2" width="14.42578125" style="70" customWidth="1"/>
    <col min="3" max="3" width="8" style="70" bestFit="1" customWidth="1"/>
    <col min="4" max="4" width="14.42578125" style="70" customWidth="1"/>
    <col min="5" max="5" width="8" style="70" bestFit="1" customWidth="1"/>
    <col min="6" max="6" width="14.42578125" style="70" customWidth="1"/>
    <col min="7" max="7" width="8" style="70" bestFit="1" customWidth="1"/>
    <col min="8" max="8" width="14.42578125" style="70" customWidth="1"/>
    <col min="9" max="9" width="8" style="70" bestFit="1" customWidth="1"/>
    <col min="10" max="10" width="14.42578125" style="70" customWidth="1"/>
    <col min="11" max="11" width="8" style="70" bestFit="1" customWidth="1"/>
    <col min="12" max="12" width="14.42578125" style="70" customWidth="1"/>
    <col min="13" max="13" width="8" style="70" bestFit="1" customWidth="1"/>
    <col min="14" max="26" width="9.140625" style="70" customWidth="1"/>
    <col min="27" max="16384" width="9.140625" style="70"/>
  </cols>
  <sheetData>
    <row r="1" spans="1:21" ht="18.75" x14ac:dyDescent="0.3">
      <c r="A1" s="73" t="s">
        <v>52</v>
      </c>
      <c r="B1" s="82"/>
      <c r="C1" s="82"/>
      <c r="D1" s="82"/>
      <c r="E1" s="82"/>
      <c r="F1" s="82"/>
      <c r="G1" s="82"/>
      <c r="H1" s="82"/>
      <c r="I1" s="82"/>
      <c r="J1" s="82"/>
      <c r="K1" s="82"/>
      <c r="L1" s="82"/>
      <c r="M1" s="74" t="e">
        <f>#REF!</f>
        <v>#REF!</v>
      </c>
      <c r="N1" s="82"/>
      <c r="O1" s="82"/>
    </row>
    <row r="2" spans="1:21" ht="7.5" customHeight="1" x14ac:dyDescent="0.3">
      <c r="A2" s="73"/>
      <c r="B2" s="82"/>
      <c r="C2" s="82"/>
      <c r="D2" s="82"/>
      <c r="E2" s="82"/>
      <c r="F2" s="82"/>
      <c r="G2" s="82"/>
      <c r="H2" s="82"/>
      <c r="I2" s="82"/>
      <c r="J2" s="82"/>
      <c r="K2" s="82"/>
      <c r="L2" s="82"/>
      <c r="M2" s="82"/>
      <c r="N2" s="82"/>
      <c r="O2" s="82"/>
    </row>
    <row r="3" spans="1:21" x14ac:dyDescent="0.2">
      <c r="A3" s="27"/>
      <c r="B3" s="414"/>
      <c r="C3" s="414"/>
      <c r="D3" s="414"/>
      <c r="E3" s="414"/>
      <c r="F3" s="414"/>
      <c r="G3" s="415"/>
      <c r="H3" s="421"/>
      <c r="I3" s="414"/>
      <c r="J3" s="414"/>
      <c r="K3" s="414"/>
      <c r="L3" s="414"/>
      <c r="M3" s="414"/>
      <c r="N3" s="9"/>
    </row>
    <row r="4" spans="1:21" ht="13.5" customHeight="1" x14ac:dyDescent="0.2">
      <c r="A4" s="27"/>
      <c r="B4" s="422"/>
      <c r="C4" s="423"/>
      <c r="D4" s="423"/>
      <c r="E4" s="423"/>
      <c r="F4" s="423"/>
      <c r="G4" s="424"/>
      <c r="H4" s="422"/>
      <c r="I4" s="423"/>
      <c r="J4" s="423"/>
      <c r="K4" s="423"/>
      <c r="L4" s="423"/>
      <c r="M4" s="423"/>
      <c r="N4" s="39"/>
    </row>
    <row r="5" spans="1:21" x14ac:dyDescent="0.2">
      <c r="A5" s="15"/>
      <c r="B5" s="420"/>
      <c r="C5" s="419"/>
      <c r="D5" s="420"/>
      <c r="E5" s="419"/>
      <c r="F5" s="420"/>
      <c r="G5" s="419"/>
      <c r="H5" s="420"/>
      <c r="I5" s="419"/>
      <c r="J5" s="420"/>
      <c r="K5" s="419"/>
      <c r="L5" s="420"/>
      <c r="M5" s="418"/>
      <c r="N5" s="58"/>
    </row>
    <row r="6" spans="1:21" x14ac:dyDescent="0.2">
      <c r="A6" s="13"/>
      <c r="B6" s="63"/>
      <c r="C6" s="31"/>
      <c r="D6" s="31"/>
      <c r="E6" s="31"/>
      <c r="F6" s="31"/>
      <c r="G6" s="31"/>
      <c r="H6" s="31"/>
      <c r="I6" s="31"/>
      <c r="J6" s="31"/>
      <c r="K6" s="31"/>
      <c r="L6" s="31"/>
      <c r="M6" s="48"/>
      <c r="N6" s="58"/>
    </row>
    <row r="7" spans="1:21" x14ac:dyDescent="0.2">
      <c r="A7" s="411"/>
      <c r="B7" s="409"/>
      <c r="C7" s="410"/>
      <c r="D7" s="410"/>
      <c r="E7" s="410"/>
      <c r="F7" s="410"/>
      <c r="G7" s="413"/>
      <c r="H7" s="409"/>
      <c r="I7" s="410"/>
      <c r="J7" s="410"/>
      <c r="K7" s="410"/>
      <c r="L7" s="410"/>
      <c r="M7" s="410"/>
      <c r="N7" s="40"/>
    </row>
    <row r="8" spans="1:21" x14ac:dyDescent="0.2">
      <c r="A8" s="412"/>
      <c r="B8" s="33"/>
      <c r="C8" s="45"/>
      <c r="D8" s="34"/>
      <c r="E8" s="45"/>
      <c r="F8" s="34"/>
      <c r="G8" s="45"/>
      <c r="H8" s="33"/>
      <c r="I8" s="45"/>
      <c r="J8" s="34"/>
      <c r="K8" s="45"/>
      <c r="L8" s="34"/>
      <c r="M8" s="45"/>
      <c r="N8" s="2"/>
    </row>
    <row r="9" spans="1:21" x14ac:dyDescent="0.2">
      <c r="A9" s="35"/>
      <c r="B9" s="75"/>
      <c r="C9" s="76"/>
      <c r="D9" s="18"/>
      <c r="E9" s="76"/>
      <c r="F9" s="18"/>
      <c r="G9" s="76"/>
      <c r="H9" s="75"/>
      <c r="I9" s="76"/>
      <c r="J9" s="18"/>
      <c r="K9" s="76"/>
      <c r="L9" s="18"/>
      <c r="M9" s="76"/>
      <c r="N9" s="50"/>
      <c r="O9" s="88"/>
    </row>
    <row r="10" spans="1:21" x14ac:dyDescent="0.2">
      <c r="A10" s="35"/>
      <c r="B10" s="75"/>
      <c r="C10" s="76"/>
      <c r="D10" s="18"/>
      <c r="E10" s="76"/>
      <c r="F10" s="18"/>
      <c r="G10" s="76"/>
      <c r="H10" s="75"/>
      <c r="I10" s="76"/>
      <c r="J10" s="18"/>
      <c r="K10" s="76"/>
      <c r="L10" s="18"/>
      <c r="M10" s="76"/>
      <c r="N10" s="50"/>
      <c r="O10" s="88"/>
    </row>
    <row r="11" spans="1:21" x14ac:dyDescent="0.2">
      <c r="A11" s="26"/>
      <c r="B11" s="23"/>
      <c r="C11" s="76"/>
      <c r="D11" s="12"/>
      <c r="E11" s="76"/>
      <c r="F11" s="12"/>
      <c r="G11" s="76"/>
      <c r="H11" s="23"/>
      <c r="I11" s="76"/>
      <c r="J11" s="12"/>
      <c r="K11" s="76"/>
      <c r="L11" s="12"/>
      <c r="M11" s="76"/>
      <c r="N11" s="50"/>
      <c r="O11" s="88"/>
    </row>
    <row r="12" spans="1:21" x14ac:dyDescent="0.2">
      <c r="A12" s="26"/>
      <c r="B12" s="75"/>
      <c r="C12" s="76"/>
      <c r="D12" s="18"/>
      <c r="E12" s="76"/>
      <c r="F12" s="18"/>
      <c r="G12" s="76"/>
      <c r="H12" s="75"/>
      <c r="I12" s="76"/>
      <c r="J12" s="18"/>
      <c r="K12" s="76"/>
      <c r="L12" s="18"/>
      <c r="M12" s="76"/>
      <c r="N12" s="50"/>
      <c r="O12" s="88"/>
    </row>
    <row r="13" spans="1:21" x14ac:dyDescent="0.2">
      <c r="A13" s="26"/>
      <c r="B13" s="23"/>
      <c r="C13" s="76"/>
      <c r="D13" s="12"/>
      <c r="E13" s="76"/>
      <c r="F13" s="12"/>
      <c r="G13" s="76"/>
      <c r="H13" s="23"/>
      <c r="I13" s="76"/>
      <c r="J13" s="12"/>
      <c r="K13" s="76"/>
      <c r="L13" s="12"/>
      <c r="M13" s="76"/>
      <c r="N13" s="50"/>
      <c r="O13" s="88"/>
    </row>
    <row r="14" spans="1:21" x14ac:dyDescent="0.2">
      <c r="A14" s="26"/>
      <c r="B14" s="75"/>
      <c r="C14" s="76"/>
      <c r="D14" s="18"/>
      <c r="E14" s="76"/>
      <c r="F14" s="18"/>
      <c r="G14" s="76"/>
      <c r="H14" s="75"/>
      <c r="I14" s="76"/>
      <c r="J14" s="18"/>
      <c r="K14" s="76"/>
      <c r="L14" s="18"/>
      <c r="M14" s="76"/>
      <c r="N14" s="50"/>
      <c r="O14" s="88"/>
      <c r="P14" s="17"/>
      <c r="Q14" s="38"/>
      <c r="R14" s="8"/>
      <c r="S14" s="8"/>
      <c r="T14" s="8"/>
      <c r="U14" s="8"/>
    </row>
    <row r="15" spans="1:21" x14ac:dyDescent="0.2">
      <c r="A15" s="26"/>
      <c r="B15" s="75"/>
      <c r="C15" s="76"/>
      <c r="D15" s="18"/>
      <c r="E15" s="78"/>
      <c r="F15" s="18"/>
      <c r="G15" s="78"/>
      <c r="H15" s="75"/>
      <c r="I15" s="78"/>
      <c r="J15" s="18"/>
      <c r="K15" s="78"/>
      <c r="L15" s="18"/>
      <c r="M15" s="78"/>
      <c r="N15" s="50"/>
      <c r="O15" s="88"/>
      <c r="P15" s="17"/>
      <c r="Q15" s="38"/>
      <c r="R15" s="8"/>
      <c r="S15" s="8"/>
      <c r="T15" s="8"/>
      <c r="U15" s="8"/>
    </row>
    <row r="16" spans="1:21" ht="12.75" thickBot="1" x14ac:dyDescent="0.25">
      <c r="A16" s="14"/>
      <c r="B16" s="22"/>
      <c r="C16" s="79"/>
      <c r="D16" s="6"/>
      <c r="E16" s="80"/>
      <c r="F16" s="6"/>
      <c r="G16" s="80"/>
      <c r="H16" s="22"/>
      <c r="I16" s="81"/>
      <c r="J16" s="6"/>
      <c r="K16" s="81"/>
      <c r="L16" s="6"/>
      <c r="M16" s="81"/>
      <c r="N16" s="50"/>
      <c r="O16" s="88"/>
      <c r="P16" s="17"/>
      <c r="Q16" s="38"/>
      <c r="R16" s="8"/>
      <c r="S16" s="8"/>
      <c r="T16" s="8"/>
      <c r="U16" s="8"/>
    </row>
    <row r="17" spans="1:20" x14ac:dyDescent="0.2">
      <c r="A17" s="16"/>
      <c r="B17" s="82"/>
      <c r="C17" s="82"/>
      <c r="D17" s="82"/>
      <c r="E17" s="82"/>
      <c r="F17" s="82"/>
      <c r="G17" s="82"/>
      <c r="H17" s="82"/>
      <c r="I17" s="82"/>
      <c r="J17" s="82"/>
      <c r="K17" s="82"/>
      <c r="L17" s="83"/>
      <c r="M17" s="83"/>
      <c r="N17" s="84"/>
      <c r="O17" s="83"/>
    </row>
    <row r="18" spans="1:20" x14ac:dyDescent="0.2">
      <c r="A18" s="49"/>
      <c r="B18" s="414"/>
      <c r="C18" s="414"/>
      <c r="D18" s="414"/>
      <c r="E18" s="414"/>
      <c r="F18" s="414"/>
      <c r="G18" s="415"/>
      <c r="H18" s="7"/>
      <c r="I18" s="7"/>
      <c r="J18" s="7"/>
      <c r="K18" s="7"/>
      <c r="L18" s="7"/>
      <c r="M18" s="7"/>
      <c r="N18" s="85"/>
      <c r="O18" s="82"/>
      <c r="P18" s="59"/>
      <c r="Q18" s="38"/>
      <c r="R18" s="8"/>
      <c r="S18" s="8"/>
      <c r="T18" s="8"/>
    </row>
    <row r="19" spans="1:20" x14ac:dyDescent="0.2">
      <c r="A19" s="36"/>
      <c r="B19" s="416"/>
      <c r="C19" s="417"/>
      <c r="D19" s="417"/>
      <c r="E19" s="417"/>
      <c r="F19" s="417"/>
      <c r="G19" s="417"/>
      <c r="H19" s="85"/>
      <c r="I19" s="86"/>
      <c r="J19" s="87"/>
      <c r="K19" s="50"/>
      <c r="L19" s="87"/>
      <c r="M19" s="88"/>
      <c r="N19" s="85"/>
      <c r="O19" s="82"/>
      <c r="P19" s="59"/>
      <c r="Q19" s="38"/>
      <c r="R19" s="8"/>
      <c r="S19" s="8"/>
      <c r="T19" s="8"/>
    </row>
    <row r="20" spans="1:20" x14ac:dyDescent="0.2">
      <c r="A20" s="37"/>
      <c r="B20" s="418"/>
      <c r="C20" s="419"/>
      <c r="D20" s="418"/>
      <c r="E20" s="419"/>
      <c r="F20" s="418"/>
      <c r="G20" s="419"/>
      <c r="H20" s="85"/>
      <c r="I20" s="86"/>
      <c r="J20" s="87"/>
      <c r="K20" s="50"/>
      <c r="L20" s="87"/>
      <c r="M20" s="88"/>
      <c r="N20" s="85"/>
      <c r="O20" s="82"/>
      <c r="P20" s="59"/>
      <c r="Q20" s="38"/>
      <c r="R20" s="44"/>
      <c r="S20" s="44"/>
      <c r="T20" s="44"/>
    </row>
    <row r="21" spans="1:20" x14ac:dyDescent="0.2">
      <c r="A21" s="62"/>
      <c r="B21" s="63"/>
      <c r="C21" s="31"/>
      <c r="D21" s="31"/>
      <c r="E21" s="31"/>
      <c r="F21" s="31"/>
      <c r="G21" s="48"/>
      <c r="H21" s="85"/>
      <c r="I21" s="86"/>
      <c r="J21" s="87"/>
      <c r="K21" s="50"/>
      <c r="L21" s="87"/>
      <c r="M21" s="88"/>
      <c r="N21" s="85"/>
      <c r="O21" s="82"/>
      <c r="P21" s="59"/>
      <c r="Q21" s="38"/>
      <c r="R21" s="8"/>
      <c r="S21" s="8"/>
      <c r="T21" s="8"/>
    </row>
    <row r="22" spans="1:20" x14ac:dyDescent="0.2">
      <c r="A22" s="407"/>
      <c r="B22" s="409"/>
      <c r="C22" s="410"/>
      <c r="D22" s="410"/>
      <c r="E22" s="410"/>
      <c r="F22" s="410"/>
      <c r="G22" s="410"/>
      <c r="H22" s="85"/>
      <c r="I22" s="86"/>
      <c r="J22" s="87"/>
      <c r="K22" s="50"/>
      <c r="L22" s="87"/>
      <c r="M22" s="88"/>
      <c r="N22" s="85"/>
      <c r="O22" s="82"/>
      <c r="P22" s="59"/>
      <c r="Q22" s="38"/>
      <c r="R22" s="8"/>
      <c r="S22" s="8"/>
      <c r="T22" s="8"/>
    </row>
    <row r="23" spans="1:20" x14ac:dyDescent="0.2">
      <c r="A23" s="408"/>
      <c r="B23" s="33"/>
      <c r="C23" s="46"/>
      <c r="D23" s="34"/>
      <c r="E23" s="46"/>
      <c r="F23" s="34"/>
      <c r="G23" s="46"/>
      <c r="H23" s="82"/>
      <c r="I23" s="82"/>
      <c r="J23" s="87"/>
      <c r="K23" s="50"/>
      <c r="L23" s="87"/>
      <c r="M23" s="88"/>
      <c r="N23" s="85"/>
      <c r="O23" s="82"/>
      <c r="P23" s="59"/>
      <c r="Q23" s="38"/>
      <c r="R23" s="41"/>
      <c r="S23" s="44"/>
      <c r="T23" s="44"/>
    </row>
    <row r="24" spans="1:20" x14ac:dyDescent="0.2">
      <c r="A24" s="29"/>
      <c r="B24" s="56"/>
      <c r="C24" s="42"/>
      <c r="D24" s="19"/>
      <c r="E24" s="42"/>
      <c r="F24" s="19"/>
      <c r="G24" s="42"/>
      <c r="H24" s="82"/>
      <c r="I24" s="82"/>
      <c r="J24" s="87"/>
      <c r="K24" s="50"/>
      <c r="L24" s="87"/>
      <c r="M24" s="88"/>
      <c r="N24" s="85"/>
      <c r="O24" s="86"/>
      <c r="T24" s="83"/>
    </row>
    <row r="25" spans="1:20" x14ac:dyDescent="0.2">
      <c r="A25" s="29"/>
      <c r="B25" s="56"/>
      <c r="C25" s="42"/>
      <c r="D25" s="19"/>
      <c r="E25" s="42"/>
      <c r="F25" s="19"/>
      <c r="G25" s="42"/>
      <c r="H25" s="82"/>
      <c r="I25" s="82"/>
      <c r="J25" s="87"/>
      <c r="K25" s="50"/>
      <c r="L25" s="87"/>
      <c r="M25" s="88"/>
      <c r="N25" s="85"/>
      <c r="O25" s="86"/>
    </row>
    <row r="26" spans="1:20" x14ac:dyDescent="0.2">
      <c r="A26" s="29"/>
      <c r="B26" s="56"/>
      <c r="C26" s="42"/>
      <c r="D26" s="19"/>
      <c r="E26" s="42"/>
      <c r="F26" s="19"/>
      <c r="G26" s="42"/>
      <c r="H26" s="82"/>
      <c r="I26" s="82"/>
      <c r="J26" s="87"/>
      <c r="K26" s="50"/>
      <c r="L26" s="87"/>
      <c r="M26" s="88"/>
      <c r="N26" s="85"/>
      <c r="O26" s="86"/>
    </row>
    <row r="27" spans="1:20" ht="12.75" thickBot="1" x14ac:dyDescent="0.25">
      <c r="A27" s="30"/>
      <c r="B27" s="57"/>
      <c r="C27" s="43"/>
      <c r="D27" s="21"/>
      <c r="E27" s="43"/>
      <c r="F27" s="21"/>
      <c r="G27" s="43"/>
      <c r="H27" s="82"/>
      <c r="I27" s="82"/>
      <c r="J27" s="82"/>
      <c r="K27" s="82"/>
      <c r="L27" s="82"/>
      <c r="M27" s="82"/>
      <c r="N27" s="85"/>
      <c r="O27" s="86"/>
    </row>
    <row r="28" spans="1:20" x14ac:dyDescent="0.2">
      <c r="A28" s="17"/>
      <c r="B28" s="17"/>
      <c r="C28" s="38"/>
      <c r="D28" s="8"/>
      <c r="E28" s="8"/>
      <c r="F28" s="8"/>
      <c r="G28" s="83"/>
      <c r="H28" s="82"/>
      <c r="I28" s="82"/>
      <c r="J28" s="82"/>
      <c r="K28" s="82"/>
      <c r="L28" s="82"/>
      <c r="M28" s="82"/>
    </row>
    <row r="29" spans="1:20" x14ac:dyDescent="0.2">
      <c r="H29" s="82"/>
      <c r="I29" s="82"/>
      <c r="J29" s="82"/>
      <c r="K29" s="82"/>
      <c r="L29" s="82"/>
      <c r="M29" s="82"/>
    </row>
    <row r="30" spans="1:20" x14ac:dyDescent="0.2">
      <c r="J30" s="87"/>
      <c r="K30" s="87"/>
      <c r="L30" s="87"/>
      <c r="M30" s="87"/>
    </row>
    <row r="31" spans="1:20" x14ac:dyDescent="0.2">
      <c r="H31" s="87"/>
      <c r="I31" s="89"/>
      <c r="J31" s="87"/>
      <c r="K31" s="77"/>
      <c r="L31" s="77"/>
      <c r="M31" s="77"/>
    </row>
    <row r="32" spans="1:20" ht="12.75" customHeight="1" x14ac:dyDescent="0.2">
      <c r="H32" s="87"/>
      <c r="I32" s="89"/>
      <c r="J32" s="87"/>
      <c r="K32" s="77"/>
      <c r="L32" s="77"/>
      <c r="M32" s="77"/>
    </row>
    <row r="33" spans="8:13" x14ac:dyDescent="0.2">
      <c r="H33" s="87"/>
      <c r="I33" s="89"/>
      <c r="J33" s="87"/>
      <c r="K33" s="77"/>
      <c r="L33" s="77"/>
      <c r="M33" s="77"/>
    </row>
    <row r="34" spans="8:13" ht="13.5" customHeight="1" x14ac:dyDescent="0.2">
      <c r="H34" s="87"/>
      <c r="I34" s="89"/>
      <c r="J34" s="87"/>
      <c r="K34" s="77"/>
      <c r="L34" s="77"/>
      <c r="M34" s="77"/>
    </row>
    <row r="35" spans="8:13" ht="12.75" customHeight="1" x14ac:dyDescent="0.2">
      <c r="H35" s="87"/>
      <c r="I35" s="89"/>
      <c r="J35" s="87"/>
      <c r="K35" s="77"/>
      <c r="L35" s="77"/>
      <c r="M35" s="77"/>
    </row>
    <row r="36" spans="8:13" ht="12.75" customHeight="1" x14ac:dyDescent="0.2">
      <c r="H36" s="87"/>
      <c r="I36" s="89"/>
      <c r="J36" s="87"/>
      <c r="K36" s="77"/>
      <c r="L36" s="77"/>
      <c r="M36" s="77"/>
    </row>
    <row r="37" spans="8:13" ht="12.75" customHeight="1" x14ac:dyDescent="0.2">
      <c r="H37" s="87"/>
      <c r="I37" s="89"/>
      <c r="J37" s="87"/>
      <c r="K37" s="77"/>
      <c r="L37" s="77"/>
      <c r="M37" s="77"/>
    </row>
    <row r="38" spans="8:13" ht="12.75" customHeight="1" x14ac:dyDescent="0.2">
      <c r="H38" s="87"/>
      <c r="I38" s="89"/>
      <c r="J38" s="87"/>
      <c r="K38" s="77"/>
      <c r="L38" s="77"/>
      <c r="M38" s="77"/>
    </row>
  </sheetData>
  <mergeCells count="20">
    <mergeCell ref="L5:M5"/>
    <mergeCell ref="B3:G3"/>
    <mergeCell ref="H3:M3"/>
    <mergeCell ref="B4:G4"/>
    <mergeCell ref="H4:M4"/>
    <mergeCell ref="B5:C5"/>
    <mergeCell ref="D5:E5"/>
    <mergeCell ref="F5:G5"/>
    <mergeCell ref="H5:I5"/>
    <mergeCell ref="J5:K5"/>
    <mergeCell ref="A22:A23"/>
    <mergeCell ref="B22:G22"/>
    <mergeCell ref="A7:A8"/>
    <mergeCell ref="B7:G7"/>
    <mergeCell ref="H7:M7"/>
    <mergeCell ref="B18:G18"/>
    <mergeCell ref="B19:G19"/>
    <mergeCell ref="B20:C20"/>
    <mergeCell ref="D20:E20"/>
    <mergeCell ref="F20:G20"/>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9"/>
  <dimension ref="A1:X39"/>
  <sheetViews>
    <sheetView showGridLines="0" zoomScaleNormal="100" workbookViewId="0">
      <selection activeCell="B3" sqref="B3:M6"/>
    </sheetView>
  </sheetViews>
  <sheetFormatPr defaultColWidth="9.140625" defaultRowHeight="12" x14ac:dyDescent="0.2"/>
  <cols>
    <col min="1" max="1" width="9.42578125" style="70" customWidth="1"/>
    <col min="2" max="2" width="14.42578125" style="70" customWidth="1"/>
    <col min="3" max="3" width="8" style="70" bestFit="1" customWidth="1"/>
    <col min="4" max="4" width="14.42578125" style="70" customWidth="1"/>
    <col min="5" max="5" width="8" style="70" bestFit="1" customWidth="1"/>
    <col min="6" max="6" width="14.42578125" style="70" customWidth="1"/>
    <col min="7" max="7" width="8" style="70" bestFit="1" customWidth="1"/>
    <col min="8" max="8" width="14.42578125" style="70" customWidth="1"/>
    <col min="9" max="9" width="8" style="70" bestFit="1" customWidth="1"/>
    <col min="10" max="10" width="14.42578125" style="70" customWidth="1"/>
    <col min="11" max="11" width="8" style="70" bestFit="1" customWidth="1"/>
    <col min="12" max="12" width="14.42578125" style="70" customWidth="1"/>
    <col min="13" max="13" width="8" style="70" bestFit="1" customWidth="1"/>
    <col min="14" max="26" width="9.140625" style="70" customWidth="1"/>
    <col min="27" max="16384" width="9.140625" style="70"/>
  </cols>
  <sheetData>
    <row r="1" spans="1:24" ht="18.75" x14ac:dyDescent="0.3">
      <c r="A1" s="73" t="s">
        <v>53</v>
      </c>
      <c r="M1" s="74" t="e">
        <f>#REF!</f>
        <v>#REF!</v>
      </c>
    </row>
    <row r="2" spans="1:24" ht="7.5" customHeight="1" x14ac:dyDescent="0.2"/>
    <row r="3" spans="1:24" x14ac:dyDescent="0.2">
      <c r="A3" s="27"/>
      <c r="B3" s="414"/>
      <c r="C3" s="414"/>
      <c r="D3" s="414"/>
      <c r="E3" s="414"/>
      <c r="F3" s="414"/>
      <c r="G3" s="415"/>
      <c r="H3" s="421"/>
      <c r="I3" s="414"/>
      <c r="J3" s="414"/>
      <c r="K3" s="414"/>
      <c r="L3" s="414"/>
      <c r="M3" s="414"/>
      <c r="N3" s="9"/>
    </row>
    <row r="4" spans="1:24" x14ac:dyDescent="0.2">
      <c r="A4" s="27"/>
      <c r="B4" s="422"/>
      <c r="C4" s="423"/>
      <c r="D4" s="423"/>
      <c r="E4" s="423"/>
      <c r="F4" s="423"/>
      <c r="G4" s="424"/>
      <c r="H4" s="422"/>
      <c r="I4" s="423"/>
      <c r="J4" s="423"/>
      <c r="K4" s="423"/>
      <c r="L4" s="423"/>
      <c r="M4" s="423"/>
      <c r="N4" s="39"/>
    </row>
    <row r="5" spans="1:24" x14ac:dyDescent="0.2">
      <c r="A5" s="15"/>
      <c r="B5" s="420"/>
      <c r="C5" s="419"/>
      <c r="D5" s="420"/>
      <c r="E5" s="419"/>
      <c r="F5" s="420"/>
      <c r="G5" s="419"/>
      <c r="H5" s="420"/>
      <c r="I5" s="419"/>
      <c r="J5" s="420"/>
      <c r="K5" s="419"/>
      <c r="L5" s="420"/>
      <c r="M5" s="418"/>
      <c r="N5" s="58"/>
    </row>
    <row r="6" spans="1:24" x14ac:dyDescent="0.2">
      <c r="A6" s="13"/>
      <c r="B6" s="63"/>
      <c r="C6" s="31"/>
      <c r="D6" s="31"/>
      <c r="E6" s="31"/>
      <c r="F6" s="31"/>
      <c r="G6" s="31"/>
      <c r="H6" s="31"/>
      <c r="I6" s="31"/>
      <c r="J6" s="31"/>
      <c r="K6" s="31"/>
      <c r="L6" s="31"/>
      <c r="M6" s="32"/>
      <c r="N6" s="58"/>
    </row>
    <row r="7" spans="1:24" x14ac:dyDescent="0.2">
      <c r="A7" s="411"/>
      <c r="B7" s="409"/>
      <c r="C7" s="410"/>
      <c r="D7" s="410"/>
      <c r="E7" s="410"/>
      <c r="F7" s="410"/>
      <c r="G7" s="413"/>
      <c r="H7" s="409"/>
      <c r="I7" s="410"/>
      <c r="J7" s="410"/>
      <c r="K7" s="410"/>
      <c r="L7" s="410"/>
      <c r="M7" s="410"/>
      <c r="N7" s="40"/>
    </row>
    <row r="8" spans="1:24" x14ac:dyDescent="0.2">
      <c r="A8" s="412"/>
      <c r="B8" s="33"/>
      <c r="C8" s="45"/>
      <c r="D8" s="34"/>
      <c r="E8" s="45"/>
      <c r="F8" s="34"/>
      <c r="G8" s="45"/>
      <c r="H8" s="33"/>
      <c r="I8" s="45"/>
      <c r="J8" s="34"/>
      <c r="K8" s="45"/>
      <c r="L8" s="34"/>
      <c r="M8" s="45"/>
      <c r="N8" s="2"/>
    </row>
    <row r="9" spans="1:24" x14ac:dyDescent="0.2">
      <c r="A9" s="35"/>
      <c r="B9" s="75"/>
      <c r="C9" s="76"/>
      <c r="D9" s="18"/>
      <c r="E9" s="76"/>
      <c r="F9" s="18"/>
      <c r="G9" s="76"/>
      <c r="H9" s="75"/>
      <c r="I9" s="76"/>
      <c r="J9" s="18"/>
      <c r="K9" s="76"/>
      <c r="L9" s="18"/>
      <c r="M9" s="76"/>
      <c r="N9" s="50"/>
      <c r="O9" s="88"/>
      <c r="X9" s="77"/>
    </row>
    <row r="10" spans="1:24" x14ac:dyDescent="0.2">
      <c r="A10" s="26"/>
      <c r="B10" s="75"/>
      <c r="C10" s="76"/>
      <c r="D10" s="18"/>
      <c r="E10" s="76"/>
      <c r="F10" s="18"/>
      <c r="G10" s="76"/>
      <c r="H10" s="75"/>
      <c r="I10" s="76"/>
      <c r="J10" s="18"/>
      <c r="K10" s="76"/>
      <c r="L10" s="18"/>
      <c r="M10" s="76"/>
      <c r="N10" s="50"/>
      <c r="O10" s="88"/>
      <c r="X10" s="77"/>
    </row>
    <row r="11" spans="1:24" x14ac:dyDescent="0.2">
      <c r="A11" s="26"/>
      <c r="B11" s="23"/>
      <c r="C11" s="76"/>
      <c r="D11" s="12"/>
      <c r="E11" s="76"/>
      <c r="F11" s="12"/>
      <c r="G11" s="76"/>
      <c r="H11" s="23"/>
      <c r="I11" s="76"/>
      <c r="J11" s="12"/>
      <c r="K11" s="76"/>
      <c r="L11" s="12"/>
      <c r="M11" s="76"/>
      <c r="N11" s="50"/>
      <c r="O11" s="88"/>
      <c r="X11" s="77"/>
    </row>
    <row r="12" spans="1:24" x14ac:dyDescent="0.2">
      <c r="A12" s="26"/>
      <c r="B12" s="75"/>
      <c r="C12" s="76"/>
      <c r="D12" s="18"/>
      <c r="E12" s="76"/>
      <c r="F12" s="18"/>
      <c r="G12" s="76"/>
      <c r="H12" s="75"/>
      <c r="I12" s="76"/>
      <c r="J12" s="18"/>
      <c r="K12" s="76"/>
      <c r="L12" s="18"/>
      <c r="M12" s="76"/>
      <c r="N12" s="50"/>
      <c r="O12" s="88"/>
      <c r="X12" s="77"/>
    </row>
    <row r="13" spans="1:24" x14ac:dyDescent="0.2">
      <c r="A13" s="26"/>
      <c r="B13" s="23"/>
      <c r="C13" s="76"/>
      <c r="D13" s="12"/>
      <c r="E13" s="76"/>
      <c r="F13" s="12"/>
      <c r="G13" s="76"/>
      <c r="H13" s="23"/>
      <c r="I13" s="76"/>
      <c r="J13" s="12"/>
      <c r="K13" s="76"/>
      <c r="L13" s="12"/>
      <c r="M13" s="76"/>
      <c r="N13" s="50"/>
      <c r="O13" s="88"/>
      <c r="X13" s="77"/>
    </row>
    <row r="14" spans="1:24" x14ac:dyDescent="0.2">
      <c r="A14" s="26"/>
      <c r="B14" s="75"/>
      <c r="C14" s="76"/>
      <c r="D14" s="18"/>
      <c r="E14" s="76"/>
      <c r="F14" s="18"/>
      <c r="G14" s="76"/>
      <c r="H14" s="75"/>
      <c r="I14" s="76"/>
      <c r="J14" s="18"/>
      <c r="K14" s="76"/>
      <c r="L14" s="18"/>
      <c r="M14" s="76"/>
      <c r="N14" s="50"/>
      <c r="O14" s="88"/>
      <c r="P14" s="17"/>
      <c r="Q14" s="38"/>
      <c r="R14" s="8"/>
      <c r="S14" s="8"/>
      <c r="T14" s="8"/>
      <c r="U14" s="8"/>
      <c r="X14" s="77"/>
    </row>
    <row r="15" spans="1:24" x14ac:dyDescent="0.2">
      <c r="A15" s="26"/>
      <c r="B15" s="75"/>
      <c r="C15" s="76"/>
      <c r="D15" s="18"/>
      <c r="E15" s="78"/>
      <c r="F15" s="18"/>
      <c r="G15" s="78"/>
      <c r="H15" s="75"/>
      <c r="I15" s="78"/>
      <c r="J15" s="18"/>
      <c r="K15" s="78"/>
      <c r="L15" s="18"/>
      <c r="M15" s="78"/>
      <c r="N15" s="50"/>
      <c r="O15" s="88"/>
      <c r="P15" s="17"/>
      <c r="Q15" s="38"/>
      <c r="R15" s="8"/>
      <c r="S15" s="8"/>
      <c r="T15" s="8"/>
      <c r="U15" s="8"/>
      <c r="X15" s="77"/>
    </row>
    <row r="16" spans="1:24" ht="12.75" thickBot="1" x14ac:dyDescent="0.25">
      <c r="A16" s="14"/>
      <c r="B16" s="22"/>
      <c r="C16" s="79"/>
      <c r="D16" s="6"/>
      <c r="E16" s="80"/>
      <c r="F16" s="6"/>
      <c r="G16" s="80"/>
      <c r="H16" s="22"/>
      <c r="I16" s="81"/>
      <c r="J16" s="6"/>
      <c r="K16" s="81"/>
      <c r="L16" s="6"/>
      <c r="M16" s="81"/>
      <c r="N16" s="50"/>
      <c r="O16" s="88"/>
      <c r="P16" s="17"/>
      <c r="Q16" s="38"/>
      <c r="R16" s="8"/>
      <c r="S16" s="8"/>
      <c r="T16" s="8"/>
      <c r="U16" s="8"/>
      <c r="X16" s="77"/>
    </row>
    <row r="17" spans="1:15" x14ac:dyDescent="0.2">
      <c r="A17" s="16"/>
      <c r="B17" s="82"/>
      <c r="C17" s="82"/>
      <c r="D17" s="82"/>
      <c r="E17" s="82"/>
      <c r="F17" s="82"/>
      <c r="G17" s="82"/>
      <c r="H17" s="82"/>
      <c r="I17" s="82"/>
      <c r="J17" s="82"/>
      <c r="K17" s="82"/>
      <c r="L17" s="83"/>
      <c r="M17" s="83"/>
      <c r="N17" s="84"/>
      <c r="O17" s="83"/>
    </row>
    <row r="18" spans="1:15" x14ac:dyDescent="0.2">
      <c r="A18" s="28"/>
      <c r="B18" s="414"/>
      <c r="C18" s="414"/>
      <c r="D18" s="414"/>
      <c r="E18" s="414"/>
      <c r="F18" s="414"/>
      <c r="G18" s="415"/>
      <c r="H18" s="82"/>
      <c r="I18" s="82"/>
      <c r="J18" s="82"/>
      <c r="K18" s="82"/>
      <c r="L18" s="82"/>
      <c r="M18" s="82"/>
      <c r="N18" s="85"/>
      <c r="O18" s="82"/>
    </row>
    <row r="19" spans="1:15" x14ac:dyDescent="0.2">
      <c r="A19" s="36"/>
      <c r="B19" s="416"/>
      <c r="C19" s="417"/>
      <c r="D19" s="417"/>
      <c r="E19" s="417"/>
      <c r="F19" s="417"/>
      <c r="G19" s="417"/>
      <c r="H19" s="85"/>
      <c r="I19" s="86"/>
      <c r="J19" s="87"/>
      <c r="K19" s="50"/>
      <c r="L19" s="87"/>
      <c r="M19" s="88"/>
      <c r="N19" s="85"/>
      <c r="O19" s="82"/>
    </row>
    <row r="20" spans="1:15" x14ac:dyDescent="0.2">
      <c r="A20" s="37"/>
      <c r="B20" s="418"/>
      <c r="C20" s="419"/>
      <c r="D20" s="418"/>
      <c r="E20" s="419"/>
      <c r="F20" s="418"/>
      <c r="G20" s="419"/>
      <c r="H20" s="85"/>
      <c r="I20" s="86"/>
      <c r="J20" s="87"/>
      <c r="K20" s="50"/>
      <c r="L20" s="87"/>
      <c r="M20" s="88"/>
      <c r="N20" s="85"/>
      <c r="O20" s="82"/>
    </row>
    <row r="21" spans="1:15" x14ac:dyDescent="0.2">
      <c r="A21" s="62"/>
      <c r="B21" s="63"/>
      <c r="C21" s="31"/>
      <c r="D21" s="31"/>
      <c r="E21" s="31"/>
      <c r="F21" s="31"/>
      <c r="G21" s="48"/>
      <c r="H21" s="85"/>
      <c r="I21" s="86"/>
      <c r="J21" s="87"/>
      <c r="K21" s="50"/>
      <c r="L21" s="87"/>
      <c r="M21" s="88"/>
      <c r="N21" s="85"/>
      <c r="O21" s="82"/>
    </row>
    <row r="22" spans="1:15" x14ac:dyDescent="0.2">
      <c r="A22" s="407"/>
      <c r="B22" s="409"/>
      <c r="C22" s="410"/>
      <c r="D22" s="410"/>
      <c r="E22" s="410"/>
      <c r="F22" s="410"/>
      <c r="G22" s="410"/>
      <c r="H22" s="85"/>
      <c r="I22" s="86"/>
      <c r="J22" s="87"/>
      <c r="K22" s="50"/>
      <c r="L22" s="87"/>
      <c r="M22" s="88"/>
      <c r="N22" s="85"/>
      <c r="O22" s="82"/>
    </row>
    <row r="23" spans="1:15" x14ac:dyDescent="0.2">
      <c r="A23" s="408"/>
      <c r="B23" s="33"/>
      <c r="C23" s="46"/>
      <c r="D23" s="34"/>
      <c r="E23" s="46"/>
      <c r="F23" s="34"/>
      <c r="G23" s="46"/>
      <c r="H23" s="82"/>
      <c r="I23" s="82"/>
      <c r="J23" s="87"/>
      <c r="K23" s="50"/>
      <c r="L23" s="87"/>
      <c r="M23" s="88"/>
      <c r="N23" s="85"/>
      <c r="O23" s="82"/>
    </row>
    <row r="24" spans="1:15" x14ac:dyDescent="0.2">
      <c r="A24" s="29"/>
      <c r="B24" s="56"/>
      <c r="C24" s="42"/>
      <c r="D24" s="19"/>
      <c r="E24" s="42"/>
      <c r="F24" s="19"/>
      <c r="G24" s="42"/>
      <c r="H24" s="82"/>
      <c r="I24" s="82"/>
      <c r="J24" s="87"/>
      <c r="K24" s="50"/>
      <c r="L24" s="87"/>
      <c r="M24" s="88"/>
      <c r="N24" s="85"/>
      <c r="O24" s="86"/>
    </row>
    <row r="25" spans="1:15" x14ac:dyDescent="0.2">
      <c r="A25" s="29"/>
      <c r="B25" s="56"/>
      <c r="C25" s="42"/>
      <c r="D25" s="19"/>
      <c r="E25" s="42"/>
      <c r="F25" s="19"/>
      <c r="G25" s="42"/>
      <c r="H25" s="82"/>
      <c r="I25" s="82"/>
      <c r="J25" s="87"/>
      <c r="K25" s="50"/>
      <c r="L25" s="87"/>
      <c r="M25" s="88"/>
      <c r="N25" s="85"/>
      <c r="O25" s="86"/>
    </row>
    <row r="26" spans="1:15" x14ac:dyDescent="0.2">
      <c r="A26" s="29"/>
      <c r="B26" s="56"/>
      <c r="C26" s="42"/>
      <c r="D26" s="19"/>
      <c r="E26" s="42"/>
      <c r="F26" s="19"/>
      <c r="G26" s="42"/>
      <c r="H26" s="82"/>
      <c r="I26" s="82"/>
      <c r="J26" s="87"/>
      <c r="K26" s="50"/>
      <c r="L26" s="87"/>
      <c r="M26" s="88"/>
      <c r="N26" s="85"/>
      <c r="O26" s="86"/>
    </row>
    <row r="27" spans="1:15" ht="12.75" thickBot="1" x14ac:dyDescent="0.25">
      <c r="A27" s="30"/>
      <c r="B27" s="57"/>
      <c r="C27" s="43"/>
      <c r="D27" s="21"/>
      <c r="E27" s="43"/>
      <c r="F27" s="21"/>
      <c r="G27" s="43"/>
      <c r="H27" s="82"/>
      <c r="I27" s="82"/>
      <c r="J27" s="82"/>
      <c r="K27" s="82"/>
      <c r="L27" s="82"/>
      <c r="M27" s="82"/>
      <c r="N27" s="85"/>
      <c r="O27" s="86"/>
    </row>
    <row r="28" spans="1:15" x14ac:dyDescent="0.2">
      <c r="A28" s="17"/>
      <c r="B28" s="17"/>
      <c r="C28" s="38"/>
      <c r="D28" s="8"/>
      <c r="E28" s="8"/>
      <c r="F28" s="8"/>
      <c r="G28" s="83"/>
      <c r="H28" s="82"/>
      <c r="I28" s="82"/>
      <c r="J28" s="82"/>
      <c r="K28" s="82"/>
      <c r="L28" s="82"/>
      <c r="M28" s="82"/>
      <c r="N28" s="82"/>
      <c r="O28" s="82"/>
    </row>
    <row r="29" spans="1:15" x14ac:dyDescent="0.2">
      <c r="A29" s="17"/>
      <c r="B29" s="17"/>
      <c r="C29" s="38"/>
      <c r="D29" s="8"/>
      <c r="E29" s="8"/>
      <c r="F29" s="8"/>
      <c r="G29" s="83"/>
      <c r="H29" s="82"/>
      <c r="I29" s="82"/>
      <c r="J29" s="82"/>
      <c r="K29" s="82"/>
      <c r="L29" s="82"/>
      <c r="M29" s="82"/>
      <c r="N29" s="82"/>
      <c r="O29" s="82"/>
    </row>
    <row r="30" spans="1:15" x14ac:dyDescent="0.2">
      <c r="J30" s="87"/>
      <c r="K30" s="87"/>
      <c r="L30" s="87"/>
      <c r="M30" s="87"/>
    </row>
    <row r="31" spans="1:15" x14ac:dyDescent="0.2">
      <c r="H31" s="87"/>
      <c r="I31" s="89"/>
      <c r="J31" s="87"/>
      <c r="K31" s="77"/>
      <c r="L31" s="77"/>
      <c r="M31" s="77"/>
    </row>
    <row r="32" spans="1:15" x14ac:dyDescent="0.2">
      <c r="H32" s="87"/>
      <c r="I32" s="89"/>
      <c r="J32" s="87"/>
      <c r="K32" s="77"/>
      <c r="L32" s="77"/>
      <c r="M32" s="77"/>
    </row>
    <row r="33" spans="8:13" ht="12.75" customHeight="1" x14ac:dyDescent="0.2">
      <c r="H33" s="87"/>
      <c r="I33" s="89"/>
      <c r="J33" s="87"/>
      <c r="K33" s="77"/>
      <c r="L33" s="77"/>
      <c r="M33" s="77"/>
    </row>
    <row r="34" spans="8:13" x14ac:dyDescent="0.2">
      <c r="H34" s="87"/>
      <c r="I34" s="89"/>
      <c r="J34" s="87"/>
      <c r="K34" s="77"/>
      <c r="L34" s="77"/>
      <c r="M34" s="77"/>
    </row>
    <row r="35" spans="8:13" ht="13.5" customHeight="1" x14ac:dyDescent="0.2">
      <c r="H35" s="87"/>
      <c r="I35" s="89"/>
      <c r="J35" s="87"/>
      <c r="K35" s="77"/>
      <c r="L35" s="77"/>
      <c r="M35" s="77"/>
    </row>
    <row r="36" spans="8:13" ht="12.75" customHeight="1" x14ac:dyDescent="0.2">
      <c r="H36" s="87"/>
      <c r="I36" s="89"/>
      <c r="J36" s="87"/>
      <c r="K36" s="77"/>
      <c r="L36" s="77"/>
      <c r="M36" s="77"/>
    </row>
    <row r="37" spans="8:13" ht="12.75" customHeight="1" x14ac:dyDescent="0.2">
      <c r="H37" s="87"/>
      <c r="I37" s="89"/>
      <c r="J37" s="87"/>
      <c r="K37" s="77"/>
      <c r="L37" s="77"/>
      <c r="M37" s="77"/>
    </row>
    <row r="38" spans="8:13" ht="12.75" customHeight="1" x14ac:dyDescent="0.2">
      <c r="H38" s="87"/>
      <c r="I38" s="89"/>
      <c r="J38" s="87"/>
      <c r="K38" s="77"/>
      <c r="L38" s="77"/>
      <c r="M38" s="77"/>
    </row>
    <row r="39" spans="8:13" ht="12.75" customHeight="1" x14ac:dyDescent="0.2"/>
  </sheetData>
  <mergeCells count="20">
    <mergeCell ref="B3:G3"/>
    <mergeCell ref="H3:M3"/>
    <mergeCell ref="B4:G4"/>
    <mergeCell ref="H4:M4"/>
    <mergeCell ref="B5:C5"/>
    <mergeCell ref="D5:E5"/>
    <mergeCell ref="F5:G5"/>
    <mergeCell ref="H5:I5"/>
    <mergeCell ref="J5:K5"/>
    <mergeCell ref="L5:M5"/>
    <mergeCell ref="A22:A23"/>
    <mergeCell ref="B22:G22"/>
    <mergeCell ref="A7:A8"/>
    <mergeCell ref="B7:G7"/>
    <mergeCell ref="H7:M7"/>
    <mergeCell ref="B18:G18"/>
    <mergeCell ref="B19:G19"/>
    <mergeCell ref="B20:C20"/>
    <mergeCell ref="D20:E20"/>
    <mergeCell ref="F20:G20"/>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2"/>
  <dimension ref="A1:U38"/>
  <sheetViews>
    <sheetView showGridLines="0" zoomScaleNormal="100" workbookViewId="0">
      <selection activeCell="B3" sqref="B3:M6"/>
    </sheetView>
  </sheetViews>
  <sheetFormatPr defaultColWidth="9.140625" defaultRowHeight="12" x14ac:dyDescent="0.2"/>
  <cols>
    <col min="1" max="1" width="9.42578125" style="70" customWidth="1"/>
    <col min="2" max="2" width="14.42578125" style="70" customWidth="1"/>
    <col min="3" max="3" width="8" style="70" bestFit="1" customWidth="1"/>
    <col min="4" max="4" width="14.42578125" style="70" customWidth="1"/>
    <col min="5" max="5" width="8" style="70" bestFit="1" customWidth="1"/>
    <col min="6" max="6" width="14.42578125" style="70" customWidth="1"/>
    <col min="7" max="7" width="8" style="70" bestFit="1" customWidth="1"/>
    <col min="8" max="8" width="14.42578125" style="70" customWidth="1"/>
    <col min="9" max="9" width="8" style="70" bestFit="1" customWidth="1"/>
    <col min="10" max="10" width="14.42578125" style="70" customWidth="1"/>
    <col min="11" max="11" width="8" style="70" bestFit="1" customWidth="1"/>
    <col min="12" max="12" width="14.42578125" style="70" customWidth="1"/>
    <col min="13" max="13" width="8" style="70" bestFit="1" customWidth="1"/>
    <col min="14" max="26" width="9.140625" style="70" customWidth="1"/>
    <col min="27" max="16384" width="9.140625" style="70"/>
  </cols>
  <sheetData>
    <row r="1" spans="1:21" ht="18.75" x14ac:dyDescent="0.3">
      <c r="A1" s="73" t="s">
        <v>54</v>
      </c>
      <c r="B1" s="82"/>
      <c r="C1" s="82"/>
      <c r="D1" s="82"/>
      <c r="E1" s="82"/>
      <c r="F1" s="82"/>
      <c r="G1" s="82"/>
      <c r="H1" s="82"/>
      <c r="I1" s="82"/>
      <c r="J1" s="82"/>
      <c r="K1" s="82"/>
      <c r="L1" s="82"/>
      <c r="M1" s="74" t="e">
        <f>#REF!</f>
        <v>#REF!</v>
      </c>
      <c r="N1" s="82"/>
      <c r="O1" s="82"/>
    </row>
    <row r="2" spans="1:21" ht="7.5" customHeight="1" x14ac:dyDescent="0.3">
      <c r="A2" s="73"/>
      <c r="B2" s="82"/>
      <c r="C2" s="82"/>
      <c r="D2" s="82"/>
      <c r="E2" s="82"/>
      <c r="F2" s="82"/>
      <c r="G2" s="82"/>
      <c r="H2" s="82"/>
      <c r="I2" s="82"/>
      <c r="J2" s="82"/>
      <c r="K2" s="82"/>
      <c r="L2" s="82"/>
      <c r="M2" s="82"/>
      <c r="N2" s="82"/>
      <c r="O2" s="82"/>
    </row>
    <row r="3" spans="1:21" x14ac:dyDescent="0.2">
      <c r="A3" s="27"/>
      <c r="B3" s="414"/>
      <c r="C3" s="414"/>
      <c r="D3" s="414"/>
      <c r="E3" s="414"/>
      <c r="F3" s="414"/>
      <c r="G3" s="415"/>
      <c r="H3" s="421"/>
      <c r="I3" s="414"/>
      <c r="J3" s="414"/>
      <c r="K3" s="414"/>
      <c r="L3" s="414"/>
      <c r="M3" s="414"/>
      <c r="N3" s="9"/>
    </row>
    <row r="4" spans="1:21" ht="13.5" customHeight="1" x14ac:dyDescent="0.2">
      <c r="A4" s="27"/>
      <c r="B4" s="422"/>
      <c r="C4" s="423"/>
      <c r="D4" s="423"/>
      <c r="E4" s="423"/>
      <c r="F4" s="423"/>
      <c r="G4" s="424"/>
      <c r="H4" s="422"/>
      <c r="I4" s="423"/>
      <c r="J4" s="423"/>
      <c r="K4" s="423"/>
      <c r="L4" s="423"/>
      <c r="M4" s="423"/>
      <c r="N4" s="39"/>
    </row>
    <row r="5" spans="1:21" x14ac:dyDescent="0.2">
      <c r="A5" s="15"/>
      <c r="B5" s="420"/>
      <c r="C5" s="419"/>
      <c r="D5" s="420"/>
      <c r="E5" s="419"/>
      <c r="F5" s="420"/>
      <c r="G5" s="419"/>
      <c r="H5" s="420"/>
      <c r="I5" s="419"/>
      <c r="J5" s="420"/>
      <c r="K5" s="419"/>
      <c r="L5" s="420"/>
      <c r="M5" s="418"/>
      <c r="N5" s="58"/>
    </row>
    <row r="6" spans="1:21" x14ac:dyDescent="0.2">
      <c r="A6" s="13"/>
      <c r="B6" s="63"/>
      <c r="C6" s="31"/>
      <c r="D6" s="31"/>
      <c r="E6" s="31"/>
      <c r="F6" s="31"/>
      <c r="G6" s="31"/>
      <c r="H6" s="31"/>
      <c r="I6" s="31"/>
      <c r="J6" s="31"/>
      <c r="K6" s="31"/>
      <c r="L6" s="31"/>
      <c r="M6" s="48"/>
      <c r="N6" s="58"/>
    </row>
    <row r="7" spans="1:21" x14ac:dyDescent="0.2">
      <c r="A7" s="411"/>
      <c r="B7" s="409"/>
      <c r="C7" s="410"/>
      <c r="D7" s="410"/>
      <c r="E7" s="410"/>
      <c r="F7" s="410"/>
      <c r="G7" s="413"/>
      <c r="H7" s="409"/>
      <c r="I7" s="410"/>
      <c r="J7" s="410"/>
      <c r="K7" s="410"/>
      <c r="L7" s="410"/>
      <c r="M7" s="410"/>
      <c r="N7" s="40"/>
    </row>
    <row r="8" spans="1:21" x14ac:dyDescent="0.2">
      <c r="A8" s="412"/>
      <c r="B8" s="33"/>
      <c r="C8" s="45"/>
      <c r="D8" s="34"/>
      <c r="E8" s="45"/>
      <c r="F8" s="34"/>
      <c r="G8" s="45"/>
      <c r="H8" s="33"/>
      <c r="I8" s="45"/>
      <c r="J8" s="34"/>
      <c r="K8" s="45"/>
      <c r="L8" s="34"/>
      <c r="M8" s="45"/>
      <c r="N8" s="2"/>
    </row>
    <row r="9" spans="1:21" x14ac:dyDescent="0.2">
      <c r="A9" s="35"/>
      <c r="B9" s="75"/>
      <c r="C9" s="76"/>
      <c r="D9" s="18"/>
      <c r="E9" s="76"/>
      <c r="F9" s="18"/>
      <c r="G9" s="76"/>
      <c r="H9" s="75"/>
      <c r="I9" s="76"/>
      <c r="J9" s="18"/>
      <c r="K9" s="76"/>
      <c r="L9" s="18"/>
      <c r="M9" s="76"/>
      <c r="N9" s="50"/>
      <c r="O9" s="88"/>
    </row>
    <row r="10" spans="1:21" x14ac:dyDescent="0.2">
      <c r="A10" s="35"/>
      <c r="B10" s="75"/>
      <c r="C10" s="76"/>
      <c r="D10" s="18"/>
      <c r="E10" s="76"/>
      <c r="F10" s="18"/>
      <c r="G10" s="76"/>
      <c r="H10" s="75"/>
      <c r="I10" s="76"/>
      <c r="J10" s="18"/>
      <c r="K10" s="76"/>
      <c r="L10" s="18"/>
      <c r="M10" s="76"/>
      <c r="N10" s="50"/>
      <c r="O10" s="88"/>
    </row>
    <row r="11" spans="1:21" x14ac:dyDescent="0.2">
      <c r="A11" s="26"/>
      <c r="B11" s="23"/>
      <c r="C11" s="76"/>
      <c r="D11" s="12"/>
      <c r="E11" s="76"/>
      <c r="F11" s="12"/>
      <c r="G11" s="76"/>
      <c r="H11" s="23"/>
      <c r="I11" s="76"/>
      <c r="J11" s="12"/>
      <c r="K11" s="76"/>
      <c r="L11" s="12"/>
      <c r="M11" s="76"/>
      <c r="N11" s="50"/>
      <c r="O11" s="88"/>
    </row>
    <row r="12" spans="1:21" x14ac:dyDescent="0.2">
      <c r="A12" s="26"/>
      <c r="B12" s="75"/>
      <c r="C12" s="76"/>
      <c r="D12" s="18"/>
      <c r="E12" s="76"/>
      <c r="F12" s="18"/>
      <c r="G12" s="76"/>
      <c r="H12" s="75"/>
      <c r="I12" s="76"/>
      <c r="J12" s="18"/>
      <c r="K12" s="76"/>
      <c r="L12" s="18"/>
      <c r="M12" s="76"/>
      <c r="N12" s="50"/>
      <c r="O12" s="88"/>
    </row>
    <row r="13" spans="1:21" x14ac:dyDescent="0.2">
      <c r="A13" s="26"/>
      <c r="B13" s="23"/>
      <c r="C13" s="76"/>
      <c r="D13" s="12"/>
      <c r="E13" s="76"/>
      <c r="F13" s="12"/>
      <c r="G13" s="76"/>
      <c r="H13" s="23"/>
      <c r="I13" s="76"/>
      <c r="J13" s="12"/>
      <c r="K13" s="76"/>
      <c r="L13" s="12"/>
      <c r="M13" s="76"/>
      <c r="N13" s="50"/>
      <c r="O13" s="88"/>
    </row>
    <row r="14" spans="1:21" x14ac:dyDescent="0.2">
      <c r="A14" s="26"/>
      <c r="B14" s="75"/>
      <c r="C14" s="76"/>
      <c r="D14" s="18"/>
      <c r="E14" s="76"/>
      <c r="F14" s="18"/>
      <c r="G14" s="76"/>
      <c r="H14" s="75"/>
      <c r="I14" s="76"/>
      <c r="J14" s="18"/>
      <c r="K14" s="76"/>
      <c r="L14" s="18"/>
      <c r="M14" s="76"/>
      <c r="N14" s="50"/>
      <c r="O14" s="88"/>
      <c r="P14" s="17"/>
      <c r="Q14" s="38"/>
      <c r="R14" s="8"/>
      <c r="S14" s="8"/>
      <c r="T14" s="8"/>
      <c r="U14" s="8"/>
    </row>
    <row r="15" spans="1:21" x14ac:dyDescent="0.2">
      <c r="A15" s="26"/>
      <c r="B15" s="75"/>
      <c r="C15" s="76"/>
      <c r="D15" s="18"/>
      <c r="E15" s="78"/>
      <c r="F15" s="18"/>
      <c r="G15" s="78"/>
      <c r="H15" s="75"/>
      <c r="I15" s="78"/>
      <c r="J15" s="18"/>
      <c r="K15" s="78"/>
      <c r="L15" s="18"/>
      <c r="M15" s="78"/>
      <c r="N15" s="50"/>
      <c r="O15" s="88"/>
      <c r="P15" s="17"/>
      <c r="Q15" s="38"/>
      <c r="R15" s="8"/>
      <c r="S15" s="8"/>
      <c r="T15" s="8"/>
      <c r="U15" s="8"/>
    </row>
    <row r="16" spans="1:21" ht="12.75" thickBot="1" x14ac:dyDescent="0.25">
      <c r="A16" s="14"/>
      <c r="B16" s="22"/>
      <c r="C16" s="79"/>
      <c r="D16" s="6"/>
      <c r="E16" s="80"/>
      <c r="F16" s="6"/>
      <c r="G16" s="80"/>
      <c r="H16" s="22"/>
      <c r="I16" s="81"/>
      <c r="J16" s="6"/>
      <c r="K16" s="81"/>
      <c r="L16" s="6"/>
      <c r="M16" s="81"/>
      <c r="N16" s="50"/>
      <c r="O16" s="88"/>
      <c r="P16" s="17"/>
      <c r="Q16" s="38"/>
      <c r="R16" s="8"/>
      <c r="S16" s="8"/>
      <c r="T16" s="8"/>
      <c r="U16" s="8"/>
    </row>
    <row r="17" spans="1:20" x14ac:dyDescent="0.2">
      <c r="A17" s="16"/>
      <c r="B17" s="82"/>
      <c r="C17" s="82"/>
      <c r="D17" s="82"/>
      <c r="E17" s="82"/>
      <c r="F17" s="82"/>
      <c r="G17" s="82"/>
      <c r="H17" s="82"/>
      <c r="I17" s="82"/>
      <c r="J17" s="82"/>
      <c r="K17" s="82"/>
      <c r="L17" s="83"/>
      <c r="M17" s="83"/>
      <c r="N17" s="84"/>
      <c r="O17" s="83"/>
    </row>
    <row r="18" spans="1:20" x14ac:dyDescent="0.2">
      <c r="A18" s="49"/>
      <c r="B18" s="414"/>
      <c r="C18" s="414"/>
      <c r="D18" s="414"/>
      <c r="E18" s="414"/>
      <c r="F18" s="414"/>
      <c r="G18" s="415"/>
      <c r="H18" s="7"/>
      <c r="I18" s="7"/>
      <c r="J18" s="7"/>
      <c r="K18" s="7"/>
      <c r="L18" s="7"/>
      <c r="M18" s="7"/>
      <c r="N18" s="85"/>
      <c r="O18" s="82"/>
      <c r="P18" s="59"/>
      <c r="Q18" s="38"/>
      <c r="R18" s="8"/>
      <c r="S18" s="8"/>
      <c r="T18" s="8"/>
    </row>
    <row r="19" spans="1:20" x14ac:dyDescent="0.2">
      <c r="A19" s="36"/>
      <c r="B19" s="416"/>
      <c r="C19" s="417"/>
      <c r="D19" s="417"/>
      <c r="E19" s="417"/>
      <c r="F19" s="417"/>
      <c r="G19" s="417"/>
      <c r="H19" s="85"/>
      <c r="I19" s="86"/>
      <c r="J19" s="87"/>
      <c r="K19" s="50"/>
      <c r="L19" s="87"/>
      <c r="M19" s="88"/>
      <c r="N19" s="85"/>
      <c r="O19" s="82"/>
      <c r="P19" s="59"/>
      <c r="Q19" s="38"/>
      <c r="R19" s="8"/>
      <c r="S19" s="8"/>
      <c r="T19" s="8"/>
    </row>
    <row r="20" spans="1:20" x14ac:dyDescent="0.2">
      <c r="A20" s="37"/>
      <c r="B20" s="418"/>
      <c r="C20" s="419"/>
      <c r="D20" s="418"/>
      <c r="E20" s="419"/>
      <c r="F20" s="418"/>
      <c r="G20" s="419"/>
      <c r="H20" s="85"/>
      <c r="I20" s="86"/>
      <c r="J20" s="87"/>
      <c r="K20" s="50"/>
      <c r="L20" s="87"/>
      <c r="M20" s="88"/>
      <c r="N20" s="85"/>
      <c r="O20" s="82"/>
      <c r="P20" s="59"/>
      <c r="Q20" s="38"/>
      <c r="R20" s="44"/>
      <c r="S20" s="44"/>
      <c r="T20" s="44"/>
    </row>
    <row r="21" spans="1:20" x14ac:dyDescent="0.2">
      <c r="A21" s="62"/>
      <c r="B21" s="63"/>
      <c r="C21" s="31"/>
      <c r="D21" s="31"/>
      <c r="E21" s="31"/>
      <c r="F21" s="31"/>
      <c r="G21" s="48"/>
      <c r="H21" s="85"/>
      <c r="I21" s="86"/>
      <c r="J21" s="87"/>
      <c r="K21" s="50"/>
      <c r="L21" s="87"/>
      <c r="M21" s="88"/>
      <c r="N21" s="85"/>
      <c r="O21" s="82"/>
      <c r="P21" s="59"/>
      <c r="Q21" s="38"/>
      <c r="R21" s="8"/>
      <c r="S21" s="8"/>
      <c r="T21" s="8"/>
    </row>
    <row r="22" spans="1:20" x14ac:dyDescent="0.2">
      <c r="A22" s="407"/>
      <c r="B22" s="409"/>
      <c r="C22" s="410"/>
      <c r="D22" s="410"/>
      <c r="E22" s="410"/>
      <c r="F22" s="410"/>
      <c r="G22" s="410"/>
      <c r="H22" s="85"/>
      <c r="I22" s="86"/>
      <c r="J22" s="87"/>
      <c r="K22" s="50"/>
      <c r="L22" s="87"/>
      <c r="M22" s="88"/>
      <c r="N22" s="85"/>
      <c r="O22" s="82"/>
      <c r="P22" s="59"/>
      <c r="Q22" s="38"/>
      <c r="R22" s="8"/>
      <c r="S22" s="8"/>
      <c r="T22" s="8"/>
    </row>
    <row r="23" spans="1:20" x14ac:dyDescent="0.2">
      <c r="A23" s="408"/>
      <c r="B23" s="33"/>
      <c r="C23" s="46"/>
      <c r="D23" s="34"/>
      <c r="E23" s="46"/>
      <c r="F23" s="34"/>
      <c r="G23" s="46"/>
      <c r="H23" s="82"/>
      <c r="I23" s="82"/>
      <c r="J23" s="87"/>
      <c r="K23" s="50"/>
      <c r="L23" s="87"/>
      <c r="M23" s="88"/>
      <c r="N23" s="85"/>
      <c r="O23" s="82"/>
      <c r="P23" s="59"/>
      <c r="Q23" s="38"/>
      <c r="R23" s="41"/>
      <c r="S23" s="44"/>
      <c r="T23" s="44"/>
    </row>
    <row r="24" spans="1:20" x14ac:dyDescent="0.2">
      <c r="A24" s="29"/>
      <c r="B24" s="56"/>
      <c r="C24" s="42"/>
      <c r="D24" s="19"/>
      <c r="E24" s="42"/>
      <c r="F24" s="19"/>
      <c r="G24" s="42"/>
      <c r="H24" s="82"/>
      <c r="I24" s="82"/>
      <c r="J24" s="87"/>
      <c r="K24" s="50"/>
      <c r="L24" s="87"/>
      <c r="M24" s="88"/>
      <c r="N24" s="85"/>
      <c r="O24" s="86"/>
      <c r="T24" s="83"/>
    </row>
    <row r="25" spans="1:20" x14ac:dyDescent="0.2">
      <c r="A25" s="29"/>
      <c r="B25" s="56"/>
      <c r="C25" s="42"/>
      <c r="D25" s="19"/>
      <c r="E25" s="42"/>
      <c r="F25" s="19"/>
      <c r="G25" s="42"/>
      <c r="H25" s="82"/>
      <c r="I25" s="82"/>
      <c r="J25" s="87"/>
      <c r="K25" s="50"/>
      <c r="L25" s="87"/>
      <c r="M25" s="88"/>
      <c r="N25" s="85"/>
      <c r="O25" s="86"/>
    </row>
    <row r="26" spans="1:20" x14ac:dyDescent="0.2">
      <c r="A26" s="29"/>
      <c r="B26" s="56"/>
      <c r="C26" s="42"/>
      <c r="D26" s="19"/>
      <c r="E26" s="42"/>
      <c r="F26" s="19"/>
      <c r="G26" s="42"/>
      <c r="H26" s="82"/>
      <c r="I26" s="82"/>
      <c r="J26" s="87"/>
      <c r="K26" s="50"/>
      <c r="L26" s="87"/>
      <c r="M26" s="88"/>
      <c r="N26" s="85"/>
      <c r="O26" s="86"/>
    </row>
    <row r="27" spans="1:20" ht="12.75" thickBot="1" x14ac:dyDescent="0.25">
      <c r="A27" s="30"/>
      <c r="B27" s="57"/>
      <c r="C27" s="43"/>
      <c r="D27" s="21"/>
      <c r="E27" s="43"/>
      <c r="F27" s="21"/>
      <c r="G27" s="43"/>
      <c r="H27" s="82"/>
      <c r="I27" s="82"/>
      <c r="J27" s="82"/>
      <c r="K27" s="82"/>
      <c r="L27" s="82"/>
      <c r="M27" s="82"/>
      <c r="N27" s="85"/>
      <c r="O27" s="86"/>
    </row>
    <row r="28" spans="1:20" x14ac:dyDescent="0.2">
      <c r="A28" s="17"/>
      <c r="B28" s="17"/>
      <c r="C28" s="38"/>
      <c r="D28" s="8"/>
      <c r="E28" s="8"/>
      <c r="F28" s="8"/>
      <c r="G28" s="83"/>
      <c r="H28" s="82"/>
      <c r="I28" s="82"/>
      <c r="J28" s="82"/>
      <c r="K28" s="82"/>
      <c r="L28" s="82"/>
      <c r="M28" s="82"/>
    </row>
    <row r="29" spans="1:20" x14ac:dyDescent="0.2">
      <c r="H29" s="82"/>
      <c r="I29" s="82"/>
      <c r="J29" s="82"/>
      <c r="K29" s="82"/>
      <c r="L29" s="82"/>
      <c r="M29" s="82"/>
    </row>
    <row r="30" spans="1:20" x14ac:dyDescent="0.2">
      <c r="J30" s="87"/>
      <c r="K30" s="87"/>
      <c r="L30" s="87"/>
      <c r="M30" s="87"/>
    </row>
    <row r="31" spans="1:20" x14ac:dyDescent="0.2">
      <c r="H31" s="87"/>
      <c r="I31" s="89"/>
      <c r="J31" s="87"/>
      <c r="K31" s="77"/>
      <c r="L31" s="77"/>
      <c r="M31" s="77"/>
    </row>
    <row r="32" spans="1:20" ht="12.75" customHeight="1" x14ac:dyDescent="0.2">
      <c r="H32" s="87"/>
      <c r="I32" s="89"/>
      <c r="J32" s="87"/>
      <c r="K32" s="77"/>
      <c r="L32" s="77"/>
      <c r="M32" s="77"/>
    </row>
    <row r="33" spans="8:13" x14ac:dyDescent="0.2">
      <c r="H33" s="87"/>
      <c r="I33" s="89"/>
      <c r="J33" s="87"/>
      <c r="K33" s="77"/>
      <c r="L33" s="77"/>
      <c r="M33" s="77"/>
    </row>
    <row r="34" spans="8:13" ht="13.5" customHeight="1" x14ac:dyDescent="0.2">
      <c r="H34" s="87"/>
      <c r="I34" s="89"/>
      <c r="J34" s="87"/>
      <c r="K34" s="77"/>
      <c r="L34" s="77"/>
      <c r="M34" s="77"/>
    </row>
    <row r="35" spans="8:13" ht="12.75" customHeight="1" x14ac:dyDescent="0.2">
      <c r="H35" s="87"/>
      <c r="I35" s="89"/>
      <c r="J35" s="87"/>
      <c r="K35" s="77"/>
      <c r="L35" s="77"/>
      <c r="M35" s="77"/>
    </row>
    <row r="36" spans="8:13" ht="12.75" customHeight="1" x14ac:dyDescent="0.2">
      <c r="H36" s="87"/>
      <c r="I36" s="89"/>
      <c r="J36" s="87"/>
      <c r="K36" s="77"/>
      <c r="L36" s="77"/>
      <c r="M36" s="77"/>
    </row>
    <row r="37" spans="8:13" ht="12.75" customHeight="1" x14ac:dyDescent="0.2">
      <c r="H37" s="87"/>
      <c r="I37" s="89"/>
      <c r="J37" s="87"/>
      <c r="K37" s="77"/>
      <c r="L37" s="77"/>
      <c r="M37" s="77"/>
    </row>
    <row r="38" spans="8:13" ht="12.75" customHeight="1" x14ac:dyDescent="0.2">
      <c r="H38" s="87"/>
      <c r="I38" s="89"/>
      <c r="J38" s="87"/>
      <c r="K38" s="77"/>
      <c r="L38" s="77"/>
      <c r="M38" s="77"/>
    </row>
  </sheetData>
  <mergeCells count="20">
    <mergeCell ref="L5:M5"/>
    <mergeCell ref="B3:G3"/>
    <mergeCell ref="H3:M3"/>
    <mergeCell ref="B4:G4"/>
    <mergeCell ref="H4:M4"/>
    <mergeCell ref="B5:C5"/>
    <mergeCell ref="D5:E5"/>
    <mergeCell ref="F5:G5"/>
    <mergeCell ref="H5:I5"/>
    <mergeCell ref="J5:K5"/>
    <mergeCell ref="A22:A23"/>
    <mergeCell ref="B22:G22"/>
    <mergeCell ref="A7:A8"/>
    <mergeCell ref="B7:G7"/>
    <mergeCell ref="H7:M7"/>
    <mergeCell ref="B18:G18"/>
    <mergeCell ref="B19:G19"/>
    <mergeCell ref="B20:C20"/>
    <mergeCell ref="D20:E20"/>
    <mergeCell ref="F20:G20"/>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5"/>
  <dimension ref="A1:X39"/>
  <sheetViews>
    <sheetView showGridLines="0" zoomScaleNormal="100" workbookViewId="0">
      <selection activeCell="B3" sqref="B3:M6"/>
    </sheetView>
  </sheetViews>
  <sheetFormatPr defaultColWidth="9.140625" defaultRowHeight="12" x14ac:dyDescent="0.2"/>
  <cols>
    <col min="1" max="1" width="9.42578125" style="70" customWidth="1"/>
    <col min="2" max="2" width="14.42578125" style="70" customWidth="1"/>
    <col min="3" max="3" width="8" style="70" bestFit="1" customWidth="1"/>
    <col min="4" max="4" width="14.42578125" style="70" customWidth="1"/>
    <col min="5" max="5" width="8" style="70" bestFit="1" customWidth="1"/>
    <col min="6" max="6" width="14.42578125" style="70" customWidth="1"/>
    <col min="7" max="7" width="8" style="70" bestFit="1" customWidth="1"/>
    <col min="8" max="8" width="14.42578125" style="70" customWidth="1"/>
    <col min="9" max="9" width="8" style="70" bestFit="1" customWidth="1"/>
    <col min="10" max="10" width="14.42578125" style="70" customWidth="1"/>
    <col min="11" max="11" width="8" style="70" bestFit="1" customWidth="1"/>
    <col min="12" max="12" width="14.42578125" style="70" customWidth="1"/>
    <col min="13" max="13" width="8" style="70" bestFit="1" customWidth="1"/>
    <col min="14" max="26" width="9.140625" style="70" customWidth="1"/>
    <col min="27" max="16384" width="9.140625" style="70"/>
  </cols>
  <sheetData>
    <row r="1" spans="1:24" ht="18.75" x14ac:dyDescent="0.3">
      <c r="A1" s="73" t="s">
        <v>55</v>
      </c>
      <c r="M1" s="74" t="e">
        <f>#REF!</f>
        <v>#REF!</v>
      </c>
    </row>
    <row r="2" spans="1:24" ht="7.5" customHeight="1" x14ac:dyDescent="0.2"/>
    <row r="3" spans="1:24" x14ac:dyDescent="0.2">
      <c r="A3" s="27"/>
      <c r="B3" s="414"/>
      <c r="C3" s="414"/>
      <c r="D3" s="414"/>
      <c r="E3" s="414"/>
      <c r="F3" s="414"/>
      <c r="G3" s="415"/>
      <c r="H3" s="421"/>
      <c r="I3" s="414"/>
      <c r="J3" s="414"/>
      <c r="K3" s="414"/>
      <c r="L3" s="414"/>
      <c r="M3" s="414"/>
      <c r="N3" s="9"/>
    </row>
    <row r="4" spans="1:24" x14ac:dyDescent="0.2">
      <c r="A4" s="27"/>
      <c r="B4" s="422"/>
      <c r="C4" s="423"/>
      <c r="D4" s="423"/>
      <c r="E4" s="423"/>
      <c r="F4" s="423"/>
      <c r="G4" s="424"/>
      <c r="H4" s="422"/>
      <c r="I4" s="423"/>
      <c r="J4" s="423"/>
      <c r="K4" s="423"/>
      <c r="L4" s="423"/>
      <c r="M4" s="423"/>
      <c r="N4" s="39"/>
    </row>
    <row r="5" spans="1:24" x14ac:dyDescent="0.2">
      <c r="A5" s="15"/>
      <c r="B5" s="420"/>
      <c r="C5" s="419"/>
      <c r="D5" s="420"/>
      <c r="E5" s="419"/>
      <c r="F5" s="420"/>
      <c r="G5" s="419"/>
      <c r="H5" s="420"/>
      <c r="I5" s="419"/>
      <c r="J5" s="420"/>
      <c r="K5" s="419"/>
      <c r="L5" s="420"/>
      <c r="M5" s="418"/>
      <c r="N5" s="58"/>
    </row>
    <row r="6" spans="1:24" x14ac:dyDescent="0.2">
      <c r="A6" s="13"/>
      <c r="B6" s="63"/>
      <c r="C6" s="31"/>
      <c r="D6" s="31"/>
      <c r="E6" s="31"/>
      <c r="F6" s="31"/>
      <c r="G6" s="31"/>
      <c r="H6" s="31"/>
      <c r="I6" s="31"/>
      <c r="J6" s="31"/>
      <c r="K6" s="31"/>
      <c r="L6" s="31"/>
      <c r="M6" s="32"/>
      <c r="N6" s="58"/>
    </row>
    <row r="7" spans="1:24" x14ac:dyDescent="0.2">
      <c r="A7" s="411"/>
      <c r="B7" s="409"/>
      <c r="C7" s="410"/>
      <c r="D7" s="410"/>
      <c r="E7" s="410"/>
      <c r="F7" s="410"/>
      <c r="G7" s="413"/>
      <c r="H7" s="409"/>
      <c r="I7" s="410"/>
      <c r="J7" s="410"/>
      <c r="K7" s="410"/>
      <c r="L7" s="410"/>
      <c r="M7" s="410"/>
      <c r="N7" s="40"/>
    </row>
    <row r="8" spans="1:24" x14ac:dyDescent="0.2">
      <c r="A8" s="412"/>
      <c r="B8" s="33"/>
      <c r="C8" s="45"/>
      <c r="D8" s="34"/>
      <c r="E8" s="45"/>
      <c r="F8" s="34"/>
      <c r="G8" s="45"/>
      <c r="H8" s="33"/>
      <c r="I8" s="45"/>
      <c r="J8" s="34"/>
      <c r="K8" s="45"/>
      <c r="L8" s="34"/>
      <c r="M8" s="45"/>
      <c r="N8" s="2"/>
    </row>
    <row r="9" spans="1:24" x14ac:dyDescent="0.2">
      <c r="A9" s="35"/>
      <c r="B9" s="75"/>
      <c r="C9" s="76"/>
      <c r="D9" s="18"/>
      <c r="E9" s="76"/>
      <c r="F9" s="18"/>
      <c r="G9" s="76"/>
      <c r="H9" s="75"/>
      <c r="I9" s="76"/>
      <c r="J9" s="18"/>
      <c r="K9" s="76"/>
      <c r="L9" s="18"/>
      <c r="M9" s="76"/>
      <c r="N9" s="50"/>
      <c r="O9" s="88"/>
      <c r="X9" s="77"/>
    </row>
    <row r="10" spans="1:24" x14ac:dyDescent="0.2">
      <c r="A10" s="26"/>
      <c r="B10" s="75"/>
      <c r="C10" s="76"/>
      <c r="D10" s="18"/>
      <c r="E10" s="76"/>
      <c r="F10" s="18"/>
      <c r="G10" s="76"/>
      <c r="H10" s="75"/>
      <c r="I10" s="76"/>
      <c r="J10" s="18"/>
      <c r="K10" s="76"/>
      <c r="L10" s="18"/>
      <c r="M10" s="76"/>
      <c r="N10" s="50"/>
      <c r="O10" s="88"/>
      <c r="X10" s="77"/>
    </row>
    <row r="11" spans="1:24" x14ac:dyDescent="0.2">
      <c r="A11" s="26"/>
      <c r="B11" s="23"/>
      <c r="C11" s="76"/>
      <c r="D11" s="12"/>
      <c r="E11" s="76"/>
      <c r="F11" s="12"/>
      <c r="G11" s="76"/>
      <c r="H11" s="23"/>
      <c r="I11" s="76"/>
      <c r="J11" s="12"/>
      <c r="K11" s="76"/>
      <c r="L11" s="12"/>
      <c r="M11" s="76"/>
      <c r="N11" s="50"/>
      <c r="O11" s="88"/>
      <c r="X11" s="77"/>
    </row>
    <row r="12" spans="1:24" x14ac:dyDescent="0.2">
      <c r="A12" s="26"/>
      <c r="B12" s="75"/>
      <c r="C12" s="76"/>
      <c r="D12" s="18"/>
      <c r="E12" s="76"/>
      <c r="F12" s="18"/>
      <c r="G12" s="76"/>
      <c r="H12" s="75"/>
      <c r="I12" s="76"/>
      <c r="J12" s="18"/>
      <c r="K12" s="76"/>
      <c r="L12" s="18"/>
      <c r="M12" s="76"/>
      <c r="N12" s="50"/>
      <c r="O12" s="88"/>
      <c r="X12" s="77"/>
    </row>
    <row r="13" spans="1:24" x14ac:dyDescent="0.2">
      <c r="A13" s="26"/>
      <c r="B13" s="23"/>
      <c r="C13" s="76"/>
      <c r="D13" s="12"/>
      <c r="E13" s="76"/>
      <c r="F13" s="12"/>
      <c r="G13" s="76"/>
      <c r="H13" s="23"/>
      <c r="I13" s="76"/>
      <c r="J13" s="12"/>
      <c r="K13" s="76"/>
      <c r="L13" s="12"/>
      <c r="M13" s="76"/>
      <c r="N13" s="50"/>
      <c r="O13" s="88"/>
      <c r="X13" s="77"/>
    </row>
    <row r="14" spans="1:24" x14ac:dyDescent="0.2">
      <c r="A14" s="26"/>
      <c r="B14" s="75"/>
      <c r="C14" s="76"/>
      <c r="D14" s="18"/>
      <c r="E14" s="76"/>
      <c r="F14" s="18"/>
      <c r="G14" s="76"/>
      <c r="H14" s="75"/>
      <c r="I14" s="76"/>
      <c r="J14" s="18"/>
      <c r="K14" s="76"/>
      <c r="L14" s="18"/>
      <c r="M14" s="76"/>
      <c r="N14" s="50"/>
      <c r="O14" s="88"/>
      <c r="P14" s="17"/>
      <c r="Q14" s="38"/>
      <c r="R14" s="8"/>
      <c r="S14" s="8"/>
      <c r="T14" s="8"/>
      <c r="U14" s="8"/>
      <c r="X14" s="77"/>
    </row>
    <row r="15" spans="1:24" x14ac:dyDescent="0.2">
      <c r="A15" s="26"/>
      <c r="B15" s="75"/>
      <c r="C15" s="76"/>
      <c r="D15" s="18"/>
      <c r="E15" s="78"/>
      <c r="F15" s="18"/>
      <c r="G15" s="78"/>
      <c r="H15" s="75"/>
      <c r="I15" s="78"/>
      <c r="J15" s="18"/>
      <c r="K15" s="78"/>
      <c r="L15" s="18"/>
      <c r="M15" s="78"/>
      <c r="N15" s="50"/>
      <c r="O15" s="88"/>
      <c r="P15" s="17"/>
      <c r="Q15" s="38"/>
      <c r="R15" s="8"/>
      <c r="S15" s="8"/>
      <c r="T15" s="8"/>
      <c r="U15" s="8"/>
      <c r="X15" s="77"/>
    </row>
    <row r="16" spans="1:24" ht="12.75" thickBot="1" x14ac:dyDescent="0.25">
      <c r="A16" s="14"/>
      <c r="B16" s="22"/>
      <c r="C16" s="79"/>
      <c r="D16" s="6"/>
      <c r="E16" s="80"/>
      <c r="F16" s="6"/>
      <c r="G16" s="80"/>
      <c r="H16" s="22"/>
      <c r="I16" s="81"/>
      <c r="J16" s="6"/>
      <c r="K16" s="81"/>
      <c r="L16" s="6"/>
      <c r="M16" s="81"/>
      <c r="N16" s="50"/>
      <c r="O16" s="88"/>
      <c r="P16" s="17"/>
      <c r="Q16" s="38"/>
      <c r="R16" s="8"/>
      <c r="S16" s="8"/>
      <c r="T16" s="8"/>
      <c r="U16" s="8"/>
      <c r="X16" s="77"/>
    </row>
    <row r="17" spans="1:15" x14ac:dyDescent="0.2">
      <c r="A17" s="16"/>
      <c r="B17" s="82"/>
      <c r="C17" s="82"/>
      <c r="D17" s="82"/>
      <c r="E17" s="82"/>
      <c r="F17" s="82"/>
      <c r="G17" s="82"/>
      <c r="H17" s="82"/>
      <c r="I17" s="82"/>
      <c r="J17" s="82"/>
      <c r="K17" s="82"/>
      <c r="L17" s="83"/>
      <c r="M17" s="83"/>
      <c r="N17" s="84"/>
      <c r="O17" s="83"/>
    </row>
    <row r="18" spans="1:15" x14ac:dyDescent="0.2">
      <c r="A18" s="28"/>
      <c r="B18" s="414"/>
      <c r="C18" s="414"/>
      <c r="D18" s="414"/>
      <c r="E18" s="414"/>
      <c r="F18" s="414"/>
      <c r="G18" s="415"/>
      <c r="H18" s="82"/>
      <c r="I18" s="82"/>
      <c r="J18" s="82"/>
      <c r="K18" s="82"/>
      <c r="L18" s="82"/>
      <c r="M18" s="82"/>
      <c r="N18" s="85"/>
      <c r="O18" s="82"/>
    </row>
    <row r="19" spans="1:15" x14ac:dyDescent="0.2">
      <c r="A19" s="36"/>
      <c r="B19" s="416"/>
      <c r="C19" s="417"/>
      <c r="D19" s="417"/>
      <c r="E19" s="417"/>
      <c r="F19" s="417"/>
      <c r="G19" s="417"/>
      <c r="H19" s="85"/>
      <c r="I19" s="86"/>
      <c r="J19" s="87"/>
      <c r="K19" s="50"/>
      <c r="L19" s="87"/>
      <c r="M19" s="88"/>
      <c r="N19" s="85"/>
      <c r="O19" s="82"/>
    </row>
    <row r="20" spans="1:15" x14ac:dyDescent="0.2">
      <c r="A20" s="37"/>
      <c r="B20" s="418"/>
      <c r="C20" s="419"/>
      <c r="D20" s="418"/>
      <c r="E20" s="419"/>
      <c r="F20" s="418"/>
      <c r="G20" s="419"/>
      <c r="H20" s="85"/>
      <c r="I20" s="86"/>
      <c r="J20" s="87"/>
      <c r="K20" s="50"/>
      <c r="L20" s="87"/>
      <c r="M20" s="88"/>
      <c r="N20" s="85"/>
      <c r="O20" s="82"/>
    </row>
    <row r="21" spans="1:15" x14ac:dyDescent="0.2">
      <c r="A21" s="62"/>
      <c r="B21" s="63"/>
      <c r="C21" s="31"/>
      <c r="D21" s="31"/>
      <c r="E21" s="31"/>
      <c r="F21" s="31"/>
      <c r="G21" s="48"/>
      <c r="H21" s="85"/>
      <c r="I21" s="86"/>
      <c r="J21" s="87"/>
      <c r="K21" s="50"/>
      <c r="L21" s="87"/>
      <c r="M21" s="88"/>
      <c r="N21" s="85"/>
      <c r="O21" s="82"/>
    </row>
    <row r="22" spans="1:15" x14ac:dyDescent="0.2">
      <c r="A22" s="407"/>
      <c r="B22" s="409"/>
      <c r="C22" s="410"/>
      <c r="D22" s="410"/>
      <c r="E22" s="410"/>
      <c r="F22" s="410"/>
      <c r="G22" s="410"/>
      <c r="H22" s="85"/>
      <c r="I22" s="86"/>
      <c r="J22" s="87"/>
      <c r="K22" s="50"/>
      <c r="L22" s="87"/>
      <c r="M22" s="88"/>
      <c r="N22" s="85"/>
      <c r="O22" s="82"/>
    </row>
    <row r="23" spans="1:15" x14ac:dyDescent="0.2">
      <c r="A23" s="408"/>
      <c r="B23" s="33"/>
      <c r="C23" s="46"/>
      <c r="D23" s="34"/>
      <c r="E23" s="46"/>
      <c r="F23" s="34"/>
      <c r="G23" s="46"/>
      <c r="H23" s="82"/>
      <c r="I23" s="82"/>
      <c r="J23" s="87"/>
      <c r="K23" s="50"/>
      <c r="L23" s="87"/>
      <c r="M23" s="88"/>
      <c r="N23" s="85"/>
      <c r="O23" s="82"/>
    </row>
    <row r="24" spans="1:15" x14ac:dyDescent="0.2">
      <c r="A24" s="29"/>
      <c r="B24" s="56"/>
      <c r="C24" s="42"/>
      <c r="D24" s="19"/>
      <c r="E24" s="42"/>
      <c r="F24" s="19"/>
      <c r="G24" s="42"/>
      <c r="H24" s="82"/>
      <c r="I24" s="82"/>
      <c r="J24" s="87"/>
      <c r="K24" s="50"/>
      <c r="L24" s="87"/>
      <c r="M24" s="88"/>
      <c r="N24" s="85"/>
      <c r="O24" s="86"/>
    </row>
    <row r="25" spans="1:15" x14ac:dyDescent="0.2">
      <c r="A25" s="29"/>
      <c r="B25" s="56"/>
      <c r="C25" s="42"/>
      <c r="D25" s="19"/>
      <c r="E25" s="42"/>
      <c r="F25" s="19"/>
      <c r="G25" s="42"/>
      <c r="H25" s="82"/>
      <c r="I25" s="82"/>
      <c r="J25" s="87"/>
      <c r="K25" s="50"/>
      <c r="L25" s="87"/>
      <c r="M25" s="88"/>
      <c r="N25" s="85"/>
      <c r="O25" s="86"/>
    </row>
    <row r="26" spans="1:15" x14ac:dyDescent="0.2">
      <c r="A26" s="29"/>
      <c r="B26" s="56"/>
      <c r="C26" s="42"/>
      <c r="D26" s="19"/>
      <c r="E26" s="42"/>
      <c r="F26" s="19"/>
      <c r="G26" s="42"/>
      <c r="H26" s="82"/>
      <c r="I26" s="82"/>
      <c r="J26" s="87"/>
      <c r="K26" s="50"/>
      <c r="L26" s="87"/>
      <c r="M26" s="88"/>
      <c r="N26" s="85"/>
      <c r="O26" s="86"/>
    </row>
    <row r="27" spans="1:15" ht="12.75" thickBot="1" x14ac:dyDescent="0.25">
      <c r="A27" s="30"/>
      <c r="B27" s="57"/>
      <c r="C27" s="43"/>
      <c r="D27" s="21"/>
      <c r="E27" s="43"/>
      <c r="F27" s="21"/>
      <c r="G27" s="43"/>
      <c r="H27" s="82"/>
      <c r="I27" s="82"/>
      <c r="J27" s="82"/>
      <c r="K27" s="82"/>
      <c r="L27" s="82"/>
      <c r="M27" s="82"/>
      <c r="N27" s="85"/>
      <c r="O27" s="86"/>
    </row>
    <row r="28" spans="1:15" x14ac:dyDescent="0.2">
      <c r="A28" s="17"/>
      <c r="B28" s="17"/>
      <c r="C28" s="38"/>
      <c r="D28" s="8"/>
      <c r="E28" s="8"/>
      <c r="F28" s="8"/>
      <c r="G28" s="83"/>
      <c r="H28" s="82"/>
      <c r="I28" s="82"/>
      <c r="J28" s="82"/>
      <c r="K28" s="82"/>
      <c r="L28" s="82"/>
      <c r="M28" s="82"/>
      <c r="N28" s="82"/>
      <c r="O28" s="82"/>
    </row>
    <row r="29" spans="1:15" x14ac:dyDescent="0.2">
      <c r="A29" s="17"/>
      <c r="B29" s="17"/>
      <c r="C29" s="38"/>
      <c r="D29" s="8"/>
      <c r="E29" s="8"/>
      <c r="F29" s="8"/>
      <c r="G29" s="83"/>
      <c r="H29" s="82"/>
      <c r="I29" s="82"/>
      <c r="J29" s="82"/>
      <c r="K29" s="82"/>
      <c r="L29" s="82"/>
      <c r="M29" s="82"/>
      <c r="N29" s="82"/>
      <c r="O29" s="82"/>
    </row>
    <row r="30" spans="1:15" x14ac:dyDescent="0.2">
      <c r="J30" s="87"/>
      <c r="K30" s="87"/>
      <c r="L30" s="87"/>
      <c r="M30" s="87"/>
    </row>
    <row r="31" spans="1:15" x14ac:dyDescent="0.2">
      <c r="H31" s="87"/>
      <c r="I31" s="89"/>
      <c r="J31" s="87"/>
      <c r="K31" s="77"/>
      <c r="L31" s="77"/>
      <c r="M31" s="77"/>
    </row>
    <row r="32" spans="1:15" x14ac:dyDescent="0.2">
      <c r="H32" s="87"/>
      <c r="I32" s="89"/>
      <c r="J32" s="87"/>
      <c r="K32" s="77"/>
      <c r="L32" s="77"/>
      <c r="M32" s="77"/>
    </row>
    <row r="33" spans="8:13" ht="12.75" customHeight="1" x14ac:dyDescent="0.2">
      <c r="H33" s="87"/>
      <c r="I33" s="89"/>
      <c r="J33" s="87"/>
      <c r="K33" s="77"/>
      <c r="L33" s="77"/>
      <c r="M33" s="77"/>
    </row>
    <row r="34" spans="8:13" x14ac:dyDescent="0.2">
      <c r="H34" s="87"/>
      <c r="I34" s="89"/>
      <c r="J34" s="87"/>
      <c r="K34" s="77"/>
      <c r="L34" s="77"/>
      <c r="M34" s="77"/>
    </row>
    <row r="35" spans="8:13" ht="13.5" customHeight="1" x14ac:dyDescent="0.2">
      <c r="H35" s="87"/>
      <c r="I35" s="89"/>
      <c r="J35" s="87"/>
      <c r="K35" s="77"/>
      <c r="L35" s="77"/>
      <c r="M35" s="77"/>
    </row>
    <row r="36" spans="8:13" ht="12.75" customHeight="1" x14ac:dyDescent="0.2">
      <c r="H36" s="87"/>
      <c r="I36" s="89"/>
      <c r="J36" s="87"/>
      <c r="K36" s="77"/>
      <c r="L36" s="77"/>
      <c r="M36" s="77"/>
    </row>
    <row r="37" spans="8:13" ht="12.75" customHeight="1" x14ac:dyDescent="0.2">
      <c r="H37" s="87"/>
      <c r="I37" s="89"/>
      <c r="J37" s="87"/>
      <c r="K37" s="77"/>
      <c r="L37" s="77"/>
      <c r="M37" s="77"/>
    </row>
    <row r="38" spans="8:13" ht="12.75" customHeight="1" x14ac:dyDescent="0.2">
      <c r="H38" s="87"/>
      <c r="I38" s="89"/>
      <c r="J38" s="87"/>
      <c r="K38" s="77"/>
      <c r="L38" s="77"/>
      <c r="M38" s="77"/>
    </row>
    <row r="39" spans="8:13" ht="12.75" customHeight="1" x14ac:dyDescent="0.2"/>
  </sheetData>
  <mergeCells count="20">
    <mergeCell ref="B3:G3"/>
    <mergeCell ref="H3:M3"/>
    <mergeCell ref="B4:G4"/>
    <mergeCell ref="H4:M4"/>
    <mergeCell ref="B5:C5"/>
    <mergeCell ref="D5:E5"/>
    <mergeCell ref="F5:G5"/>
    <mergeCell ref="H5:I5"/>
    <mergeCell ref="J5:K5"/>
    <mergeCell ref="L5:M5"/>
    <mergeCell ref="A22:A23"/>
    <mergeCell ref="B22:G22"/>
    <mergeCell ref="A7:A8"/>
    <mergeCell ref="B7:G7"/>
    <mergeCell ref="H7:M7"/>
    <mergeCell ref="B18:G18"/>
    <mergeCell ref="B19:G19"/>
    <mergeCell ref="B20:C20"/>
    <mergeCell ref="D20:E20"/>
    <mergeCell ref="F20:G20"/>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dimension ref="A1:U38"/>
  <sheetViews>
    <sheetView showGridLines="0" zoomScaleNormal="100" workbookViewId="0">
      <selection activeCell="B3" sqref="B3:M6"/>
    </sheetView>
  </sheetViews>
  <sheetFormatPr defaultColWidth="9.140625" defaultRowHeight="12" x14ac:dyDescent="0.2"/>
  <cols>
    <col min="1" max="1" width="9.42578125" style="70" customWidth="1"/>
    <col min="2" max="2" width="14.42578125" style="70" customWidth="1"/>
    <col min="3" max="3" width="8" style="70" bestFit="1" customWidth="1"/>
    <col min="4" max="4" width="14.42578125" style="70" customWidth="1"/>
    <col min="5" max="5" width="8" style="70" bestFit="1" customWidth="1"/>
    <col min="6" max="6" width="14.42578125" style="70" customWidth="1"/>
    <col min="7" max="7" width="8" style="70" bestFit="1" customWidth="1"/>
    <col min="8" max="8" width="14.42578125" style="70" customWidth="1"/>
    <col min="9" max="9" width="8" style="70" bestFit="1" customWidth="1"/>
    <col min="10" max="10" width="14.42578125" style="70" customWidth="1"/>
    <col min="11" max="11" width="8" style="70" bestFit="1" customWidth="1"/>
    <col min="12" max="12" width="14.42578125" style="70" customWidth="1"/>
    <col min="13" max="13" width="8" style="70" bestFit="1" customWidth="1"/>
    <col min="14" max="26" width="9.140625" style="70" customWidth="1"/>
    <col min="27" max="16384" width="9.140625" style="70"/>
  </cols>
  <sheetData>
    <row r="1" spans="1:21" ht="18.75" x14ac:dyDescent="0.3">
      <c r="A1" s="73" t="s">
        <v>56</v>
      </c>
      <c r="B1" s="82"/>
      <c r="C1" s="82"/>
      <c r="D1" s="82"/>
      <c r="E1" s="82"/>
      <c r="F1" s="82"/>
      <c r="G1" s="82"/>
      <c r="H1" s="82"/>
      <c r="I1" s="82"/>
      <c r="J1" s="82"/>
      <c r="K1" s="82"/>
      <c r="L1" s="82"/>
      <c r="M1" s="74" t="e">
        <f>#REF!</f>
        <v>#REF!</v>
      </c>
      <c r="N1" s="82"/>
      <c r="O1" s="82"/>
    </row>
    <row r="2" spans="1:21" ht="7.5" customHeight="1" x14ac:dyDescent="0.3">
      <c r="A2" s="73"/>
      <c r="B2" s="82"/>
      <c r="C2" s="82"/>
      <c r="D2" s="82"/>
      <c r="E2" s="82"/>
      <c r="F2" s="82"/>
      <c r="G2" s="82"/>
      <c r="H2" s="82"/>
      <c r="I2" s="82"/>
      <c r="J2" s="82"/>
      <c r="K2" s="82"/>
      <c r="L2" s="82"/>
      <c r="M2" s="82"/>
      <c r="N2" s="82"/>
      <c r="O2" s="82"/>
    </row>
    <row r="3" spans="1:21" x14ac:dyDescent="0.2">
      <c r="A3" s="27"/>
      <c r="B3" s="414"/>
      <c r="C3" s="414"/>
      <c r="D3" s="414"/>
      <c r="E3" s="414"/>
      <c r="F3" s="414"/>
      <c r="G3" s="415"/>
      <c r="H3" s="421"/>
      <c r="I3" s="414"/>
      <c r="J3" s="414"/>
      <c r="K3" s="414"/>
      <c r="L3" s="414"/>
      <c r="M3" s="414"/>
      <c r="N3" s="9"/>
    </row>
    <row r="4" spans="1:21" ht="13.5" customHeight="1" x14ac:dyDescent="0.2">
      <c r="A4" s="27"/>
      <c r="B4" s="422"/>
      <c r="C4" s="423"/>
      <c r="D4" s="423"/>
      <c r="E4" s="423"/>
      <c r="F4" s="423"/>
      <c r="G4" s="424"/>
      <c r="H4" s="422"/>
      <c r="I4" s="423"/>
      <c r="J4" s="423"/>
      <c r="K4" s="423"/>
      <c r="L4" s="423"/>
      <c r="M4" s="423"/>
      <c r="N4" s="39"/>
    </row>
    <row r="5" spans="1:21" x14ac:dyDescent="0.2">
      <c r="A5" s="15"/>
      <c r="B5" s="420"/>
      <c r="C5" s="419"/>
      <c r="D5" s="420"/>
      <c r="E5" s="419"/>
      <c r="F5" s="420"/>
      <c r="G5" s="419"/>
      <c r="H5" s="420"/>
      <c r="I5" s="419"/>
      <c r="J5" s="420"/>
      <c r="K5" s="419"/>
      <c r="L5" s="420"/>
      <c r="M5" s="418"/>
      <c r="N5" s="58"/>
    </row>
    <row r="6" spans="1:21" x14ac:dyDescent="0.2">
      <c r="A6" s="13"/>
      <c r="B6" s="63"/>
      <c r="C6" s="31"/>
      <c r="D6" s="31"/>
      <c r="E6" s="31"/>
      <c r="F6" s="31"/>
      <c r="G6" s="31"/>
      <c r="H6" s="31"/>
      <c r="I6" s="31"/>
      <c r="J6" s="31"/>
      <c r="K6" s="31"/>
      <c r="L6" s="31"/>
      <c r="M6" s="48"/>
      <c r="N6" s="58"/>
    </row>
    <row r="7" spans="1:21" x14ac:dyDescent="0.2">
      <c r="A7" s="411"/>
      <c r="B7" s="409"/>
      <c r="C7" s="410"/>
      <c r="D7" s="410"/>
      <c r="E7" s="410"/>
      <c r="F7" s="410"/>
      <c r="G7" s="413"/>
      <c r="H7" s="409"/>
      <c r="I7" s="410"/>
      <c r="J7" s="410"/>
      <c r="K7" s="410"/>
      <c r="L7" s="410"/>
      <c r="M7" s="410"/>
      <c r="N7" s="40"/>
    </row>
    <row r="8" spans="1:21" x14ac:dyDescent="0.2">
      <c r="A8" s="412"/>
      <c r="B8" s="33"/>
      <c r="C8" s="45"/>
      <c r="D8" s="34"/>
      <c r="E8" s="45"/>
      <c r="F8" s="34"/>
      <c r="G8" s="45"/>
      <c r="H8" s="33"/>
      <c r="I8" s="45"/>
      <c r="J8" s="34"/>
      <c r="K8" s="45"/>
      <c r="L8" s="34"/>
      <c r="M8" s="45"/>
      <c r="N8" s="2"/>
    </row>
    <row r="9" spans="1:21" x14ac:dyDescent="0.2">
      <c r="A9" s="35"/>
      <c r="B9" s="75"/>
      <c r="C9" s="76"/>
      <c r="D9" s="18"/>
      <c r="E9" s="76"/>
      <c r="F9" s="18"/>
      <c r="G9" s="76"/>
      <c r="H9" s="75"/>
      <c r="I9" s="76"/>
      <c r="J9" s="18"/>
      <c r="K9" s="76"/>
      <c r="L9" s="18"/>
      <c r="M9" s="76"/>
      <c r="N9" s="50"/>
      <c r="O9" s="88"/>
    </row>
    <row r="10" spans="1:21" x14ac:dyDescent="0.2">
      <c r="A10" s="35"/>
      <c r="B10" s="75"/>
      <c r="C10" s="76"/>
      <c r="D10" s="18"/>
      <c r="E10" s="76"/>
      <c r="F10" s="18"/>
      <c r="G10" s="76"/>
      <c r="H10" s="75"/>
      <c r="I10" s="76"/>
      <c r="J10" s="18"/>
      <c r="K10" s="76"/>
      <c r="L10" s="18"/>
      <c r="M10" s="76"/>
      <c r="N10" s="50"/>
      <c r="O10" s="88"/>
    </row>
    <row r="11" spans="1:21" x14ac:dyDescent="0.2">
      <c r="A11" s="26"/>
      <c r="B11" s="23"/>
      <c r="C11" s="76"/>
      <c r="D11" s="12"/>
      <c r="E11" s="76"/>
      <c r="F11" s="12"/>
      <c r="G11" s="76"/>
      <c r="H11" s="23"/>
      <c r="I11" s="76"/>
      <c r="J11" s="12"/>
      <c r="K11" s="76"/>
      <c r="L11" s="12"/>
      <c r="M11" s="76"/>
      <c r="N11" s="50"/>
      <c r="O11" s="88"/>
    </row>
    <row r="12" spans="1:21" x14ac:dyDescent="0.2">
      <c r="A12" s="26"/>
      <c r="B12" s="75"/>
      <c r="C12" s="76"/>
      <c r="D12" s="18"/>
      <c r="E12" s="76"/>
      <c r="F12" s="18"/>
      <c r="G12" s="76"/>
      <c r="H12" s="75"/>
      <c r="I12" s="76"/>
      <c r="J12" s="18"/>
      <c r="K12" s="76"/>
      <c r="L12" s="18"/>
      <c r="M12" s="76"/>
      <c r="N12" s="50"/>
      <c r="O12" s="88"/>
    </row>
    <row r="13" spans="1:21" x14ac:dyDescent="0.2">
      <c r="A13" s="26"/>
      <c r="B13" s="23"/>
      <c r="C13" s="76"/>
      <c r="D13" s="12"/>
      <c r="E13" s="76"/>
      <c r="F13" s="12"/>
      <c r="G13" s="76"/>
      <c r="H13" s="23"/>
      <c r="I13" s="76"/>
      <c r="J13" s="12"/>
      <c r="K13" s="76"/>
      <c r="L13" s="12"/>
      <c r="M13" s="76"/>
      <c r="N13" s="50"/>
      <c r="O13" s="88"/>
    </row>
    <row r="14" spans="1:21" x14ac:dyDescent="0.2">
      <c r="A14" s="26"/>
      <c r="B14" s="75"/>
      <c r="C14" s="76"/>
      <c r="D14" s="18"/>
      <c r="E14" s="76"/>
      <c r="F14" s="18"/>
      <c r="G14" s="76"/>
      <c r="H14" s="75"/>
      <c r="I14" s="76"/>
      <c r="J14" s="18"/>
      <c r="K14" s="76"/>
      <c r="L14" s="18"/>
      <c r="M14" s="76"/>
      <c r="N14" s="50"/>
      <c r="O14" s="88"/>
      <c r="P14" s="17"/>
      <c r="Q14" s="38"/>
      <c r="R14" s="8"/>
      <c r="S14" s="8"/>
      <c r="T14" s="8"/>
      <c r="U14" s="8"/>
    </row>
    <row r="15" spans="1:21" x14ac:dyDescent="0.2">
      <c r="A15" s="26"/>
      <c r="B15" s="75"/>
      <c r="C15" s="76"/>
      <c r="D15" s="18"/>
      <c r="E15" s="78"/>
      <c r="F15" s="18"/>
      <c r="G15" s="78"/>
      <c r="H15" s="75"/>
      <c r="I15" s="78"/>
      <c r="J15" s="18"/>
      <c r="K15" s="78"/>
      <c r="L15" s="18"/>
      <c r="M15" s="78"/>
      <c r="N15" s="50"/>
      <c r="O15" s="88"/>
      <c r="P15" s="17"/>
      <c r="Q15" s="38"/>
      <c r="R15" s="8"/>
      <c r="S15" s="8"/>
      <c r="T15" s="8"/>
      <c r="U15" s="8"/>
    </row>
    <row r="16" spans="1:21" ht="12.75" thickBot="1" x14ac:dyDescent="0.25">
      <c r="A16" s="14"/>
      <c r="B16" s="22"/>
      <c r="C16" s="79"/>
      <c r="D16" s="6"/>
      <c r="E16" s="80"/>
      <c r="F16" s="6"/>
      <c r="G16" s="80"/>
      <c r="H16" s="22"/>
      <c r="I16" s="81"/>
      <c r="J16" s="6"/>
      <c r="K16" s="81"/>
      <c r="L16" s="6"/>
      <c r="M16" s="81"/>
      <c r="N16" s="50"/>
      <c r="O16" s="88"/>
      <c r="P16" s="17"/>
      <c r="Q16" s="38"/>
      <c r="R16" s="8"/>
      <c r="S16" s="8"/>
      <c r="T16" s="8"/>
      <c r="U16" s="8"/>
    </row>
    <row r="17" spans="1:20" x14ac:dyDescent="0.2">
      <c r="A17" s="16"/>
      <c r="B17" s="82"/>
      <c r="C17" s="82"/>
      <c r="D17" s="82"/>
      <c r="E17" s="82"/>
      <c r="F17" s="82"/>
      <c r="G17" s="82"/>
      <c r="H17" s="82"/>
      <c r="I17" s="82"/>
      <c r="J17" s="82"/>
      <c r="K17" s="82"/>
      <c r="L17" s="83"/>
      <c r="M17" s="83"/>
      <c r="N17" s="84"/>
      <c r="O17" s="83"/>
    </row>
    <row r="18" spans="1:20" x14ac:dyDescent="0.2">
      <c r="A18" s="49"/>
      <c r="B18" s="414"/>
      <c r="C18" s="414"/>
      <c r="D18" s="414"/>
      <c r="E18" s="414"/>
      <c r="F18" s="414"/>
      <c r="G18" s="415"/>
      <c r="H18" s="7"/>
      <c r="I18" s="7"/>
      <c r="J18" s="7"/>
      <c r="K18" s="7"/>
      <c r="L18" s="7"/>
      <c r="M18" s="7"/>
      <c r="N18" s="85"/>
      <c r="O18" s="82"/>
      <c r="P18" s="59"/>
      <c r="Q18" s="38"/>
      <c r="R18" s="8"/>
      <c r="S18" s="8"/>
      <c r="T18" s="8"/>
    </row>
    <row r="19" spans="1:20" x14ac:dyDescent="0.2">
      <c r="A19" s="36"/>
      <c r="B19" s="416"/>
      <c r="C19" s="417"/>
      <c r="D19" s="417"/>
      <c r="E19" s="417"/>
      <c r="F19" s="417"/>
      <c r="G19" s="417"/>
      <c r="H19" s="85"/>
      <c r="I19" s="86"/>
      <c r="J19" s="87"/>
      <c r="K19" s="50"/>
      <c r="L19" s="87"/>
      <c r="M19" s="88"/>
      <c r="N19" s="85"/>
      <c r="O19" s="82"/>
      <c r="P19" s="59"/>
      <c r="Q19" s="38"/>
      <c r="R19" s="8"/>
      <c r="S19" s="8"/>
      <c r="T19" s="8"/>
    </row>
    <row r="20" spans="1:20" x14ac:dyDescent="0.2">
      <c r="A20" s="37"/>
      <c r="B20" s="418"/>
      <c r="C20" s="419"/>
      <c r="D20" s="418"/>
      <c r="E20" s="419"/>
      <c r="F20" s="418"/>
      <c r="G20" s="419"/>
      <c r="H20" s="85"/>
      <c r="I20" s="86"/>
      <c r="J20" s="87"/>
      <c r="K20" s="50"/>
      <c r="L20" s="87"/>
      <c r="M20" s="88"/>
      <c r="N20" s="85"/>
      <c r="O20" s="82"/>
      <c r="P20" s="59"/>
      <c r="Q20" s="38"/>
      <c r="R20" s="44"/>
      <c r="S20" s="44"/>
      <c r="T20" s="44"/>
    </row>
    <row r="21" spans="1:20" x14ac:dyDescent="0.2">
      <c r="A21" s="62"/>
      <c r="B21" s="63"/>
      <c r="C21" s="31"/>
      <c r="D21" s="31"/>
      <c r="E21" s="31"/>
      <c r="F21" s="31"/>
      <c r="G21" s="48"/>
      <c r="H21" s="85"/>
      <c r="I21" s="86"/>
      <c r="J21" s="87"/>
      <c r="K21" s="50"/>
      <c r="L21" s="87"/>
      <c r="M21" s="88"/>
      <c r="N21" s="85"/>
      <c r="O21" s="82"/>
      <c r="P21" s="59"/>
      <c r="Q21" s="38"/>
      <c r="R21" s="8"/>
      <c r="S21" s="8"/>
      <c r="T21" s="8"/>
    </row>
    <row r="22" spans="1:20" x14ac:dyDescent="0.2">
      <c r="A22" s="407"/>
      <c r="B22" s="409"/>
      <c r="C22" s="410"/>
      <c r="D22" s="410"/>
      <c r="E22" s="410"/>
      <c r="F22" s="410"/>
      <c r="G22" s="410"/>
      <c r="H22" s="85"/>
      <c r="I22" s="86"/>
      <c r="J22" s="87"/>
      <c r="K22" s="50"/>
      <c r="L22" s="87"/>
      <c r="M22" s="88"/>
      <c r="N22" s="85"/>
      <c r="O22" s="82"/>
      <c r="P22" s="59"/>
      <c r="Q22" s="38"/>
      <c r="R22" s="8"/>
      <c r="S22" s="8"/>
      <c r="T22" s="8"/>
    </row>
    <row r="23" spans="1:20" x14ac:dyDescent="0.2">
      <c r="A23" s="408"/>
      <c r="B23" s="33"/>
      <c r="C23" s="46"/>
      <c r="D23" s="34"/>
      <c r="E23" s="46"/>
      <c r="F23" s="34"/>
      <c r="G23" s="46"/>
      <c r="H23" s="82"/>
      <c r="I23" s="82"/>
      <c r="J23" s="87"/>
      <c r="K23" s="50"/>
      <c r="L23" s="87"/>
      <c r="M23" s="88"/>
      <c r="N23" s="85"/>
      <c r="O23" s="82"/>
      <c r="P23" s="59"/>
      <c r="Q23" s="38"/>
      <c r="R23" s="41"/>
      <c r="S23" s="44"/>
      <c r="T23" s="44"/>
    </row>
    <row r="24" spans="1:20" x14ac:dyDescent="0.2">
      <c r="A24" s="29"/>
      <c r="B24" s="56"/>
      <c r="C24" s="42"/>
      <c r="D24" s="19"/>
      <c r="E24" s="42"/>
      <c r="F24" s="19"/>
      <c r="G24" s="42"/>
      <c r="H24" s="82"/>
      <c r="I24" s="82"/>
      <c r="J24" s="87"/>
      <c r="K24" s="50"/>
      <c r="L24" s="87"/>
      <c r="M24" s="88"/>
      <c r="N24" s="85"/>
      <c r="O24" s="86"/>
      <c r="T24" s="83"/>
    </row>
    <row r="25" spans="1:20" x14ac:dyDescent="0.2">
      <c r="A25" s="29"/>
      <c r="B25" s="56"/>
      <c r="C25" s="42"/>
      <c r="D25" s="19"/>
      <c r="E25" s="42"/>
      <c r="F25" s="19"/>
      <c r="G25" s="42"/>
      <c r="H25" s="82"/>
      <c r="I25" s="82"/>
      <c r="J25" s="87"/>
      <c r="K25" s="50"/>
      <c r="L25" s="87"/>
      <c r="M25" s="88"/>
      <c r="N25" s="85"/>
      <c r="O25" s="86"/>
    </row>
    <row r="26" spans="1:20" x14ac:dyDescent="0.2">
      <c r="A26" s="29"/>
      <c r="B26" s="56"/>
      <c r="C26" s="42"/>
      <c r="D26" s="19"/>
      <c r="E26" s="42"/>
      <c r="F26" s="19"/>
      <c r="G26" s="42"/>
      <c r="H26" s="82"/>
      <c r="I26" s="82"/>
      <c r="J26" s="87"/>
      <c r="K26" s="50"/>
      <c r="L26" s="87"/>
      <c r="M26" s="88"/>
      <c r="N26" s="85"/>
      <c r="O26" s="86"/>
    </row>
    <row r="27" spans="1:20" ht="12.75" thickBot="1" x14ac:dyDescent="0.25">
      <c r="A27" s="30"/>
      <c r="B27" s="57"/>
      <c r="C27" s="43"/>
      <c r="D27" s="21"/>
      <c r="E27" s="43"/>
      <c r="F27" s="21"/>
      <c r="G27" s="43"/>
      <c r="H27" s="82"/>
      <c r="I27" s="82"/>
      <c r="J27" s="82"/>
      <c r="K27" s="82"/>
      <c r="L27" s="82"/>
      <c r="M27" s="82"/>
      <c r="N27" s="85"/>
      <c r="O27" s="86"/>
    </row>
    <row r="28" spans="1:20" x14ac:dyDescent="0.2">
      <c r="A28" s="17"/>
      <c r="B28" s="17"/>
      <c r="C28" s="38"/>
      <c r="D28" s="8"/>
      <c r="E28" s="8"/>
      <c r="F28" s="8"/>
      <c r="G28" s="83"/>
      <c r="H28" s="82"/>
      <c r="I28" s="82"/>
      <c r="J28" s="82"/>
      <c r="K28" s="82"/>
      <c r="L28" s="82"/>
      <c r="M28" s="82"/>
    </row>
    <row r="29" spans="1:20" x14ac:dyDescent="0.2">
      <c r="H29" s="82"/>
      <c r="I29" s="82"/>
      <c r="J29" s="82"/>
      <c r="K29" s="82"/>
      <c r="L29" s="82"/>
      <c r="M29" s="82"/>
    </row>
    <row r="30" spans="1:20" x14ac:dyDescent="0.2">
      <c r="J30" s="87"/>
      <c r="K30" s="87"/>
      <c r="L30" s="87"/>
      <c r="M30" s="87"/>
    </row>
    <row r="31" spans="1:20" x14ac:dyDescent="0.2">
      <c r="H31" s="87"/>
      <c r="I31" s="89"/>
      <c r="J31" s="87"/>
      <c r="K31" s="77"/>
      <c r="L31" s="77"/>
      <c r="M31" s="77"/>
    </row>
    <row r="32" spans="1:20" ht="12.75" customHeight="1" x14ac:dyDescent="0.2">
      <c r="H32" s="87"/>
      <c r="I32" s="89"/>
      <c r="J32" s="87"/>
      <c r="K32" s="77"/>
      <c r="L32" s="77"/>
      <c r="M32" s="77"/>
    </row>
    <row r="33" spans="8:13" x14ac:dyDescent="0.2">
      <c r="H33" s="87"/>
      <c r="I33" s="89"/>
      <c r="J33" s="87"/>
      <c r="K33" s="77"/>
      <c r="L33" s="77"/>
      <c r="M33" s="77"/>
    </row>
    <row r="34" spans="8:13" ht="13.5" customHeight="1" x14ac:dyDescent="0.2">
      <c r="H34" s="87"/>
      <c r="I34" s="89"/>
      <c r="J34" s="87"/>
      <c r="K34" s="77"/>
      <c r="L34" s="77"/>
      <c r="M34" s="77"/>
    </row>
    <row r="35" spans="8:13" ht="12.75" customHeight="1" x14ac:dyDescent="0.2">
      <c r="H35" s="87"/>
      <c r="I35" s="89"/>
      <c r="J35" s="87"/>
      <c r="K35" s="77"/>
      <c r="L35" s="77"/>
      <c r="M35" s="77"/>
    </row>
    <row r="36" spans="8:13" ht="12.75" customHeight="1" x14ac:dyDescent="0.2">
      <c r="H36" s="87"/>
      <c r="I36" s="89"/>
      <c r="J36" s="87"/>
      <c r="K36" s="77"/>
      <c r="L36" s="77"/>
      <c r="M36" s="77"/>
    </row>
    <row r="37" spans="8:13" ht="12.75" customHeight="1" x14ac:dyDescent="0.2">
      <c r="H37" s="87"/>
      <c r="I37" s="89"/>
      <c r="J37" s="87"/>
      <c r="K37" s="77"/>
      <c r="L37" s="77"/>
      <c r="M37" s="77"/>
    </row>
    <row r="38" spans="8:13" ht="12.75" customHeight="1" x14ac:dyDescent="0.2">
      <c r="H38" s="87"/>
      <c r="I38" s="89"/>
      <c r="J38" s="87"/>
      <c r="K38" s="77"/>
      <c r="L38" s="77"/>
      <c r="M38" s="77"/>
    </row>
  </sheetData>
  <mergeCells count="20">
    <mergeCell ref="L5:M5"/>
    <mergeCell ref="B3:G3"/>
    <mergeCell ref="H3:M3"/>
    <mergeCell ref="B4:G4"/>
    <mergeCell ref="H4:M4"/>
    <mergeCell ref="B5:C5"/>
    <mergeCell ref="D5:E5"/>
    <mergeCell ref="F5:G5"/>
    <mergeCell ref="H5:I5"/>
    <mergeCell ref="J5:K5"/>
    <mergeCell ref="A22:A23"/>
    <mergeCell ref="B22:G22"/>
    <mergeCell ref="A7:A8"/>
    <mergeCell ref="B7:G7"/>
    <mergeCell ref="H7:M7"/>
    <mergeCell ref="B18:G18"/>
    <mergeCell ref="B19:G19"/>
    <mergeCell ref="B20:C20"/>
    <mergeCell ref="D20:E20"/>
    <mergeCell ref="F20:G20"/>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7"/>
  <dimension ref="A1:X39"/>
  <sheetViews>
    <sheetView showGridLines="0" zoomScaleNormal="100" workbookViewId="0">
      <selection activeCell="B3" sqref="B3:M6"/>
    </sheetView>
  </sheetViews>
  <sheetFormatPr defaultColWidth="9.140625" defaultRowHeight="12" x14ac:dyDescent="0.2"/>
  <cols>
    <col min="1" max="1" width="9.42578125" style="70" customWidth="1"/>
    <col min="2" max="2" width="14.42578125" style="70" customWidth="1"/>
    <col min="3" max="3" width="8" style="70" bestFit="1" customWidth="1"/>
    <col min="4" max="4" width="14.42578125" style="70" customWidth="1"/>
    <col min="5" max="5" width="8" style="70" bestFit="1" customWidth="1"/>
    <col min="6" max="6" width="14.42578125" style="70" customWidth="1"/>
    <col min="7" max="7" width="8" style="70" bestFit="1" customWidth="1"/>
    <col min="8" max="8" width="14.42578125" style="70" customWidth="1"/>
    <col min="9" max="9" width="8" style="70" bestFit="1" customWidth="1"/>
    <col min="10" max="10" width="14.42578125" style="70" customWidth="1"/>
    <col min="11" max="11" width="8" style="70" bestFit="1" customWidth="1"/>
    <col min="12" max="12" width="14.42578125" style="70" customWidth="1"/>
    <col min="13" max="13" width="8" style="70" bestFit="1" customWidth="1"/>
    <col min="14" max="26" width="9.140625" style="70" customWidth="1"/>
    <col min="27" max="16384" width="9.140625" style="70"/>
  </cols>
  <sheetData>
    <row r="1" spans="1:24" ht="18.75" x14ac:dyDescent="0.3">
      <c r="A1" s="73" t="s">
        <v>57</v>
      </c>
      <c r="M1" s="74" t="e">
        <f>#REF!</f>
        <v>#REF!</v>
      </c>
    </row>
    <row r="2" spans="1:24" ht="7.5" customHeight="1" x14ac:dyDescent="0.2"/>
    <row r="3" spans="1:24" x14ac:dyDescent="0.2">
      <c r="A3" s="27"/>
      <c r="B3" s="414"/>
      <c r="C3" s="414"/>
      <c r="D3" s="414"/>
      <c r="E3" s="414"/>
      <c r="F3" s="414"/>
      <c r="G3" s="415"/>
      <c r="H3" s="421"/>
      <c r="I3" s="414"/>
      <c r="J3" s="414"/>
      <c r="K3" s="414"/>
      <c r="L3" s="414"/>
      <c r="M3" s="414"/>
      <c r="N3" s="9"/>
    </row>
    <row r="4" spans="1:24" x14ac:dyDescent="0.2">
      <c r="A4" s="27"/>
      <c r="B4" s="422"/>
      <c r="C4" s="423"/>
      <c r="D4" s="423"/>
      <c r="E4" s="423"/>
      <c r="F4" s="423"/>
      <c r="G4" s="424"/>
      <c r="H4" s="422"/>
      <c r="I4" s="423"/>
      <c r="J4" s="423"/>
      <c r="K4" s="423"/>
      <c r="L4" s="423"/>
      <c r="M4" s="423"/>
      <c r="N4" s="39"/>
    </row>
    <row r="5" spans="1:24" x14ac:dyDescent="0.2">
      <c r="A5" s="15"/>
      <c r="B5" s="420"/>
      <c r="C5" s="419"/>
      <c r="D5" s="420"/>
      <c r="E5" s="419"/>
      <c r="F5" s="420"/>
      <c r="G5" s="419"/>
      <c r="H5" s="420"/>
      <c r="I5" s="419"/>
      <c r="J5" s="420"/>
      <c r="K5" s="419"/>
      <c r="L5" s="420"/>
      <c r="M5" s="418"/>
      <c r="N5" s="58"/>
    </row>
    <row r="6" spans="1:24" x14ac:dyDescent="0.2">
      <c r="A6" s="47"/>
      <c r="B6" s="63"/>
      <c r="C6" s="31"/>
      <c r="D6" s="31"/>
      <c r="E6" s="31"/>
      <c r="F6" s="31"/>
      <c r="G6" s="31"/>
      <c r="H6" s="31"/>
      <c r="I6" s="31"/>
      <c r="J6" s="31"/>
      <c r="K6" s="31"/>
      <c r="L6" s="31"/>
      <c r="M6" s="32"/>
      <c r="N6" s="58"/>
    </row>
    <row r="7" spans="1:24" x14ac:dyDescent="0.2">
      <c r="A7" s="411"/>
      <c r="B7" s="409"/>
      <c r="C7" s="410"/>
      <c r="D7" s="410"/>
      <c r="E7" s="410"/>
      <c r="F7" s="410"/>
      <c r="G7" s="413"/>
      <c r="H7" s="409"/>
      <c r="I7" s="410"/>
      <c r="J7" s="410"/>
      <c r="K7" s="410"/>
      <c r="L7" s="410"/>
      <c r="M7" s="410"/>
      <c r="N7" s="40"/>
    </row>
    <row r="8" spans="1:24" x14ac:dyDescent="0.2">
      <c r="A8" s="412"/>
      <c r="B8" s="33"/>
      <c r="C8" s="45"/>
      <c r="D8" s="34"/>
      <c r="E8" s="45"/>
      <c r="F8" s="34"/>
      <c r="G8" s="45"/>
      <c r="H8" s="33"/>
      <c r="I8" s="45"/>
      <c r="J8" s="34"/>
      <c r="K8" s="45"/>
      <c r="L8" s="34"/>
      <c r="M8" s="45"/>
      <c r="N8" s="2"/>
    </row>
    <row r="9" spans="1:24" x14ac:dyDescent="0.2">
      <c r="A9" s="35"/>
      <c r="B9" s="75"/>
      <c r="C9" s="76"/>
      <c r="D9" s="18"/>
      <c r="E9" s="76"/>
      <c r="F9" s="18"/>
      <c r="G9" s="76"/>
      <c r="H9" s="75"/>
      <c r="I9" s="76"/>
      <c r="J9" s="18"/>
      <c r="K9" s="76"/>
      <c r="L9" s="18"/>
      <c r="M9" s="76"/>
      <c r="N9" s="50"/>
      <c r="O9" s="88"/>
      <c r="X9" s="77"/>
    </row>
    <row r="10" spans="1:24" x14ac:dyDescent="0.2">
      <c r="A10" s="26"/>
      <c r="B10" s="75"/>
      <c r="C10" s="76"/>
      <c r="D10" s="18"/>
      <c r="E10" s="76"/>
      <c r="F10" s="18"/>
      <c r="G10" s="76"/>
      <c r="H10" s="75"/>
      <c r="I10" s="76"/>
      <c r="J10" s="18"/>
      <c r="K10" s="76"/>
      <c r="L10" s="18"/>
      <c r="M10" s="76"/>
      <c r="N10" s="50"/>
      <c r="O10" s="88"/>
      <c r="X10" s="77"/>
    </row>
    <row r="11" spans="1:24" x14ac:dyDescent="0.2">
      <c r="A11" s="26"/>
      <c r="B11" s="23"/>
      <c r="C11" s="76"/>
      <c r="D11" s="12"/>
      <c r="E11" s="76"/>
      <c r="F11" s="12"/>
      <c r="G11" s="76"/>
      <c r="H11" s="23"/>
      <c r="I11" s="76"/>
      <c r="J11" s="12"/>
      <c r="K11" s="76"/>
      <c r="L11" s="12"/>
      <c r="M11" s="76"/>
      <c r="N11" s="50"/>
      <c r="O11" s="88"/>
      <c r="X11" s="77"/>
    </row>
    <row r="12" spans="1:24" x14ac:dyDescent="0.2">
      <c r="A12" s="26"/>
      <c r="B12" s="75"/>
      <c r="C12" s="76"/>
      <c r="D12" s="18"/>
      <c r="E12" s="76"/>
      <c r="F12" s="18"/>
      <c r="G12" s="76"/>
      <c r="H12" s="75"/>
      <c r="I12" s="76"/>
      <c r="J12" s="18"/>
      <c r="K12" s="76"/>
      <c r="L12" s="18"/>
      <c r="M12" s="76"/>
      <c r="N12" s="50"/>
      <c r="O12" s="88"/>
      <c r="X12" s="77"/>
    </row>
    <row r="13" spans="1:24" x14ac:dyDescent="0.2">
      <c r="A13" s="26"/>
      <c r="B13" s="23"/>
      <c r="C13" s="76"/>
      <c r="D13" s="12"/>
      <c r="E13" s="76"/>
      <c r="F13" s="12"/>
      <c r="G13" s="76"/>
      <c r="H13" s="23"/>
      <c r="I13" s="76"/>
      <c r="J13" s="12"/>
      <c r="K13" s="76"/>
      <c r="L13" s="12"/>
      <c r="M13" s="76"/>
      <c r="N13" s="50"/>
      <c r="O13" s="88"/>
      <c r="X13" s="77"/>
    </row>
    <row r="14" spans="1:24" x14ac:dyDescent="0.2">
      <c r="A14" s="26"/>
      <c r="B14" s="75"/>
      <c r="C14" s="76"/>
      <c r="D14" s="18"/>
      <c r="E14" s="76"/>
      <c r="F14" s="18"/>
      <c r="G14" s="76"/>
      <c r="H14" s="75"/>
      <c r="I14" s="76"/>
      <c r="J14" s="18"/>
      <c r="K14" s="76"/>
      <c r="L14" s="18"/>
      <c r="M14" s="76"/>
      <c r="N14" s="50"/>
      <c r="O14" s="88"/>
      <c r="P14" s="17"/>
      <c r="Q14" s="38"/>
      <c r="R14" s="8"/>
      <c r="S14" s="8"/>
      <c r="T14" s="8"/>
      <c r="U14" s="8"/>
      <c r="X14" s="77"/>
    </row>
    <row r="15" spans="1:24" x14ac:dyDescent="0.2">
      <c r="A15" s="26"/>
      <c r="B15" s="75"/>
      <c r="C15" s="76"/>
      <c r="D15" s="18"/>
      <c r="E15" s="78"/>
      <c r="F15" s="18"/>
      <c r="G15" s="78"/>
      <c r="H15" s="75"/>
      <c r="I15" s="78"/>
      <c r="J15" s="18"/>
      <c r="K15" s="78"/>
      <c r="L15" s="18"/>
      <c r="M15" s="78"/>
      <c r="N15" s="50"/>
      <c r="O15" s="88"/>
      <c r="P15" s="17"/>
      <c r="Q15" s="38"/>
      <c r="R15" s="8"/>
      <c r="S15" s="8"/>
      <c r="T15" s="8"/>
      <c r="U15" s="8"/>
      <c r="X15" s="77"/>
    </row>
    <row r="16" spans="1:24" ht="12.75" thickBot="1" x14ac:dyDescent="0.25">
      <c r="A16" s="14"/>
      <c r="B16" s="22"/>
      <c r="C16" s="79"/>
      <c r="D16" s="6"/>
      <c r="E16" s="80"/>
      <c r="F16" s="6"/>
      <c r="G16" s="80"/>
      <c r="H16" s="22"/>
      <c r="I16" s="81"/>
      <c r="J16" s="6"/>
      <c r="K16" s="81"/>
      <c r="L16" s="6"/>
      <c r="M16" s="81"/>
      <c r="N16" s="50"/>
      <c r="O16" s="88"/>
      <c r="P16" s="17"/>
      <c r="Q16" s="38"/>
      <c r="R16" s="8"/>
      <c r="S16" s="8"/>
      <c r="T16" s="8"/>
      <c r="U16" s="8"/>
      <c r="X16" s="77"/>
    </row>
    <row r="17" spans="1:15" x14ac:dyDescent="0.2">
      <c r="A17" s="16"/>
      <c r="B17" s="82"/>
      <c r="C17" s="82"/>
      <c r="D17" s="82"/>
      <c r="E17" s="82"/>
      <c r="F17" s="82"/>
      <c r="G17" s="82"/>
      <c r="H17" s="82"/>
      <c r="I17" s="82"/>
      <c r="J17" s="82"/>
      <c r="K17" s="82"/>
      <c r="L17" s="83"/>
      <c r="M17" s="83"/>
      <c r="N17" s="84"/>
      <c r="O17" s="83"/>
    </row>
    <row r="18" spans="1:15" x14ac:dyDescent="0.2">
      <c r="A18" s="28"/>
      <c r="B18" s="414"/>
      <c r="C18" s="414"/>
      <c r="D18" s="414"/>
      <c r="E18" s="414"/>
      <c r="F18" s="414"/>
      <c r="G18" s="415"/>
      <c r="H18" s="82"/>
      <c r="I18" s="82"/>
      <c r="J18" s="82"/>
      <c r="K18" s="82"/>
      <c r="L18" s="82"/>
      <c r="M18" s="82"/>
      <c r="N18" s="85"/>
      <c r="O18" s="82"/>
    </row>
    <row r="19" spans="1:15" x14ac:dyDescent="0.2">
      <c r="A19" s="36"/>
      <c r="B19" s="416"/>
      <c r="C19" s="417"/>
      <c r="D19" s="417"/>
      <c r="E19" s="417"/>
      <c r="F19" s="417"/>
      <c r="G19" s="417"/>
      <c r="H19" s="85"/>
      <c r="I19" s="86"/>
      <c r="J19" s="87"/>
      <c r="K19" s="50"/>
      <c r="L19" s="87"/>
      <c r="M19" s="88"/>
      <c r="N19" s="85"/>
      <c r="O19" s="82"/>
    </row>
    <row r="20" spans="1:15" x14ac:dyDescent="0.2">
      <c r="A20" s="37"/>
      <c r="B20" s="418"/>
      <c r="C20" s="419"/>
      <c r="D20" s="418"/>
      <c r="E20" s="419"/>
      <c r="F20" s="418"/>
      <c r="G20" s="419"/>
      <c r="H20" s="85"/>
      <c r="I20" s="86"/>
      <c r="J20" s="87"/>
      <c r="K20" s="50"/>
      <c r="L20" s="87"/>
      <c r="M20" s="88"/>
      <c r="N20" s="85"/>
      <c r="O20" s="82"/>
    </row>
    <row r="21" spans="1:15" x14ac:dyDescent="0.2">
      <c r="A21" s="62"/>
      <c r="B21" s="63"/>
      <c r="C21" s="31"/>
      <c r="D21" s="31"/>
      <c r="E21" s="31"/>
      <c r="F21" s="31"/>
      <c r="G21" s="48"/>
      <c r="H21" s="85"/>
      <c r="I21" s="86"/>
      <c r="J21" s="87"/>
      <c r="K21" s="50"/>
      <c r="L21" s="87"/>
      <c r="M21" s="88"/>
      <c r="N21" s="85"/>
      <c r="O21" s="82"/>
    </row>
    <row r="22" spans="1:15" x14ac:dyDescent="0.2">
      <c r="A22" s="407"/>
      <c r="B22" s="409"/>
      <c r="C22" s="410"/>
      <c r="D22" s="410"/>
      <c r="E22" s="410"/>
      <c r="F22" s="410"/>
      <c r="G22" s="410"/>
      <c r="H22" s="85"/>
      <c r="I22" s="86"/>
      <c r="J22" s="87"/>
      <c r="K22" s="50"/>
      <c r="L22" s="87"/>
      <c r="M22" s="88"/>
      <c r="N22" s="85"/>
      <c r="O22" s="82"/>
    </row>
    <row r="23" spans="1:15" x14ac:dyDescent="0.2">
      <c r="A23" s="408"/>
      <c r="B23" s="33"/>
      <c r="C23" s="46"/>
      <c r="D23" s="34"/>
      <c r="E23" s="46"/>
      <c r="F23" s="34"/>
      <c r="G23" s="46"/>
      <c r="H23" s="82"/>
      <c r="I23" s="82"/>
      <c r="J23" s="87"/>
      <c r="K23" s="50"/>
      <c r="L23" s="87"/>
      <c r="M23" s="88"/>
      <c r="N23" s="85"/>
      <c r="O23" s="82"/>
    </row>
    <row r="24" spans="1:15" x14ac:dyDescent="0.2">
      <c r="A24" s="29"/>
      <c r="B24" s="56"/>
      <c r="C24" s="42"/>
      <c r="D24" s="19"/>
      <c r="E24" s="42"/>
      <c r="F24" s="19"/>
      <c r="G24" s="42"/>
      <c r="H24" s="82"/>
      <c r="I24" s="82"/>
      <c r="J24" s="87"/>
      <c r="K24" s="50"/>
      <c r="L24" s="87"/>
      <c r="M24" s="88"/>
      <c r="N24" s="85"/>
      <c r="O24" s="86"/>
    </row>
    <row r="25" spans="1:15" x14ac:dyDescent="0.2">
      <c r="A25" s="29"/>
      <c r="B25" s="56"/>
      <c r="C25" s="42"/>
      <c r="D25" s="19"/>
      <c r="E25" s="42"/>
      <c r="F25" s="19"/>
      <c r="G25" s="42"/>
      <c r="H25" s="82"/>
      <c r="I25" s="82"/>
      <c r="J25" s="87"/>
      <c r="K25" s="50"/>
      <c r="L25" s="87"/>
      <c r="M25" s="88"/>
      <c r="N25" s="85"/>
      <c r="O25" s="86"/>
    </row>
    <row r="26" spans="1:15" x14ac:dyDescent="0.2">
      <c r="A26" s="29"/>
      <c r="B26" s="56"/>
      <c r="C26" s="42"/>
      <c r="D26" s="19"/>
      <c r="E26" s="42"/>
      <c r="F26" s="19"/>
      <c r="G26" s="42"/>
      <c r="H26" s="82"/>
      <c r="I26" s="82"/>
      <c r="J26" s="87"/>
      <c r="K26" s="50"/>
      <c r="L26" s="87"/>
      <c r="M26" s="88"/>
      <c r="N26" s="85"/>
      <c r="O26" s="86"/>
    </row>
    <row r="27" spans="1:15" ht="12.75" thickBot="1" x14ac:dyDescent="0.25">
      <c r="A27" s="30"/>
      <c r="B27" s="57"/>
      <c r="C27" s="43"/>
      <c r="D27" s="21"/>
      <c r="E27" s="43"/>
      <c r="F27" s="21"/>
      <c r="G27" s="43"/>
      <c r="H27" s="82"/>
      <c r="I27" s="82"/>
      <c r="J27" s="82"/>
      <c r="K27" s="82"/>
      <c r="L27" s="82"/>
      <c r="M27" s="82"/>
      <c r="N27" s="85"/>
      <c r="O27" s="86"/>
    </row>
    <row r="28" spans="1:15" x14ac:dyDescent="0.2">
      <c r="A28" s="17"/>
      <c r="B28" s="17"/>
      <c r="C28" s="38"/>
      <c r="D28" s="8"/>
      <c r="E28" s="8"/>
      <c r="F28" s="8"/>
      <c r="G28" s="83"/>
      <c r="H28" s="82"/>
      <c r="I28" s="82"/>
      <c r="J28" s="82"/>
      <c r="K28" s="82"/>
      <c r="L28" s="82"/>
      <c r="M28" s="82"/>
      <c r="N28" s="82"/>
      <c r="O28" s="82"/>
    </row>
    <row r="29" spans="1:15" x14ac:dyDescent="0.2">
      <c r="A29" s="17"/>
      <c r="B29" s="17"/>
      <c r="C29" s="38"/>
      <c r="D29" s="8"/>
      <c r="E29" s="8"/>
      <c r="F29" s="8"/>
      <c r="G29" s="83"/>
      <c r="H29" s="82"/>
      <c r="I29" s="82"/>
      <c r="J29" s="82"/>
      <c r="K29" s="82"/>
      <c r="L29" s="82"/>
      <c r="M29" s="82"/>
      <c r="N29" s="82"/>
      <c r="O29" s="82"/>
    </row>
    <row r="30" spans="1:15" x14ac:dyDescent="0.2">
      <c r="J30" s="87"/>
      <c r="K30" s="87"/>
      <c r="L30" s="87"/>
      <c r="M30" s="87"/>
    </row>
    <row r="31" spans="1:15" x14ac:dyDescent="0.2">
      <c r="H31" s="87"/>
      <c r="I31" s="89"/>
      <c r="J31" s="87"/>
      <c r="K31" s="77"/>
      <c r="L31" s="77"/>
      <c r="M31" s="77"/>
    </row>
    <row r="32" spans="1:15" x14ac:dyDescent="0.2">
      <c r="H32" s="87"/>
      <c r="I32" s="89"/>
      <c r="J32" s="87"/>
      <c r="K32" s="77"/>
      <c r="L32" s="77"/>
      <c r="M32" s="77"/>
    </row>
    <row r="33" spans="8:13" ht="12.75" customHeight="1" x14ac:dyDescent="0.2">
      <c r="H33" s="87"/>
      <c r="I33" s="89"/>
      <c r="J33" s="87"/>
      <c r="K33" s="77"/>
      <c r="L33" s="77"/>
      <c r="M33" s="77"/>
    </row>
    <row r="34" spans="8:13" x14ac:dyDescent="0.2">
      <c r="H34" s="87"/>
      <c r="I34" s="89"/>
      <c r="J34" s="87"/>
      <c r="K34" s="77"/>
      <c r="L34" s="77"/>
      <c r="M34" s="77"/>
    </row>
    <row r="35" spans="8:13" ht="13.5" customHeight="1" x14ac:dyDescent="0.2">
      <c r="H35" s="87"/>
      <c r="I35" s="89"/>
      <c r="J35" s="87"/>
      <c r="K35" s="77"/>
      <c r="L35" s="77"/>
      <c r="M35" s="77"/>
    </row>
    <row r="36" spans="8:13" ht="12.75" customHeight="1" x14ac:dyDescent="0.2">
      <c r="H36" s="87"/>
      <c r="I36" s="89"/>
      <c r="J36" s="87"/>
      <c r="K36" s="77"/>
      <c r="L36" s="77"/>
      <c r="M36" s="77"/>
    </row>
    <row r="37" spans="8:13" ht="12.75" customHeight="1" x14ac:dyDescent="0.2">
      <c r="H37" s="87"/>
      <c r="I37" s="89"/>
      <c r="J37" s="87"/>
      <c r="K37" s="77"/>
      <c r="L37" s="77"/>
      <c r="M37" s="77"/>
    </row>
    <row r="38" spans="8:13" ht="12.75" customHeight="1" x14ac:dyDescent="0.2">
      <c r="H38" s="87"/>
      <c r="I38" s="89"/>
      <c r="J38" s="87"/>
      <c r="K38" s="77"/>
      <c r="L38" s="77"/>
      <c r="M38" s="77"/>
    </row>
    <row r="39" spans="8:13" ht="12.75" customHeight="1" x14ac:dyDescent="0.2"/>
  </sheetData>
  <mergeCells count="20">
    <mergeCell ref="B3:G3"/>
    <mergeCell ref="H3:M3"/>
    <mergeCell ref="B4:G4"/>
    <mergeCell ref="H4:M4"/>
    <mergeCell ref="B5:C5"/>
    <mergeCell ref="D5:E5"/>
    <mergeCell ref="F5:G5"/>
    <mergeCell ref="H5:I5"/>
    <mergeCell ref="J5:K5"/>
    <mergeCell ref="L5:M5"/>
    <mergeCell ref="A22:A23"/>
    <mergeCell ref="B22:G22"/>
    <mergeCell ref="A7:A8"/>
    <mergeCell ref="B7:G7"/>
    <mergeCell ref="H7:M7"/>
    <mergeCell ref="B18:G18"/>
    <mergeCell ref="B19:G19"/>
    <mergeCell ref="B20:C20"/>
    <mergeCell ref="D20:E20"/>
    <mergeCell ref="F20:G20"/>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8"/>
  <dimension ref="A1:U38"/>
  <sheetViews>
    <sheetView showGridLines="0" zoomScaleNormal="100" workbookViewId="0">
      <selection activeCell="B3" sqref="B3:M6"/>
    </sheetView>
  </sheetViews>
  <sheetFormatPr defaultColWidth="9.140625" defaultRowHeight="12" x14ac:dyDescent="0.2"/>
  <cols>
    <col min="1" max="1" width="9.42578125" style="70" customWidth="1"/>
    <col min="2" max="2" width="14.42578125" style="70" customWidth="1"/>
    <col min="3" max="3" width="8" style="70" bestFit="1" customWidth="1"/>
    <col min="4" max="4" width="14.42578125" style="70" customWidth="1"/>
    <col min="5" max="5" width="8" style="70" bestFit="1" customWidth="1"/>
    <col min="6" max="6" width="14.42578125" style="70" customWidth="1"/>
    <col min="7" max="7" width="8" style="70" bestFit="1" customWidth="1"/>
    <col min="8" max="8" width="14.42578125" style="70" customWidth="1"/>
    <col min="9" max="9" width="8" style="70" bestFit="1" customWidth="1"/>
    <col min="10" max="10" width="14.42578125" style="70" customWidth="1"/>
    <col min="11" max="11" width="8" style="70" bestFit="1" customWidth="1"/>
    <col min="12" max="12" width="14.42578125" style="70" customWidth="1"/>
    <col min="13" max="13" width="8" style="70" bestFit="1" customWidth="1"/>
    <col min="14" max="26" width="9.140625" style="70" customWidth="1"/>
    <col min="27" max="16384" width="9.140625" style="70"/>
  </cols>
  <sheetData>
    <row r="1" spans="1:21" ht="18.75" x14ac:dyDescent="0.3">
      <c r="A1" s="73" t="s">
        <v>58</v>
      </c>
      <c r="B1" s="82"/>
      <c r="C1" s="82"/>
      <c r="D1" s="82"/>
      <c r="E1" s="82"/>
      <c r="F1" s="82"/>
      <c r="G1" s="82"/>
      <c r="H1" s="82"/>
      <c r="I1" s="82"/>
      <c r="J1" s="82"/>
      <c r="K1" s="82"/>
      <c r="L1" s="82"/>
      <c r="M1" s="74" t="e">
        <f>#REF!</f>
        <v>#REF!</v>
      </c>
      <c r="N1" s="82"/>
      <c r="O1" s="82"/>
    </row>
    <row r="2" spans="1:21" ht="7.5" customHeight="1" x14ac:dyDescent="0.3">
      <c r="A2" s="73"/>
      <c r="B2" s="82"/>
      <c r="C2" s="82"/>
      <c r="D2" s="82"/>
      <c r="E2" s="82"/>
      <c r="F2" s="82"/>
      <c r="G2" s="82"/>
      <c r="H2" s="82"/>
      <c r="I2" s="82"/>
      <c r="J2" s="82"/>
      <c r="K2" s="82"/>
      <c r="L2" s="82"/>
      <c r="M2" s="82"/>
      <c r="N2" s="82"/>
      <c r="O2" s="82"/>
    </row>
    <row r="3" spans="1:21" x14ac:dyDescent="0.2">
      <c r="A3" s="27"/>
      <c r="B3" s="414"/>
      <c r="C3" s="414"/>
      <c r="D3" s="414"/>
      <c r="E3" s="414"/>
      <c r="F3" s="414"/>
      <c r="G3" s="415"/>
      <c r="H3" s="421"/>
      <c r="I3" s="414"/>
      <c r="J3" s="414"/>
      <c r="K3" s="414"/>
      <c r="L3" s="414"/>
      <c r="M3" s="414"/>
      <c r="N3" s="9"/>
    </row>
    <row r="4" spans="1:21" ht="13.5" customHeight="1" x14ac:dyDescent="0.2">
      <c r="A4" s="27"/>
      <c r="B4" s="422"/>
      <c r="C4" s="423"/>
      <c r="D4" s="423"/>
      <c r="E4" s="423"/>
      <c r="F4" s="423"/>
      <c r="G4" s="424"/>
      <c r="H4" s="422"/>
      <c r="I4" s="423"/>
      <c r="J4" s="423"/>
      <c r="K4" s="423"/>
      <c r="L4" s="423"/>
      <c r="M4" s="423"/>
      <c r="N4" s="39"/>
    </row>
    <row r="5" spans="1:21" x14ac:dyDescent="0.2">
      <c r="A5" s="15"/>
      <c r="B5" s="420"/>
      <c r="C5" s="419"/>
      <c r="D5" s="420"/>
      <c r="E5" s="419"/>
      <c r="F5" s="420"/>
      <c r="G5" s="419"/>
      <c r="H5" s="420"/>
      <c r="I5" s="419"/>
      <c r="J5" s="420"/>
      <c r="K5" s="419"/>
      <c r="L5" s="420"/>
      <c r="M5" s="418"/>
      <c r="N5" s="58"/>
    </row>
    <row r="6" spans="1:21" x14ac:dyDescent="0.2">
      <c r="A6" s="13"/>
      <c r="B6" s="63"/>
      <c r="C6" s="31"/>
      <c r="D6" s="31"/>
      <c r="E6" s="31"/>
      <c r="F6" s="31"/>
      <c r="G6" s="31"/>
      <c r="H6" s="31"/>
      <c r="I6" s="31"/>
      <c r="J6" s="31"/>
      <c r="K6" s="31"/>
      <c r="L6" s="31"/>
      <c r="M6" s="48"/>
      <c r="N6" s="58"/>
    </row>
    <row r="7" spans="1:21" x14ac:dyDescent="0.2">
      <c r="A7" s="411"/>
      <c r="B7" s="409"/>
      <c r="C7" s="410"/>
      <c r="D7" s="410"/>
      <c r="E7" s="410"/>
      <c r="F7" s="410"/>
      <c r="G7" s="413"/>
      <c r="H7" s="409"/>
      <c r="I7" s="410"/>
      <c r="J7" s="410"/>
      <c r="K7" s="410"/>
      <c r="L7" s="410"/>
      <c r="M7" s="410"/>
      <c r="N7" s="40"/>
    </row>
    <row r="8" spans="1:21" x14ac:dyDescent="0.2">
      <c r="A8" s="412"/>
      <c r="B8" s="33"/>
      <c r="C8" s="45"/>
      <c r="D8" s="34"/>
      <c r="E8" s="45"/>
      <c r="F8" s="34"/>
      <c r="G8" s="45"/>
      <c r="H8" s="33"/>
      <c r="I8" s="45"/>
      <c r="J8" s="34"/>
      <c r="K8" s="45"/>
      <c r="L8" s="34"/>
      <c r="M8" s="45"/>
      <c r="N8" s="2"/>
    </row>
    <row r="9" spans="1:21" x14ac:dyDescent="0.2">
      <c r="A9" s="35"/>
      <c r="B9" s="75"/>
      <c r="C9" s="76"/>
      <c r="D9" s="18"/>
      <c r="E9" s="76"/>
      <c r="F9" s="18"/>
      <c r="G9" s="76"/>
      <c r="H9" s="75"/>
      <c r="I9" s="76"/>
      <c r="J9" s="18"/>
      <c r="K9" s="76"/>
      <c r="L9" s="18"/>
      <c r="M9" s="76"/>
      <c r="N9" s="50"/>
      <c r="O9" s="88"/>
    </row>
    <row r="10" spans="1:21" x14ac:dyDescent="0.2">
      <c r="A10" s="35"/>
      <c r="B10" s="75"/>
      <c r="C10" s="76"/>
      <c r="D10" s="18"/>
      <c r="E10" s="76"/>
      <c r="F10" s="18"/>
      <c r="G10" s="76"/>
      <c r="H10" s="75"/>
      <c r="I10" s="76"/>
      <c r="J10" s="18"/>
      <c r="K10" s="76"/>
      <c r="L10" s="18"/>
      <c r="M10" s="76"/>
      <c r="N10" s="50"/>
      <c r="O10" s="88"/>
    </row>
    <row r="11" spans="1:21" x14ac:dyDescent="0.2">
      <c r="A11" s="26"/>
      <c r="B11" s="23"/>
      <c r="C11" s="76"/>
      <c r="D11" s="12"/>
      <c r="E11" s="76"/>
      <c r="F11" s="12"/>
      <c r="G11" s="76"/>
      <c r="H11" s="23"/>
      <c r="I11" s="76"/>
      <c r="J11" s="12"/>
      <c r="K11" s="76"/>
      <c r="L11" s="12"/>
      <c r="M11" s="76"/>
      <c r="N11" s="50"/>
      <c r="O11" s="88"/>
    </row>
    <row r="12" spans="1:21" x14ac:dyDescent="0.2">
      <c r="A12" s="26"/>
      <c r="B12" s="75"/>
      <c r="C12" s="76"/>
      <c r="D12" s="18"/>
      <c r="E12" s="76"/>
      <c r="F12" s="18"/>
      <c r="G12" s="76"/>
      <c r="H12" s="75"/>
      <c r="I12" s="76"/>
      <c r="J12" s="18"/>
      <c r="K12" s="76"/>
      <c r="L12" s="18"/>
      <c r="M12" s="76"/>
      <c r="N12" s="50"/>
      <c r="O12" s="88"/>
    </row>
    <row r="13" spans="1:21" x14ac:dyDescent="0.2">
      <c r="A13" s="26"/>
      <c r="B13" s="23"/>
      <c r="C13" s="76"/>
      <c r="D13" s="12"/>
      <c r="E13" s="76"/>
      <c r="F13" s="12"/>
      <c r="G13" s="76"/>
      <c r="H13" s="23"/>
      <c r="I13" s="76"/>
      <c r="J13" s="12"/>
      <c r="K13" s="76"/>
      <c r="L13" s="12"/>
      <c r="M13" s="76"/>
      <c r="N13" s="50"/>
      <c r="O13" s="88"/>
    </row>
    <row r="14" spans="1:21" x14ac:dyDescent="0.2">
      <c r="A14" s="26"/>
      <c r="B14" s="75"/>
      <c r="C14" s="76"/>
      <c r="D14" s="18"/>
      <c r="E14" s="76"/>
      <c r="F14" s="18"/>
      <c r="G14" s="76"/>
      <c r="H14" s="75"/>
      <c r="I14" s="76"/>
      <c r="J14" s="18"/>
      <c r="K14" s="76"/>
      <c r="L14" s="18"/>
      <c r="M14" s="76"/>
      <c r="N14" s="50"/>
      <c r="O14" s="88"/>
      <c r="P14" s="17"/>
      <c r="Q14" s="38"/>
      <c r="R14" s="8"/>
      <c r="S14" s="8"/>
      <c r="T14" s="8"/>
      <c r="U14" s="8"/>
    </row>
    <row r="15" spans="1:21" x14ac:dyDescent="0.2">
      <c r="A15" s="26"/>
      <c r="B15" s="75"/>
      <c r="C15" s="76"/>
      <c r="D15" s="18"/>
      <c r="E15" s="78"/>
      <c r="F15" s="18"/>
      <c r="G15" s="78"/>
      <c r="H15" s="75"/>
      <c r="I15" s="78"/>
      <c r="J15" s="18"/>
      <c r="K15" s="78"/>
      <c r="L15" s="18"/>
      <c r="M15" s="78"/>
      <c r="N15" s="50"/>
      <c r="O15" s="88"/>
      <c r="P15" s="17"/>
      <c r="Q15" s="38"/>
      <c r="R15" s="8"/>
      <c r="S15" s="8"/>
      <c r="T15" s="8"/>
      <c r="U15" s="8"/>
    </row>
    <row r="16" spans="1:21" ht="12.75" thickBot="1" x14ac:dyDescent="0.25">
      <c r="A16" s="14"/>
      <c r="B16" s="22"/>
      <c r="C16" s="79"/>
      <c r="D16" s="6"/>
      <c r="E16" s="80"/>
      <c r="F16" s="6"/>
      <c r="G16" s="80"/>
      <c r="H16" s="22"/>
      <c r="I16" s="81"/>
      <c r="J16" s="6"/>
      <c r="K16" s="81"/>
      <c r="L16" s="6"/>
      <c r="M16" s="81"/>
      <c r="N16" s="50"/>
      <c r="O16" s="88"/>
      <c r="P16" s="17"/>
      <c r="Q16" s="38"/>
      <c r="R16" s="8"/>
      <c r="S16" s="8"/>
      <c r="T16" s="8"/>
      <c r="U16" s="8"/>
    </row>
    <row r="17" spans="1:20" x14ac:dyDescent="0.2">
      <c r="A17" s="16"/>
      <c r="B17" s="82"/>
      <c r="C17" s="82"/>
      <c r="D17" s="82"/>
      <c r="E17" s="82"/>
      <c r="F17" s="82"/>
      <c r="G17" s="82"/>
      <c r="H17" s="82"/>
      <c r="I17" s="82"/>
      <c r="J17" s="82"/>
      <c r="K17" s="82"/>
      <c r="L17" s="83"/>
      <c r="M17" s="83"/>
      <c r="N17" s="84"/>
      <c r="O17" s="83"/>
    </row>
    <row r="18" spans="1:20" x14ac:dyDescent="0.2">
      <c r="A18" s="49"/>
      <c r="B18" s="414"/>
      <c r="C18" s="414"/>
      <c r="D18" s="414"/>
      <c r="E18" s="414"/>
      <c r="F18" s="414"/>
      <c r="G18" s="415"/>
      <c r="H18" s="7"/>
      <c r="I18" s="7"/>
      <c r="J18" s="7"/>
      <c r="K18" s="7"/>
      <c r="L18" s="7"/>
      <c r="M18" s="7"/>
      <c r="N18" s="85"/>
      <c r="O18" s="82"/>
      <c r="P18" s="59"/>
      <c r="Q18" s="38"/>
      <c r="R18" s="8"/>
      <c r="S18" s="8"/>
      <c r="T18" s="8"/>
    </row>
    <row r="19" spans="1:20" x14ac:dyDescent="0.2">
      <c r="A19" s="36"/>
      <c r="B19" s="416"/>
      <c r="C19" s="417"/>
      <c r="D19" s="417"/>
      <c r="E19" s="417"/>
      <c r="F19" s="417"/>
      <c r="G19" s="417"/>
      <c r="H19" s="85"/>
      <c r="I19" s="86"/>
      <c r="J19" s="87"/>
      <c r="K19" s="50"/>
      <c r="L19" s="87"/>
      <c r="M19" s="88"/>
      <c r="N19" s="85"/>
      <c r="O19" s="82"/>
      <c r="P19" s="59"/>
      <c r="Q19" s="38"/>
      <c r="R19" s="8"/>
      <c r="S19" s="8"/>
      <c r="T19" s="8"/>
    </row>
    <row r="20" spans="1:20" x14ac:dyDescent="0.2">
      <c r="A20" s="37"/>
      <c r="B20" s="418"/>
      <c r="C20" s="419"/>
      <c r="D20" s="418"/>
      <c r="E20" s="419"/>
      <c r="F20" s="418"/>
      <c r="G20" s="419"/>
      <c r="H20" s="85"/>
      <c r="I20" s="86"/>
      <c r="J20" s="87"/>
      <c r="K20" s="50"/>
      <c r="L20" s="87"/>
      <c r="M20" s="88"/>
      <c r="N20" s="85"/>
      <c r="O20" s="82"/>
      <c r="P20" s="59"/>
      <c r="Q20" s="38"/>
      <c r="R20" s="44"/>
      <c r="S20" s="44"/>
      <c r="T20" s="44"/>
    </row>
    <row r="21" spans="1:20" x14ac:dyDescent="0.2">
      <c r="A21" s="62"/>
      <c r="B21" s="63"/>
      <c r="C21" s="31"/>
      <c r="D21" s="31"/>
      <c r="E21" s="31"/>
      <c r="F21" s="31"/>
      <c r="G21" s="48"/>
      <c r="H21" s="85"/>
      <c r="I21" s="86"/>
      <c r="J21" s="87"/>
      <c r="K21" s="50"/>
      <c r="L21" s="87"/>
      <c r="M21" s="88"/>
      <c r="N21" s="85"/>
      <c r="O21" s="82"/>
      <c r="P21" s="59"/>
      <c r="Q21" s="38"/>
      <c r="R21" s="8"/>
      <c r="S21" s="8"/>
      <c r="T21" s="8"/>
    </row>
    <row r="22" spans="1:20" x14ac:dyDescent="0.2">
      <c r="A22" s="407"/>
      <c r="B22" s="409"/>
      <c r="C22" s="410"/>
      <c r="D22" s="410"/>
      <c r="E22" s="410"/>
      <c r="F22" s="410"/>
      <c r="G22" s="410"/>
      <c r="H22" s="85"/>
      <c r="I22" s="86"/>
      <c r="J22" s="87"/>
      <c r="K22" s="50"/>
      <c r="L22" s="87"/>
      <c r="M22" s="88"/>
      <c r="N22" s="85"/>
      <c r="O22" s="82"/>
      <c r="P22" s="59"/>
      <c r="Q22" s="38"/>
      <c r="R22" s="8"/>
      <c r="S22" s="8"/>
      <c r="T22" s="8"/>
    </row>
    <row r="23" spans="1:20" x14ac:dyDescent="0.2">
      <c r="A23" s="408"/>
      <c r="B23" s="33"/>
      <c r="C23" s="46"/>
      <c r="D23" s="34"/>
      <c r="E23" s="46"/>
      <c r="F23" s="34"/>
      <c r="G23" s="46"/>
      <c r="H23" s="82"/>
      <c r="I23" s="82"/>
      <c r="J23" s="87"/>
      <c r="K23" s="50"/>
      <c r="L23" s="87"/>
      <c r="M23" s="88"/>
      <c r="N23" s="85"/>
      <c r="O23" s="82"/>
      <c r="P23" s="59"/>
      <c r="Q23" s="38"/>
      <c r="R23" s="41"/>
      <c r="S23" s="44"/>
      <c r="T23" s="44"/>
    </row>
    <row r="24" spans="1:20" x14ac:dyDescent="0.2">
      <c r="A24" s="29"/>
      <c r="B24" s="56"/>
      <c r="C24" s="42"/>
      <c r="D24" s="19"/>
      <c r="E24" s="42"/>
      <c r="F24" s="19"/>
      <c r="G24" s="42"/>
      <c r="H24" s="82"/>
      <c r="I24" s="82"/>
      <c r="J24" s="87"/>
      <c r="K24" s="50"/>
      <c r="L24" s="87"/>
      <c r="M24" s="88"/>
      <c r="N24" s="85"/>
      <c r="O24" s="86"/>
      <c r="T24" s="83"/>
    </row>
    <row r="25" spans="1:20" x14ac:dyDescent="0.2">
      <c r="A25" s="29"/>
      <c r="B25" s="56"/>
      <c r="C25" s="42"/>
      <c r="D25" s="19"/>
      <c r="E25" s="42"/>
      <c r="F25" s="19"/>
      <c r="G25" s="42"/>
      <c r="H25" s="82"/>
      <c r="I25" s="82"/>
      <c r="J25" s="87"/>
      <c r="K25" s="50"/>
      <c r="L25" s="87"/>
      <c r="M25" s="88"/>
      <c r="N25" s="85"/>
      <c r="O25" s="86"/>
    </row>
    <row r="26" spans="1:20" x14ac:dyDescent="0.2">
      <c r="A26" s="29"/>
      <c r="B26" s="56"/>
      <c r="C26" s="42"/>
      <c r="D26" s="19"/>
      <c r="E26" s="42"/>
      <c r="F26" s="19"/>
      <c r="G26" s="42"/>
      <c r="H26" s="82"/>
      <c r="I26" s="82"/>
      <c r="J26" s="87"/>
      <c r="K26" s="50"/>
      <c r="L26" s="87"/>
      <c r="M26" s="88"/>
      <c r="N26" s="85"/>
      <c r="O26" s="86"/>
    </row>
    <row r="27" spans="1:20" ht="12.75" thickBot="1" x14ac:dyDescent="0.25">
      <c r="A27" s="30"/>
      <c r="B27" s="57"/>
      <c r="C27" s="43"/>
      <c r="D27" s="21"/>
      <c r="E27" s="43"/>
      <c r="F27" s="21"/>
      <c r="G27" s="43"/>
      <c r="H27" s="82"/>
      <c r="I27" s="82"/>
      <c r="J27" s="82"/>
      <c r="K27" s="82"/>
      <c r="L27" s="82"/>
      <c r="M27" s="82"/>
      <c r="N27" s="85"/>
      <c r="O27" s="86"/>
    </row>
    <row r="28" spans="1:20" x14ac:dyDescent="0.2">
      <c r="A28" s="17"/>
      <c r="B28" s="17"/>
      <c r="C28" s="38"/>
      <c r="D28" s="8"/>
      <c r="E28" s="8"/>
      <c r="F28" s="8"/>
      <c r="G28" s="83"/>
      <c r="H28" s="82"/>
      <c r="I28" s="82"/>
      <c r="J28" s="82"/>
      <c r="K28" s="82"/>
      <c r="L28" s="82"/>
      <c r="M28" s="82"/>
    </row>
    <row r="29" spans="1:20" x14ac:dyDescent="0.2">
      <c r="H29" s="82"/>
      <c r="I29" s="82"/>
      <c r="J29" s="82"/>
      <c r="K29" s="82"/>
      <c r="L29" s="82"/>
      <c r="M29" s="82"/>
    </row>
    <row r="30" spans="1:20" x14ac:dyDescent="0.2">
      <c r="J30" s="87"/>
      <c r="K30" s="87"/>
      <c r="L30" s="87"/>
      <c r="M30" s="87"/>
    </row>
    <row r="31" spans="1:20" x14ac:dyDescent="0.2">
      <c r="H31" s="87"/>
      <c r="I31" s="89"/>
      <c r="J31" s="87"/>
      <c r="K31" s="77"/>
      <c r="L31" s="77"/>
      <c r="M31" s="77"/>
    </row>
    <row r="32" spans="1:20" ht="12.75" customHeight="1" x14ac:dyDescent="0.2">
      <c r="H32" s="87"/>
      <c r="I32" s="89"/>
      <c r="J32" s="87"/>
      <c r="K32" s="77"/>
      <c r="L32" s="77"/>
      <c r="M32" s="77"/>
    </row>
    <row r="33" spans="8:13" x14ac:dyDescent="0.2">
      <c r="H33" s="87"/>
      <c r="I33" s="89"/>
      <c r="J33" s="87"/>
      <c r="K33" s="77"/>
      <c r="L33" s="77"/>
      <c r="M33" s="77"/>
    </row>
    <row r="34" spans="8:13" ht="13.5" customHeight="1" x14ac:dyDescent="0.2">
      <c r="H34" s="87"/>
      <c r="I34" s="89"/>
      <c r="J34" s="87"/>
      <c r="K34" s="77"/>
      <c r="L34" s="77"/>
      <c r="M34" s="77"/>
    </row>
    <row r="35" spans="8:13" ht="12.75" customHeight="1" x14ac:dyDescent="0.2">
      <c r="H35" s="87"/>
      <c r="I35" s="89"/>
      <c r="J35" s="87"/>
      <c r="K35" s="77"/>
      <c r="L35" s="77"/>
      <c r="M35" s="77"/>
    </row>
    <row r="36" spans="8:13" ht="12.75" customHeight="1" x14ac:dyDescent="0.2">
      <c r="H36" s="87"/>
      <c r="I36" s="89"/>
      <c r="J36" s="87"/>
      <c r="K36" s="77"/>
      <c r="L36" s="77"/>
      <c r="M36" s="77"/>
    </row>
    <row r="37" spans="8:13" ht="12.75" customHeight="1" x14ac:dyDescent="0.2">
      <c r="H37" s="87"/>
      <c r="I37" s="89"/>
      <c r="J37" s="87"/>
      <c r="K37" s="77"/>
      <c r="L37" s="77"/>
      <c r="M37" s="77"/>
    </row>
    <row r="38" spans="8:13" ht="12.75" customHeight="1" x14ac:dyDescent="0.2">
      <c r="H38" s="87"/>
      <c r="I38" s="89"/>
      <c r="J38" s="87"/>
      <c r="K38" s="77"/>
      <c r="L38" s="77"/>
      <c r="M38" s="77"/>
    </row>
  </sheetData>
  <mergeCells count="20">
    <mergeCell ref="L5:M5"/>
    <mergeCell ref="B3:G3"/>
    <mergeCell ref="H3:M3"/>
    <mergeCell ref="B4:G4"/>
    <mergeCell ref="H4:M4"/>
    <mergeCell ref="B5:C5"/>
    <mergeCell ref="D5:E5"/>
    <mergeCell ref="F5:G5"/>
    <mergeCell ref="H5:I5"/>
    <mergeCell ref="J5:K5"/>
    <mergeCell ref="A22:A23"/>
    <mergeCell ref="B22:G22"/>
    <mergeCell ref="A7:A8"/>
    <mergeCell ref="B7:G7"/>
    <mergeCell ref="H7:M7"/>
    <mergeCell ref="B18:G18"/>
    <mergeCell ref="B19:G19"/>
    <mergeCell ref="B20:C20"/>
    <mergeCell ref="D20:E20"/>
    <mergeCell ref="F20:G20"/>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9"/>
  <dimension ref="A1:X39"/>
  <sheetViews>
    <sheetView showGridLines="0" zoomScaleNormal="100" workbookViewId="0">
      <selection activeCell="B3" sqref="B3:M6"/>
    </sheetView>
  </sheetViews>
  <sheetFormatPr defaultColWidth="9.140625" defaultRowHeight="12" x14ac:dyDescent="0.2"/>
  <cols>
    <col min="1" max="1" width="9.42578125" style="70" customWidth="1"/>
    <col min="2" max="2" width="14.42578125" style="70" customWidth="1"/>
    <col min="3" max="3" width="8" style="70" bestFit="1" customWidth="1"/>
    <col min="4" max="4" width="14.42578125" style="70" customWidth="1"/>
    <col min="5" max="5" width="8" style="70" bestFit="1" customWidth="1"/>
    <col min="6" max="6" width="14.42578125" style="70" customWidth="1"/>
    <col min="7" max="7" width="8" style="70" bestFit="1" customWidth="1"/>
    <col min="8" max="8" width="14.42578125" style="70" customWidth="1"/>
    <col min="9" max="9" width="8" style="70" bestFit="1" customWidth="1"/>
    <col min="10" max="10" width="14.42578125" style="70" customWidth="1"/>
    <col min="11" max="11" width="8" style="70" bestFit="1" customWidth="1"/>
    <col min="12" max="12" width="14.42578125" style="70" customWidth="1"/>
    <col min="13" max="13" width="8" style="70" bestFit="1" customWidth="1"/>
    <col min="14" max="26" width="9.140625" style="70" customWidth="1"/>
    <col min="27" max="16384" width="9.140625" style="70"/>
  </cols>
  <sheetData>
    <row r="1" spans="1:24" ht="18.75" x14ac:dyDescent="0.3">
      <c r="A1" s="73" t="s">
        <v>59</v>
      </c>
      <c r="M1" s="74" t="e">
        <f>#REF!</f>
        <v>#REF!</v>
      </c>
    </row>
    <row r="2" spans="1:24" ht="7.5" customHeight="1" x14ac:dyDescent="0.2"/>
    <row r="3" spans="1:24" x14ac:dyDescent="0.2">
      <c r="A3" s="27"/>
      <c r="B3" s="414"/>
      <c r="C3" s="414"/>
      <c r="D3" s="414"/>
      <c r="E3" s="414"/>
      <c r="F3" s="414"/>
      <c r="G3" s="415"/>
      <c r="H3" s="421"/>
      <c r="I3" s="414"/>
      <c r="J3" s="414"/>
      <c r="K3" s="414"/>
      <c r="L3" s="414"/>
      <c r="M3" s="414"/>
      <c r="N3" s="9"/>
    </row>
    <row r="4" spans="1:24" x14ac:dyDescent="0.2">
      <c r="A4" s="27"/>
      <c r="B4" s="422"/>
      <c r="C4" s="423"/>
      <c r="D4" s="423"/>
      <c r="E4" s="423"/>
      <c r="F4" s="423"/>
      <c r="G4" s="424"/>
      <c r="H4" s="422"/>
      <c r="I4" s="423"/>
      <c r="J4" s="423"/>
      <c r="K4" s="423"/>
      <c r="L4" s="423"/>
      <c r="M4" s="423"/>
      <c r="N4" s="39"/>
    </row>
    <row r="5" spans="1:24" x14ac:dyDescent="0.2">
      <c r="A5" s="15"/>
      <c r="B5" s="420"/>
      <c r="C5" s="419"/>
      <c r="D5" s="420"/>
      <c r="E5" s="419"/>
      <c r="F5" s="420"/>
      <c r="G5" s="419"/>
      <c r="H5" s="420"/>
      <c r="I5" s="419"/>
      <c r="J5" s="420"/>
      <c r="K5" s="419"/>
      <c r="L5" s="420"/>
      <c r="M5" s="418"/>
      <c r="N5" s="58"/>
    </row>
    <row r="6" spans="1:24" x14ac:dyDescent="0.2">
      <c r="A6" s="13"/>
      <c r="B6" s="63"/>
      <c r="C6" s="31"/>
      <c r="D6" s="31"/>
      <c r="E6" s="31"/>
      <c r="F6" s="31"/>
      <c r="G6" s="31"/>
      <c r="H6" s="31"/>
      <c r="I6" s="31"/>
      <c r="J6" s="31"/>
      <c r="K6" s="31"/>
      <c r="L6" s="31"/>
      <c r="M6" s="32"/>
      <c r="N6" s="58"/>
    </row>
    <row r="7" spans="1:24" x14ac:dyDescent="0.2">
      <c r="A7" s="411"/>
      <c r="B7" s="409"/>
      <c r="C7" s="410"/>
      <c r="D7" s="410"/>
      <c r="E7" s="410"/>
      <c r="F7" s="410"/>
      <c r="G7" s="413"/>
      <c r="H7" s="409"/>
      <c r="I7" s="410"/>
      <c r="J7" s="410"/>
      <c r="K7" s="410"/>
      <c r="L7" s="410"/>
      <c r="M7" s="410"/>
      <c r="N7" s="40"/>
    </row>
    <row r="8" spans="1:24" x14ac:dyDescent="0.2">
      <c r="A8" s="412"/>
      <c r="B8" s="33"/>
      <c r="C8" s="45"/>
      <c r="D8" s="34"/>
      <c r="E8" s="45"/>
      <c r="F8" s="34"/>
      <c r="G8" s="45"/>
      <c r="H8" s="33"/>
      <c r="I8" s="45"/>
      <c r="J8" s="34"/>
      <c r="K8" s="45"/>
      <c r="L8" s="34"/>
      <c r="M8" s="45"/>
      <c r="N8" s="2"/>
    </row>
    <row r="9" spans="1:24" x14ac:dyDescent="0.2">
      <c r="A9" s="35"/>
      <c r="B9" s="75"/>
      <c r="C9" s="76"/>
      <c r="D9" s="18"/>
      <c r="E9" s="76"/>
      <c r="F9" s="18"/>
      <c r="G9" s="76"/>
      <c r="H9" s="75"/>
      <c r="I9" s="76"/>
      <c r="J9" s="18"/>
      <c r="K9" s="76"/>
      <c r="L9" s="18"/>
      <c r="M9" s="76"/>
      <c r="N9" s="50"/>
      <c r="O9" s="88"/>
      <c r="X9" s="77"/>
    </row>
    <row r="10" spans="1:24" x14ac:dyDescent="0.2">
      <c r="A10" s="26"/>
      <c r="B10" s="75"/>
      <c r="C10" s="76"/>
      <c r="D10" s="18"/>
      <c r="E10" s="76"/>
      <c r="F10" s="18"/>
      <c r="G10" s="76"/>
      <c r="H10" s="75"/>
      <c r="I10" s="76"/>
      <c r="J10" s="18"/>
      <c r="K10" s="76"/>
      <c r="L10" s="18"/>
      <c r="M10" s="76"/>
      <c r="N10" s="50"/>
      <c r="O10" s="88"/>
      <c r="X10" s="77"/>
    </row>
    <row r="11" spans="1:24" x14ac:dyDescent="0.2">
      <c r="A11" s="26"/>
      <c r="B11" s="23"/>
      <c r="C11" s="76"/>
      <c r="D11" s="12"/>
      <c r="E11" s="76"/>
      <c r="F11" s="12"/>
      <c r="G11" s="76"/>
      <c r="H11" s="23"/>
      <c r="I11" s="76"/>
      <c r="J11" s="12"/>
      <c r="K11" s="76"/>
      <c r="L11" s="12"/>
      <c r="M11" s="76"/>
      <c r="N11" s="50"/>
      <c r="O11" s="88"/>
      <c r="X11" s="77"/>
    </row>
    <row r="12" spans="1:24" x14ac:dyDescent="0.2">
      <c r="A12" s="26"/>
      <c r="B12" s="75"/>
      <c r="C12" s="76"/>
      <c r="D12" s="18"/>
      <c r="E12" s="76"/>
      <c r="F12" s="18"/>
      <c r="G12" s="76"/>
      <c r="H12" s="75"/>
      <c r="I12" s="76"/>
      <c r="J12" s="18"/>
      <c r="K12" s="76"/>
      <c r="L12" s="18"/>
      <c r="M12" s="76"/>
      <c r="N12" s="50"/>
      <c r="O12" s="88"/>
      <c r="X12" s="77"/>
    </row>
    <row r="13" spans="1:24" x14ac:dyDescent="0.2">
      <c r="A13" s="26"/>
      <c r="B13" s="23"/>
      <c r="C13" s="76"/>
      <c r="D13" s="12"/>
      <c r="E13" s="76"/>
      <c r="F13" s="12"/>
      <c r="G13" s="76"/>
      <c r="H13" s="23"/>
      <c r="I13" s="76"/>
      <c r="J13" s="12"/>
      <c r="K13" s="76"/>
      <c r="L13" s="12"/>
      <c r="M13" s="76"/>
      <c r="N13" s="50"/>
      <c r="O13" s="88"/>
      <c r="X13" s="77"/>
    </row>
    <row r="14" spans="1:24" x14ac:dyDescent="0.2">
      <c r="A14" s="26"/>
      <c r="B14" s="75"/>
      <c r="C14" s="76"/>
      <c r="D14" s="18"/>
      <c r="E14" s="76"/>
      <c r="F14" s="18"/>
      <c r="G14" s="76"/>
      <c r="H14" s="75"/>
      <c r="I14" s="76"/>
      <c r="J14" s="18"/>
      <c r="K14" s="76"/>
      <c r="L14" s="18"/>
      <c r="M14" s="76"/>
      <c r="N14" s="50"/>
      <c r="O14" s="88"/>
      <c r="P14" s="17"/>
      <c r="Q14" s="38"/>
      <c r="R14" s="8"/>
      <c r="S14" s="8"/>
      <c r="T14" s="8"/>
      <c r="U14" s="8"/>
      <c r="X14" s="77"/>
    </row>
    <row r="15" spans="1:24" x14ac:dyDescent="0.2">
      <c r="A15" s="26"/>
      <c r="B15" s="75"/>
      <c r="C15" s="76"/>
      <c r="D15" s="18"/>
      <c r="E15" s="78"/>
      <c r="F15" s="18"/>
      <c r="G15" s="78"/>
      <c r="H15" s="75"/>
      <c r="I15" s="78"/>
      <c r="J15" s="18"/>
      <c r="K15" s="78"/>
      <c r="L15" s="18"/>
      <c r="M15" s="78"/>
      <c r="N15" s="50"/>
      <c r="O15" s="88"/>
      <c r="P15" s="17"/>
      <c r="Q15" s="38"/>
      <c r="R15" s="8"/>
      <c r="S15" s="8"/>
      <c r="T15" s="8"/>
      <c r="U15" s="8"/>
      <c r="X15" s="77"/>
    </row>
    <row r="16" spans="1:24" ht="12.75" thickBot="1" x14ac:dyDescent="0.25">
      <c r="A16" s="14"/>
      <c r="B16" s="22"/>
      <c r="C16" s="79"/>
      <c r="D16" s="6"/>
      <c r="E16" s="80"/>
      <c r="F16" s="6"/>
      <c r="G16" s="80"/>
      <c r="H16" s="22"/>
      <c r="I16" s="81"/>
      <c r="J16" s="6"/>
      <c r="K16" s="81"/>
      <c r="L16" s="6"/>
      <c r="M16" s="81"/>
      <c r="N16" s="50"/>
      <c r="O16" s="88"/>
      <c r="P16" s="17"/>
      <c r="Q16" s="38"/>
      <c r="R16" s="8"/>
      <c r="S16" s="8"/>
      <c r="T16" s="8"/>
      <c r="U16" s="8"/>
      <c r="X16" s="77"/>
    </row>
    <row r="17" spans="1:15" x14ac:dyDescent="0.2">
      <c r="A17" s="16"/>
      <c r="B17" s="82"/>
      <c r="C17" s="82"/>
      <c r="D17" s="82"/>
      <c r="E17" s="82"/>
      <c r="F17" s="82"/>
      <c r="G17" s="82"/>
      <c r="H17" s="82"/>
      <c r="I17" s="82"/>
      <c r="J17" s="82"/>
      <c r="K17" s="82"/>
      <c r="L17" s="83"/>
      <c r="M17" s="83"/>
      <c r="N17" s="84"/>
      <c r="O17" s="83"/>
    </row>
    <row r="18" spans="1:15" x14ac:dyDescent="0.2">
      <c r="A18" s="28"/>
      <c r="B18" s="414"/>
      <c r="C18" s="414"/>
      <c r="D18" s="414"/>
      <c r="E18" s="414"/>
      <c r="F18" s="414"/>
      <c r="G18" s="415"/>
      <c r="H18" s="82"/>
      <c r="I18" s="82"/>
      <c r="J18" s="82"/>
      <c r="K18" s="82"/>
      <c r="L18" s="82"/>
      <c r="M18" s="82"/>
      <c r="N18" s="85"/>
      <c r="O18" s="82"/>
    </row>
    <row r="19" spans="1:15" x14ac:dyDescent="0.2">
      <c r="A19" s="36"/>
      <c r="B19" s="416"/>
      <c r="C19" s="417"/>
      <c r="D19" s="417"/>
      <c r="E19" s="417"/>
      <c r="F19" s="417"/>
      <c r="G19" s="417"/>
      <c r="H19" s="85"/>
      <c r="I19" s="86"/>
      <c r="J19" s="87"/>
      <c r="K19" s="50"/>
      <c r="L19" s="87"/>
      <c r="M19" s="88"/>
      <c r="N19" s="85"/>
      <c r="O19" s="82"/>
    </row>
    <row r="20" spans="1:15" x14ac:dyDescent="0.2">
      <c r="A20" s="37"/>
      <c r="B20" s="418"/>
      <c r="C20" s="419"/>
      <c r="D20" s="418"/>
      <c r="E20" s="419"/>
      <c r="F20" s="418"/>
      <c r="G20" s="419"/>
      <c r="H20" s="85"/>
      <c r="I20" s="86"/>
      <c r="J20" s="87"/>
      <c r="K20" s="50"/>
      <c r="L20" s="87"/>
      <c r="M20" s="88"/>
      <c r="N20" s="85"/>
      <c r="O20" s="82"/>
    </row>
    <row r="21" spans="1:15" x14ac:dyDescent="0.2">
      <c r="A21" s="62"/>
      <c r="B21" s="63"/>
      <c r="C21" s="31"/>
      <c r="D21" s="31"/>
      <c r="E21" s="31"/>
      <c r="F21" s="31"/>
      <c r="G21" s="48"/>
      <c r="H21" s="85"/>
      <c r="I21" s="86"/>
      <c r="J21" s="87"/>
      <c r="K21" s="50"/>
      <c r="L21" s="87"/>
      <c r="M21" s="88"/>
      <c r="N21" s="85"/>
      <c r="O21" s="82"/>
    </row>
    <row r="22" spans="1:15" x14ac:dyDescent="0.2">
      <c r="A22" s="407"/>
      <c r="B22" s="409"/>
      <c r="C22" s="410"/>
      <c r="D22" s="410"/>
      <c r="E22" s="410"/>
      <c r="F22" s="410"/>
      <c r="G22" s="410"/>
      <c r="H22" s="85"/>
      <c r="I22" s="86"/>
      <c r="J22" s="87"/>
      <c r="K22" s="50"/>
      <c r="L22" s="87"/>
      <c r="M22" s="88"/>
      <c r="N22" s="85"/>
      <c r="O22" s="82"/>
    </row>
    <row r="23" spans="1:15" x14ac:dyDescent="0.2">
      <c r="A23" s="408"/>
      <c r="B23" s="33"/>
      <c r="C23" s="46"/>
      <c r="D23" s="34"/>
      <c r="E23" s="46"/>
      <c r="F23" s="34"/>
      <c r="G23" s="46"/>
      <c r="H23" s="82"/>
      <c r="I23" s="82"/>
      <c r="J23" s="87"/>
      <c r="K23" s="50"/>
      <c r="L23" s="87"/>
      <c r="M23" s="88"/>
      <c r="N23" s="85"/>
      <c r="O23" s="82"/>
    </row>
    <row r="24" spans="1:15" x14ac:dyDescent="0.2">
      <c r="A24" s="29"/>
      <c r="B24" s="56"/>
      <c r="C24" s="42"/>
      <c r="D24" s="19"/>
      <c r="E24" s="42"/>
      <c r="F24" s="19"/>
      <c r="G24" s="42"/>
      <c r="H24" s="82"/>
      <c r="I24" s="82"/>
      <c r="J24" s="87"/>
      <c r="K24" s="50"/>
      <c r="L24" s="87"/>
      <c r="M24" s="88"/>
      <c r="N24" s="85"/>
      <c r="O24" s="86"/>
    </row>
    <row r="25" spans="1:15" x14ac:dyDescent="0.2">
      <c r="A25" s="29"/>
      <c r="B25" s="56"/>
      <c r="C25" s="42"/>
      <c r="D25" s="19"/>
      <c r="E25" s="42"/>
      <c r="F25" s="19"/>
      <c r="G25" s="42"/>
      <c r="H25" s="82"/>
      <c r="I25" s="82"/>
      <c r="J25" s="87"/>
      <c r="K25" s="50"/>
      <c r="L25" s="87"/>
      <c r="M25" s="88"/>
      <c r="N25" s="85"/>
      <c r="O25" s="86"/>
    </row>
    <row r="26" spans="1:15" x14ac:dyDescent="0.2">
      <c r="A26" s="29"/>
      <c r="B26" s="56"/>
      <c r="C26" s="42"/>
      <c r="D26" s="19"/>
      <c r="E26" s="42"/>
      <c r="F26" s="19"/>
      <c r="G26" s="42"/>
      <c r="H26" s="82"/>
      <c r="I26" s="82"/>
      <c r="J26" s="87"/>
      <c r="K26" s="50"/>
      <c r="L26" s="87"/>
      <c r="M26" s="88"/>
      <c r="N26" s="85"/>
      <c r="O26" s="86"/>
    </row>
    <row r="27" spans="1:15" ht="12.75" thickBot="1" x14ac:dyDescent="0.25">
      <c r="A27" s="30"/>
      <c r="B27" s="57"/>
      <c r="C27" s="43"/>
      <c r="D27" s="21"/>
      <c r="E27" s="43"/>
      <c r="F27" s="21"/>
      <c r="G27" s="43"/>
      <c r="H27" s="82"/>
      <c r="I27" s="82"/>
      <c r="J27" s="82"/>
      <c r="K27" s="82"/>
      <c r="L27" s="82"/>
      <c r="M27" s="82"/>
      <c r="N27" s="85"/>
      <c r="O27" s="86"/>
    </row>
    <row r="28" spans="1:15" x14ac:dyDescent="0.2">
      <c r="A28" s="17"/>
      <c r="B28" s="17"/>
      <c r="C28" s="38"/>
      <c r="D28" s="8"/>
      <c r="E28" s="8"/>
      <c r="F28" s="8"/>
      <c r="G28" s="83"/>
      <c r="H28" s="82"/>
      <c r="I28" s="82"/>
      <c r="J28" s="82"/>
      <c r="K28" s="82"/>
      <c r="L28" s="82"/>
      <c r="M28" s="82"/>
      <c r="N28" s="82"/>
      <c r="O28" s="82"/>
    </row>
    <row r="29" spans="1:15" x14ac:dyDescent="0.2">
      <c r="A29" s="17"/>
      <c r="B29" s="17"/>
      <c r="C29" s="38"/>
      <c r="D29" s="8"/>
      <c r="E29" s="8"/>
      <c r="F29" s="8"/>
      <c r="G29" s="83"/>
      <c r="H29" s="82"/>
      <c r="I29" s="82"/>
      <c r="J29" s="82"/>
      <c r="K29" s="82"/>
      <c r="L29" s="82"/>
      <c r="M29" s="82"/>
      <c r="N29" s="82"/>
      <c r="O29" s="82"/>
    </row>
    <row r="30" spans="1:15" x14ac:dyDescent="0.2">
      <c r="J30" s="87"/>
      <c r="K30" s="87"/>
      <c r="L30" s="87"/>
      <c r="M30" s="87"/>
    </row>
    <row r="31" spans="1:15" x14ac:dyDescent="0.2">
      <c r="H31" s="87"/>
      <c r="I31" s="89"/>
      <c r="J31" s="87"/>
      <c r="K31" s="77"/>
      <c r="L31" s="77"/>
      <c r="M31" s="77"/>
    </row>
    <row r="32" spans="1:15" x14ac:dyDescent="0.2">
      <c r="H32" s="87"/>
      <c r="I32" s="89"/>
      <c r="J32" s="87"/>
      <c r="K32" s="77"/>
      <c r="L32" s="77"/>
      <c r="M32" s="77"/>
    </row>
    <row r="33" spans="8:13" ht="12.75" customHeight="1" x14ac:dyDescent="0.2">
      <c r="H33" s="87"/>
      <c r="I33" s="89"/>
      <c r="J33" s="87"/>
      <c r="K33" s="77"/>
      <c r="L33" s="77"/>
      <c r="M33" s="77"/>
    </row>
    <row r="34" spans="8:13" x14ac:dyDescent="0.2">
      <c r="H34" s="87"/>
      <c r="I34" s="89"/>
      <c r="J34" s="87"/>
      <c r="K34" s="77"/>
      <c r="L34" s="77"/>
      <c r="M34" s="77"/>
    </row>
    <row r="35" spans="8:13" ht="13.5" customHeight="1" x14ac:dyDescent="0.2">
      <c r="H35" s="87"/>
      <c r="I35" s="89"/>
      <c r="J35" s="87"/>
      <c r="K35" s="77"/>
      <c r="L35" s="77"/>
      <c r="M35" s="77"/>
    </row>
    <row r="36" spans="8:13" ht="12.75" customHeight="1" x14ac:dyDescent="0.2">
      <c r="H36" s="87"/>
      <c r="I36" s="89"/>
      <c r="J36" s="87"/>
      <c r="K36" s="77"/>
      <c r="L36" s="77"/>
      <c r="M36" s="77"/>
    </row>
    <row r="37" spans="8:13" ht="12.75" customHeight="1" x14ac:dyDescent="0.2">
      <c r="H37" s="87"/>
      <c r="I37" s="89"/>
      <c r="J37" s="87"/>
      <c r="K37" s="77"/>
      <c r="L37" s="77"/>
      <c r="M37" s="77"/>
    </row>
    <row r="38" spans="8:13" ht="12.75" customHeight="1" x14ac:dyDescent="0.2">
      <c r="H38" s="87"/>
      <c r="I38" s="89"/>
      <c r="J38" s="87"/>
      <c r="K38" s="77"/>
      <c r="L38" s="77"/>
      <c r="M38" s="77"/>
    </row>
    <row r="39" spans="8:13" ht="12.75" customHeight="1" x14ac:dyDescent="0.2"/>
  </sheetData>
  <mergeCells count="20">
    <mergeCell ref="B3:G3"/>
    <mergeCell ref="H3:M3"/>
    <mergeCell ref="B4:G4"/>
    <mergeCell ref="H4:M4"/>
    <mergeCell ref="B5:C5"/>
    <mergeCell ref="D5:E5"/>
    <mergeCell ref="F5:G5"/>
    <mergeCell ref="H5:I5"/>
    <mergeCell ref="J5:K5"/>
    <mergeCell ref="L5:M5"/>
    <mergeCell ref="A22:A23"/>
    <mergeCell ref="B22:G22"/>
    <mergeCell ref="A7:A8"/>
    <mergeCell ref="B7:G7"/>
    <mergeCell ref="H7:M7"/>
    <mergeCell ref="B18:G18"/>
    <mergeCell ref="B19:G19"/>
    <mergeCell ref="B20:C20"/>
    <mergeCell ref="D20:E20"/>
    <mergeCell ref="F20:G20"/>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0"/>
  <dimension ref="A1:U38"/>
  <sheetViews>
    <sheetView showGridLines="0" zoomScaleNormal="100" workbookViewId="0">
      <selection activeCell="B3" sqref="B3:M6"/>
    </sheetView>
  </sheetViews>
  <sheetFormatPr defaultColWidth="9.140625" defaultRowHeight="12" x14ac:dyDescent="0.2"/>
  <cols>
    <col min="1" max="1" width="9.42578125" style="70" customWidth="1"/>
    <col min="2" max="2" width="14.42578125" style="70" customWidth="1"/>
    <col min="3" max="3" width="8" style="70" bestFit="1" customWidth="1"/>
    <col min="4" max="4" width="14.42578125" style="70" customWidth="1"/>
    <col min="5" max="5" width="8" style="70" bestFit="1" customWidth="1"/>
    <col min="6" max="6" width="14.42578125" style="70" customWidth="1"/>
    <col min="7" max="7" width="8" style="70" bestFit="1" customWidth="1"/>
    <col min="8" max="8" width="14.42578125" style="70" customWidth="1"/>
    <col min="9" max="9" width="8" style="70" bestFit="1" customWidth="1"/>
    <col min="10" max="10" width="14.42578125" style="70" customWidth="1"/>
    <col min="11" max="11" width="8" style="70" bestFit="1" customWidth="1"/>
    <col min="12" max="12" width="14.42578125" style="70" customWidth="1"/>
    <col min="13" max="13" width="8" style="70" bestFit="1" customWidth="1"/>
    <col min="14" max="26" width="9.140625" style="70" customWidth="1"/>
    <col min="27" max="16384" width="9.140625" style="70"/>
  </cols>
  <sheetData>
    <row r="1" spans="1:21" ht="18.75" x14ac:dyDescent="0.3">
      <c r="A1" s="73" t="s">
        <v>60</v>
      </c>
      <c r="B1" s="82"/>
      <c r="C1" s="82"/>
      <c r="D1" s="82"/>
      <c r="E1" s="82"/>
      <c r="F1" s="82"/>
      <c r="G1" s="82"/>
      <c r="H1" s="82"/>
      <c r="I1" s="82"/>
      <c r="J1" s="82"/>
      <c r="K1" s="82"/>
      <c r="L1" s="82"/>
      <c r="M1" s="74" t="e">
        <f>#REF!</f>
        <v>#REF!</v>
      </c>
      <c r="N1" s="82"/>
      <c r="O1" s="82"/>
    </row>
    <row r="2" spans="1:21" ht="7.5" customHeight="1" x14ac:dyDescent="0.3">
      <c r="A2" s="73"/>
      <c r="B2" s="82"/>
      <c r="C2" s="82"/>
      <c r="D2" s="82"/>
      <c r="E2" s="82"/>
      <c r="F2" s="82"/>
      <c r="G2" s="82"/>
      <c r="H2" s="82"/>
      <c r="I2" s="82"/>
      <c r="J2" s="82"/>
      <c r="K2" s="82"/>
      <c r="L2" s="82"/>
      <c r="M2" s="82"/>
      <c r="N2" s="82"/>
      <c r="O2" s="82"/>
    </row>
    <row r="3" spans="1:21" x14ac:dyDescent="0.2">
      <c r="A3" s="27"/>
      <c r="B3" s="414"/>
      <c r="C3" s="414"/>
      <c r="D3" s="414"/>
      <c r="E3" s="414"/>
      <c r="F3" s="414"/>
      <c r="G3" s="415"/>
      <c r="H3" s="421"/>
      <c r="I3" s="414"/>
      <c r="J3" s="414"/>
      <c r="K3" s="414"/>
      <c r="L3" s="414"/>
      <c r="M3" s="414"/>
      <c r="N3" s="9"/>
    </row>
    <row r="4" spans="1:21" ht="13.5" customHeight="1" x14ac:dyDescent="0.2">
      <c r="A4" s="27"/>
      <c r="B4" s="422"/>
      <c r="C4" s="423"/>
      <c r="D4" s="423"/>
      <c r="E4" s="423"/>
      <c r="F4" s="423"/>
      <c r="G4" s="424"/>
      <c r="H4" s="422"/>
      <c r="I4" s="423"/>
      <c r="J4" s="423"/>
      <c r="K4" s="423"/>
      <c r="L4" s="423"/>
      <c r="M4" s="423"/>
      <c r="N4" s="39"/>
    </row>
    <row r="5" spans="1:21" x14ac:dyDescent="0.2">
      <c r="A5" s="15"/>
      <c r="B5" s="420"/>
      <c r="C5" s="419"/>
      <c r="D5" s="420"/>
      <c r="E5" s="419"/>
      <c r="F5" s="420"/>
      <c r="G5" s="419"/>
      <c r="H5" s="420"/>
      <c r="I5" s="419"/>
      <c r="J5" s="420"/>
      <c r="K5" s="419"/>
      <c r="L5" s="420"/>
      <c r="M5" s="418"/>
      <c r="N5" s="58"/>
    </row>
    <row r="6" spans="1:21" x14ac:dyDescent="0.2">
      <c r="A6" s="13"/>
      <c r="B6" s="63"/>
      <c r="C6" s="31"/>
      <c r="D6" s="31"/>
      <c r="E6" s="31"/>
      <c r="F6" s="31"/>
      <c r="G6" s="31"/>
      <c r="H6" s="31"/>
      <c r="I6" s="31"/>
      <c r="J6" s="31"/>
      <c r="K6" s="31"/>
      <c r="L6" s="31"/>
      <c r="M6" s="48"/>
      <c r="N6" s="58"/>
    </row>
    <row r="7" spans="1:21" x14ac:dyDescent="0.2">
      <c r="A7" s="411"/>
      <c r="B7" s="409"/>
      <c r="C7" s="410"/>
      <c r="D7" s="410"/>
      <c r="E7" s="410"/>
      <c r="F7" s="410"/>
      <c r="G7" s="413"/>
      <c r="H7" s="409"/>
      <c r="I7" s="410"/>
      <c r="J7" s="410"/>
      <c r="K7" s="410"/>
      <c r="L7" s="410"/>
      <c r="M7" s="410"/>
      <c r="N7" s="40"/>
    </row>
    <row r="8" spans="1:21" x14ac:dyDescent="0.2">
      <c r="A8" s="412"/>
      <c r="B8" s="33"/>
      <c r="C8" s="45"/>
      <c r="D8" s="34"/>
      <c r="E8" s="45"/>
      <c r="F8" s="34"/>
      <c r="G8" s="45"/>
      <c r="H8" s="33"/>
      <c r="I8" s="45"/>
      <c r="J8" s="34"/>
      <c r="K8" s="45"/>
      <c r="L8" s="34"/>
      <c r="M8" s="45"/>
      <c r="N8" s="2"/>
    </row>
    <row r="9" spans="1:21" x14ac:dyDescent="0.2">
      <c r="A9" s="35"/>
      <c r="B9" s="75"/>
      <c r="C9" s="76"/>
      <c r="D9" s="18"/>
      <c r="E9" s="76"/>
      <c r="F9" s="18"/>
      <c r="G9" s="76"/>
      <c r="H9" s="75"/>
      <c r="I9" s="76"/>
      <c r="J9" s="18"/>
      <c r="K9" s="76"/>
      <c r="L9" s="18"/>
      <c r="M9" s="76"/>
      <c r="N9" s="50"/>
      <c r="O9" s="88"/>
    </row>
    <row r="10" spans="1:21" x14ac:dyDescent="0.2">
      <c r="A10" s="35"/>
      <c r="B10" s="75"/>
      <c r="C10" s="76"/>
      <c r="D10" s="18"/>
      <c r="E10" s="76"/>
      <c r="F10" s="18"/>
      <c r="G10" s="76"/>
      <c r="H10" s="75"/>
      <c r="I10" s="76"/>
      <c r="J10" s="18"/>
      <c r="K10" s="76"/>
      <c r="L10" s="18"/>
      <c r="M10" s="76"/>
      <c r="N10" s="50"/>
      <c r="O10" s="88"/>
    </row>
    <row r="11" spans="1:21" x14ac:dyDescent="0.2">
      <c r="A11" s="26"/>
      <c r="B11" s="23"/>
      <c r="C11" s="76"/>
      <c r="D11" s="12"/>
      <c r="E11" s="76"/>
      <c r="F11" s="12"/>
      <c r="G11" s="76"/>
      <c r="H11" s="23"/>
      <c r="I11" s="76"/>
      <c r="J11" s="12"/>
      <c r="K11" s="76"/>
      <c r="L11" s="12"/>
      <c r="M11" s="76"/>
      <c r="N11" s="50"/>
      <c r="O11" s="88"/>
    </row>
    <row r="12" spans="1:21" x14ac:dyDescent="0.2">
      <c r="A12" s="26"/>
      <c r="B12" s="75"/>
      <c r="C12" s="76"/>
      <c r="D12" s="18"/>
      <c r="E12" s="76"/>
      <c r="F12" s="18"/>
      <c r="G12" s="76"/>
      <c r="H12" s="75"/>
      <c r="I12" s="76"/>
      <c r="J12" s="18"/>
      <c r="K12" s="76"/>
      <c r="L12" s="18"/>
      <c r="M12" s="76"/>
      <c r="N12" s="50"/>
      <c r="O12" s="88"/>
    </row>
    <row r="13" spans="1:21" x14ac:dyDescent="0.2">
      <c r="A13" s="26"/>
      <c r="B13" s="23"/>
      <c r="C13" s="76"/>
      <c r="D13" s="12"/>
      <c r="E13" s="76"/>
      <c r="F13" s="12"/>
      <c r="G13" s="76"/>
      <c r="H13" s="23"/>
      <c r="I13" s="76"/>
      <c r="J13" s="12"/>
      <c r="K13" s="76"/>
      <c r="L13" s="12"/>
      <c r="M13" s="76"/>
      <c r="N13" s="50"/>
      <c r="O13" s="88"/>
    </row>
    <row r="14" spans="1:21" x14ac:dyDescent="0.2">
      <c r="A14" s="26"/>
      <c r="B14" s="75"/>
      <c r="C14" s="76"/>
      <c r="D14" s="18"/>
      <c r="E14" s="76"/>
      <c r="F14" s="18"/>
      <c r="G14" s="76"/>
      <c r="H14" s="75"/>
      <c r="I14" s="76"/>
      <c r="J14" s="18"/>
      <c r="K14" s="76"/>
      <c r="L14" s="18"/>
      <c r="M14" s="76"/>
      <c r="N14" s="50"/>
      <c r="O14" s="88"/>
      <c r="P14" s="17"/>
      <c r="Q14" s="38"/>
      <c r="R14" s="8"/>
      <c r="S14" s="8"/>
      <c r="T14" s="8"/>
      <c r="U14" s="8"/>
    </row>
    <row r="15" spans="1:21" x14ac:dyDescent="0.2">
      <c r="A15" s="26"/>
      <c r="B15" s="75"/>
      <c r="C15" s="76"/>
      <c r="D15" s="18"/>
      <c r="E15" s="78"/>
      <c r="F15" s="18"/>
      <c r="G15" s="78"/>
      <c r="H15" s="75"/>
      <c r="I15" s="78"/>
      <c r="J15" s="18"/>
      <c r="K15" s="78"/>
      <c r="L15" s="18"/>
      <c r="M15" s="78"/>
      <c r="N15" s="50"/>
      <c r="O15" s="88"/>
      <c r="P15" s="17"/>
      <c r="Q15" s="38"/>
      <c r="R15" s="8"/>
      <c r="S15" s="8"/>
      <c r="T15" s="8"/>
      <c r="U15" s="8"/>
    </row>
    <row r="16" spans="1:21" ht="12.75" thickBot="1" x14ac:dyDescent="0.25">
      <c r="A16" s="14"/>
      <c r="B16" s="22"/>
      <c r="C16" s="79"/>
      <c r="D16" s="6"/>
      <c r="E16" s="80"/>
      <c r="F16" s="6"/>
      <c r="G16" s="80"/>
      <c r="H16" s="22"/>
      <c r="I16" s="81"/>
      <c r="J16" s="6"/>
      <c r="K16" s="81"/>
      <c r="L16" s="6"/>
      <c r="M16" s="81"/>
      <c r="N16" s="50"/>
      <c r="O16" s="88"/>
      <c r="P16" s="17"/>
      <c r="Q16" s="38"/>
      <c r="R16" s="8"/>
      <c r="S16" s="8"/>
      <c r="T16" s="8"/>
      <c r="U16" s="8"/>
    </row>
    <row r="17" spans="1:20" x14ac:dyDescent="0.2">
      <c r="A17" s="16"/>
      <c r="B17" s="82"/>
      <c r="C17" s="82"/>
      <c r="D17" s="82"/>
      <c r="E17" s="82"/>
      <c r="F17" s="82"/>
      <c r="G17" s="82"/>
      <c r="H17" s="82"/>
      <c r="I17" s="82"/>
      <c r="J17" s="82"/>
      <c r="K17" s="82"/>
      <c r="L17" s="83"/>
      <c r="M17" s="83"/>
      <c r="N17" s="84"/>
      <c r="O17" s="83"/>
    </row>
    <row r="18" spans="1:20" x14ac:dyDescent="0.2">
      <c r="A18" s="49"/>
      <c r="B18" s="414"/>
      <c r="C18" s="414"/>
      <c r="D18" s="414"/>
      <c r="E18" s="414"/>
      <c r="F18" s="414"/>
      <c r="G18" s="415"/>
      <c r="H18" s="7"/>
      <c r="I18" s="7"/>
      <c r="J18" s="7"/>
      <c r="K18" s="7"/>
      <c r="L18" s="7"/>
      <c r="M18" s="7"/>
      <c r="N18" s="85"/>
      <c r="O18" s="82"/>
      <c r="P18" s="59"/>
      <c r="Q18" s="38"/>
      <c r="R18" s="8"/>
      <c r="S18" s="8"/>
      <c r="T18" s="8"/>
    </row>
    <row r="19" spans="1:20" x14ac:dyDescent="0.2">
      <c r="A19" s="36"/>
      <c r="B19" s="416"/>
      <c r="C19" s="417"/>
      <c r="D19" s="417"/>
      <c r="E19" s="417"/>
      <c r="F19" s="417"/>
      <c r="G19" s="417"/>
      <c r="H19" s="85"/>
      <c r="I19" s="86"/>
      <c r="J19" s="87"/>
      <c r="K19" s="50"/>
      <c r="L19" s="87"/>
      <c r="M19" s="88"/>
      <c r="N19" s="85"/>
      <c r="O19" s="82"/>
      <c r="P19" s="59"/>
      <c r="Q19" s="38"/>
      <c r="R19" s="8"/>
      <c r="S19" s="8"/>
      <c r="T19" s="8"/>
    </row>
    <row r="20" spans="1:20" x14ac:dyDescent="0.2">
      <c r="A20" s="37"/>
      <c r="B20" s="418"/>
      <c r="C20" s="419"/>
      <c r="D20" s="418"/>
      <c r="E20" s="419"/>
      <c r="F20" s="418"/>
      <c r="G20" s="419"/>
      <c r="H20" s="85"/>
      <c r="I20" s="86"/>
      <c r="J20" s="87"/>
      <c r="K20" s="50"/>
      <c r="L20" s="87"/>
      <c r="M20" s="88"/>
      <c r="N20" s="85"/>
      <c r="O20" s="82"/>
      <c r="P20" s="59"/>
      <c r="Q20" s="38"/>
      <c r="R20" s="44"/>
      <c r="S20" s="44"/>
      <c r="T20" s="44"/>
    </row>
    <row r="21" spans="1:20" x14ac:dyDescent="0.2">
      <c r="A21" s="62"/>
      <c r="B21" s="63"/>
      <c r="C21" s="31"/>
      <c r="D21" s="31"/>
      <c r="E21" s="31"/>
      <c r="F21" s="31"/>
      <c r="G21" s="48"/>
      <c r="H21" s="85"/>
      <c r="I21" s="86"/>
      <c r="J21" s="87"/>
      <c r="K21" s="50"/>
      <c r="L21" s="87"/>
      <c r="M21" s="88"/>
      <c r="N21" s="85"/>
      <c r="O21" s="82"/>
      <c r="P21" s="59"/>
      <c r="Q21" s="38"/>
      <c r="R21" s="8"/>
      <c r="S21" s="8"/>
      <c r="T21" s="8"/>
    </row>
    <row r="22" spans="1:20" x14ac:dyDescent="0.2">
      <c r="A22" s="407"/>
      <c r="B22" s="409"/>
      <c r="C22" s="410"/>
      <c r="D22" s="410"/>
      <c r="E22" s="410"/>
      <c r="F22" s="410"/>
      <c r="G22" s="410"/>
      <c r="H22" s="85"/>
      <c r="I22" s="86"/>
      <c r="J22" s="87"/>
      <c r="K22" s="50"/>
      <c r="L22" s="87"/>
      <c r="M22" s="88"/>
      <c r="N22" s="85"/>
      <c r="O22" s="82"/>
      <c r="P22" s="59"/>
      <c r="Q22" s="38"/>
      <c r="R22" s="8"/>
      <c r="S22" s="8"/>
      <c r="T22" s="8"/>
    </row>
    <row r="23" spans="1:20" x14ac:dyDescent="0.2">
      <c r="A23" s="408"/>
      <c r="B23" s="33"/>
      <c r="C23" s="46"/>
      <c r="D23" s="34"/>
      <c r="E23" s="46"/>
      <c r="F23" s="34"/>
      <c r="G23" s="46"/>
      <c r="H23" s="82"/>
      <c r="I23" s="82"/>
      <c r="J23" s="87"/>
      <c r="K23" s="50"/>
      <c r="L23" s="87"/>
      <c r="M23" s="88"/>
      <c r="N23" s="85"/>
      <c r="O23" s="82"/>
      <c r="P23" s="59"/>
      <c r="Q23" s="38"/>
      <c r="R23" s="41"/>
      <c r="S23" s="44"/>
      <c r="T23" s="44"/>
    </row>
    <row r="24" spans="1:20" x14ac:dyDescent="0.2">
      <c r="A24" s="29"/>
      <c r="B24" s="56"/>
      <c r="C24" s="42"/>
      <c r="D24" s="19"/>
      <c r="E24" s="42"/>
      <c r="F24" s="19"/>
      <c r="G24" s="42"/>
      <c r="H24" s="82"/>
      <c r="I24" s="82"/>
      <c r="J24" s="87"/>
      <c r="K24" s="50"/>
      <c r="L24" s="87"/>
      <c r="M24" s="88"/>
      <c r="N24" s="85"/>
      <c r="O24" s="86"/>
      <c r="T24" s="83"/>
    </row>
    <row r="25" spans="1:20" x14ac:dyDescent="0.2">
      <c r="A25" s="29"/>
      <c r="B25" s="56"/>
      <c r="C25" s="42"/>
      <c r="D25" s="19"/>
      <c r="E25" s="42"/>
      <c r="F25" s="19"/>
      <c r="G25" s="42"/>
      <c r="H25" s="82"/>
      <c r="I25" s="82"/>
      <c r="J25" s="87"/>
      <c r="K25" s="50"/>
      <c r="L25" s="87"/>
      <c r="M25" s="88"/>
      <c r="N25" s="85"/>
      <c r="O25" s="86"/>
    </row>
    <row r="26" spans="1:20" x14ac:dyDescent="0.2">
      <c r="A26" s="29"/>
      <c r="B26" s="56"/>
      <c r="C26" s="42"/>
      <c r="D26" s="19"/>
      <c r="E26" s="42"/>
      <c r="F26" s="19"/>
      <c r="G26" s="42"/>
      <c r="H26" s="82"/>
      <c r="I26" s="82"/>
      <c r="J26" s="87"/>
      <c r="K26" s="50"/>
      <c r="L26" s="87"/>
      <c r="M26" s="88"/>
      <c r="N26" s="85"/>
      <c r="O26" s="86"/>
    </row>
    <row r="27" spans="1:20" ht="12.75" thickBot="1" x14ac:dyDescent="0.25">
      <c r="A27" s="30"/>
      <c r="B27" s="57"/>
      <c r="C27" s="43"/>
      <c r="D27" s="21"/>
      <c r="E27" s="43"/>
      <c r="F27" s="21"/>
      <c r="G27" s="43"/>
      <c r="H27" s="82"/>
      <c r="I27" s="82"/>
      <c r="J27" s="82"/>
      <c r="K27" s="82"/>
      <c r="L27" s="82"/>
      <c r="M27" s="82"/>
      <c r="N27" s="85"/>
      <c r="O27" s="86"/>
    </row>
    <row r="28" spans="1:20" x14ac:dyDescent="0.2">
      <c r="A28" s="17"/>
      <c r="B28" s="17"/>
      <c r="C28" s="38"/>
      <c r="D28" s="8"/>
      <c r="E28" s="8"/>
      <c r="F28" s="8"/>
      <c r="G28" s="83"/>
      <c r="H28" s="82"/>
      <c r="I28" s="82"/>
      <c r="J28" s="82"/>
      <c r="K28" s="82"/>
      <c r="L28" s="82"/>
      <c r="M28" s="82"/>
    </row>
    <row r="29" spans="1:20" x14ac:dyDescent="0.2">
      <c r="H29" s="82"/>
      <c r="I29" s="82"/>
      <c r="J29" s="82"/>
      <c r="K29" s="82"/>
      <c r="L29" s="82"/>
      <c r="M29" s="82"/>
    </row>
    <row r="30" spans="1:20" x14ac:dyDescent="0.2">
      <c r="J30" s="87"/>
      <c r="K30" s="87"/>
      <c r="L30" s="87"/>
      <c r="M30" s="87"/>
    </row>
    <row r="31" spans="1:20" x14ac:dyDescent="0.2">
      <c r="H31" s="87"/>
      <c r="I31" s="89"/>
      <c r="J31" s="87"/>
      <c r="K31" s="77"/>
      <c r="L31" s="77"/>
      <c r="M31" s="77"/>
    </row>
    <row r="32" spans="1:20" ht="12.75" customHeight="1" x14ac:dyDescent="0.2">
      <c r="H32" s="87"/>
      <c r="I32" s="89"/>
      <c r="J32" s="87"/>
      <c r="K32" s="77"/>
      <c r="L32" s="77"/>
      <c r="M32" s="77"/>
    </row>
    <row r="33" spans="8:13" x14ac:dyDescent="0.2">
      <c r="H33" s="87"/>
      <c r="I33" s="89"/>
      <c r="J33" s="87"/>
      <c r="K33" s="77"/>
      <c r="L33" s="77"/>
      <c r="M33" s="77"/>
    </row>
    <row r="34" spans="8:13" ht="13.5" customHeight="1" x14ac:dyDescent="0.2">
      <c r="H34" s="87"/>
      <c r="I34" s="89"/>
      <c r="J34" s="87"/>
      <c r="K34" s="77"/>
      <c r="L34" s="77"/>
      <c r="M34" s="77"/>
    </row>
    <row r="35" spans="8:13" ht="12.75" customHeight="1" x14ac:dyDescent="0.2">
      <c r="H35" s="87"/>
      <c r="I35" s="89"/>
      <c r="J35" s="87"/>
      <c r="K35" s="77"/>
      <c r="L35" s="77"/>
      <c r="M35" s="77"/>
    </row>
    <row r="36" spans="8:13" ht="12.75" customHeight="1" x14ac:dyDescent="0.2">
      <c r="H36" s="87"/>
      <c r="I36" s="89"/>
      <c r="J36" s="87"/>
      <c r="K36" s="77"/>
      <c r="L36" s="77"/>
      <c r="M36" s="77"/>
    </row>
    <row r="37" spans="8:13" ht="12.75" customHeight="1" x14ac:dyDescent="0.2">
      <c r="H37" s="87"/>
      <c r="I37" s="89"/>
      <c r="J37" s="87"/>
      <c r="K37" s="77"/>
      <c r="L37" s="77"/>
      <c r="M37" s="77"/>
    </row>
    <row r="38" spans="8:13" ht="12.75" customHeight="1" x14ac:dyDescent="0.2">
      <c r="H38" s="87"/>
      <c r="I38" s="89"/>
      <c r="J38" s="87"/>
      <c r="K38" s="77"/>
      <c r="L38" s="77"/>
      <c r="M38" s="77"/>
    </row>
  </sheetData>
  <mergeCells count="20">
    <mergeCell ref="L5:M5"/>
    <mergeCell ref="B3:G3"/>
    <mergeCell ref="H3:M3"/>
    <mergeCell ref="B4:G4"/>
    <mergeCell ref="H4:M4"/>
    <mergeCell ref="B5:C5"/>
    <mergeCell ref="D5:E5"/>
    <mergeCell ref="F5:G5"/>
    <mergeCell ref="H5:I5"/>
    <mergeCell ref="J5:K5"/>
    <mergeCell ref="A22:A23"/>
    <mergeCell ref="B22:G22"/>
    <mergeCell ref="A7:A8"/>
    <mergeCell ref="B7:G7"/>
    <mergeCell ref="H7:M7"/>
    <mergeCell ref="B18:G18"/>
    <mergeCell ref="B19:G19"/>
    <mergeCell ref="B20:C20"/>
    <mergeCell ref="D20:E20"/>
    <mergeCell ref="F20:G20"/>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3"/>
  <sheetViews>
    <sheetView showGridLines="0" zoomScaleNormal="100" zoomScaleSheetLayoutView="100" zoomScalePageLayoutView="70" workbookViewId="0"/>
  </sheetViews>
  <sheetFormatPr defaultColWidth="9.140625" defaultRowHeight="12.75" x14ac:dyDescent="0.2"/>
  <cols>
    <col min="1" max="8" width="11" style="134" customWidth="1"/>
    <col min="9" max="9" width="11.42578125" style="134" customWidth="1"/>
    <col min="10" max="16384" width="9.140625" style="134"/>
  </cols>
  <sheetData>
    <row r="1" spans="1:9" ht="18.75" x14ac:dyDescent="0.3">
      <c r="A1" s="334" t="s">
        <v>207</v>
      </c>
      <c r="I1" s="135"/>
    </row>
    <row r="2" spans="1:9" s="177" customFormat="1" ht="6" customHeight="1" x14ac:dyDescent="0.25">
      <c r="A2" s="136"/>
    </row>
    <row r="3" spans="1:9" ht="12.75" customHeight="1" x14ac:dyDescent="0.2">
      <c r="A3" s="353" t="s">
        <v>290</v>
      </c>
      <c r="B3" s="353"/>
      <c r="C3" s="353"/>
      <c r="D3" s="353"/>
      <c r="E3" s="353"/>
      <c r="F3" s="353"/>
      <c r="G3" s="353"/>
      <c r="H3" s="353"/>
      <c r="I3" s="353"/>
    </row>
    <row r="4" spans="1:9" x14ac:dyDescent="0.2">
      <c r="A4" s="353"/>
      <c r="B4" s="353"/>
      <c r="C4" s="353"/>
      <c r="D4" s="353"/>
      <c r="E4" s="353"/>
      <c r="F4" s="353"/>
      <c r="G4" s="353"/>
      <c r="H4" s="353"/>
      <c r="I4" s="353"/>
    </row>
    <row r="5" spans="1:9" x14ac:dyDescent="0.2">
      <c r="A5" s="353"/>
      <c r="B5" s="353"/>
      <c r="C5" s="353"/>
      <c r="D5" s="353"/>
      <c r="E5" s="353"/>
      <c r="F5" s="353"/>
      <c r="G5" s="353"/>
      <c r="H5" s="353"/>
      <c r="I5" s="353"/>
    </row>
    <row r="6" spans="1:9" x14ac:dyDescent="0.2">
      <c r="A6" s="353"/>
      <c r="B6" s="353"/>
      <c r="C6" s="353"/>
      <c r="D6" s="353"/>
      <c r="E6" s="353"/>
      <c r="F6" s="353"/>
      <c r="G6" s="353"/>
      <c r="H6" s="353"/>
      <c r="I6" s="353"/>
    </row>
    <row r="7" spans="1:9" x14ac:dyDescent="0.2">
      <c r="A7" s="353"/>
      <c r="B7" s="353"/>
      <c r="C7" s="353"/>
      <c r="D7" s="353"/>
      <c r="E7" s="353"/>
      <c r="F7" s="353"/>
      <c r="G7" s="353"/>
      <c r="H7" s="353"/>
      <c r="I7" s="353"/>
    </row>
    <row r="8" spans="1:9" x14ac:dyDescent="0.2">
      <c r="A8" s="353"/>
      <c r="B8" s="353"/>
      <c r="C8" s="353"/>
      <c r="D8" s="353"/>
      <c r="E8" s="353"/>
      <c r="F8" s="353"/>
      <c r="G8" s="353"/>
      <c r="H8" s="353"/>
      <c r="I8" s="353"/>
    </row>
    <row r="9" spans="1:9" x14ac:dyDescent="0.2">
      <c r="A9" s="353"/>
      <c r="B9" s="353"/>
      <c r="C9" s="353"/>
      <c r="D9" s="353"/>
      <c r="E9" s="353"/>
      <c r="F9" s="353"/>
      <c r="G9" s="353"/>
      <c r="H9" s="353"/>
      <c r="I9" s="353"/>
    </row>
    <row r="10" spans="1:9" x14ac:dyDescent="0.2">
      <c r="A10" s="353"/>
      <c r="B10" s="353"/>
      <c r="C10" s="353"/>
      <c r="D10" s="353"/>
      <c r="E10" s="353"/>
      <c r="F10" s="353"/>
      <c r="G10" s="353"/>
      <c r="H10" s="353"/>
      <c r="I10" s="353"/>
    </row>
    <row r="11" spans="1:9" x14ac:dyDescent="0.2">
      <c r="A11" s="353"/>
      <c r="B11" s="353"/>
      <c r="C11" s="353"/>
      <c r="D11" s="353"/>
      <c r="E11" s="353"/>
      <c r="F11" s="353"/>
      <c r="G11" s="353"/>
      <c r="H11" s="353"/>
      <c r="I11" s="353"/>
    </row>
    <row r="12" spans="1:9" x14ac:dyDescent="0.2">
      <c r="A12" s="353"/>
      <c r="B12" s="353"/>
      <c r="C12" s="353"/>
      <c r="D12" s="353"/>
      <c r="E12" s="353"/>
      <c r="F12" s="353"/>
      <c r="G12" s="353"/>
      <c r="H12" s="353"/>
      <c r="I12" s="353"/>
    </row>
    <row r="13" spans="1:9" x14ac:dyDescent="0.2">
      <c r="A13" s="353"/>
      <c r="B13" s="353"/>
      <c r="C13" s="353"/>
      <c r="D13" s="353"/>
      <c r="E13" s="353"/>
      <c r="F13" s="353"/>
      <c r="G13" s="353"/>
      <c r="H13" s="353"/>
      <c r="I13" s="353"/>
    </row>
    <row r="14" spans="1:9" x14ac:dyDescent="0.2">
      <c r="A14" s="353"/>
      <c r="B14" s="353"/>
      <c r="C14" s="353"/>
      <c r="D14" s="353"/>
      <c r="E14" s="353"/>
      <c r="F14" s="353"/>
      <c r="G14" s="353"/>
      <c r="H14" s="353"/>
      <c r="I14" s="353"/>
    </row>
    <row r="15" spans="1:9" x14ac:dyDescent="0.2">
      <c r="A15" s="353"/>
      <c r="B15" s="353"/>
      <c r="C15" s="353"/>
      <c r="D15" s="353"/>
      <c r="E15" s="353"/>
      <c r="F15" s="353"/>
      <c r="G15" s="353"/>
      <c r="H15" s="353"/>
      <c r="I15" s="353"/>
    </row>
    <row r="16" spans="1:9" x14ac:dyDescent="0.2">
      <c r="A16" s="353"/>
      <c r="B16" s="353"/>
      <c r="C16" s="353"/>
      <c r="D16" s="353"/>
      <c r="E16" s="353"/>
      <c r="F16" s="353"/>
      <c r="G16" s="353"/>
      <c r="H16" s="353"/>
      <c r="I16" s="353"/>
    </row>
    <row r="17" spans="1:9" x14ac:dyDescent="0.2">
      <c r="A17" s="353"/>
      <c r="B17" s="353"/>
      <c r="C17" s="353"/>
      <c r="D17" s="353"/>
      <c r="E17" s="353"/>
      <c r="F17" s="353"/>
      <c r="G17" s="353"/>
      <c r="H17" s="353"/>
      <c r="I17" s="353"/>
    </row>
    <row r="18" spans="1:9" x14ac:dyDescent="0.2">
      <c r="A18" s="353"/>
      <c r="B18" s="353"/>
      <c r="C18" s="353"/>
      <c r="D18" s="353"/>
      <c r="E18" s="353"/>
      <c r="F18" s="353"/>
      <c r="G18" s="353"/>
      <c r="H18" s="353"/>
      <c r="I18" s="353"/>
    </row>
    <row r="19" spans="1:9" x14ac:dyDescent="0.2">
      <c r="A19" s="353"/>
      <c r="B19" s="353"/>
      <c r="C19" s="353"/>
      <c r="D19" s="353"/>
      <c r="E19" s="353"/>
      <c r="F19" s="353"/>
      <c r="G19" s="353"/>
      <c r="H19" s="353"/>
      <c r="I19" s="353"/>
    </row>
    <row r="20" spans="1:9" x14ac:dyDescent="0.2">
      <c r="A20" s="353"/>
      <c r="B20" s="353"/>
      <c r="C20" s="353"/>
      <c r="D20" s="353"/>
      <c r="E20" s="353"/>
      <c r="F20" s="353"/>
      <c r="G20" s="353"/>
      <c r="H20" s="353"/>
      <c r="I20" s="353"/>
    </row>
    <row r="21" spans="1:9" x14ac:dyDescent="0.2">
      <c r="A21" s="353"/>
      <c r="B21" s="353"/>
      <c r="C21" s="353"/>
      <c r="D21" s="353"/>
      <c r="E21" s="353"/>
      <c r="F21" s="353"/>
      <c r="G21" s="353"/>
      <c r="H21" s="353"/>
      <c r="I21" s="353"/>
    </row>
    <row r="22" spans="1:9" x14ac:dyDescent="0.2">
      <c r="A22" s="353"/>
      <c r="B22" s="353"/>
      <c r="C22" s="353"/>
      <c r="D22" s="353"/>
      <c r="E22" s="353"/>
      <c r="F22" s="353"/>
      <c r="G22" s="353"/>
      <c r="H22" s="353"/>
      <c r="I22" s="353"/>
    </row>
    <row r="23" spans="1:9" x14ac:dyDescent="0.2">
      <c r="A23" s="353"/>
      <c r="B23" s="353"/>
      <c r="C23" s="353"/>
      <c r="D23" s="353"/>
      <c r="E23" s="353"/>
      <c r="F23" s="353"/>
      <c r="G23" s="353"/>
      <c r="H23" s="353"/>
      <c r="I23" s="353"/>
    </row>
    <row r="24" spans="1:9" x14ac:dyDescent="0.2">
      <c r="A24" s="353"/>
      <c r="B24" s="353"/>
      <c r="C24" s="353"/>
      <c r="D24" s="353"/>
      <c r="E24" s="353"/>
      <c r="F24" s="353"/>
      <c r="G24" s="353"/>
      <c r="H24" s="353"/>
      <c r="I24" s="353"/>
    </row>
    <row r="25" spans="1:9" x14ac:dyDescent="0.2">
      <c r="A25" s="353"/>
      <c r="B25" s="353"/>
      <c r="C25" s="353"/>
      <c r="D25" s="353"/>
      <c r="E25" s="353"/>
      <c r="F25" s="353"/>
      <c r="G25" s="353"/>
      <c r="H25" s="353"/>
      <c r="I25" s="353"/>
    </row>
    <row r="26" spans="1:9" x14ac:dyDescent="0.2">
      <c r="A26" s="353"/>
      <c r="B26" s="353"/>
      <c r="C26" s="353"/>
      <c r="D26" s="353"/>
      <c r="E26" s="353"/>
      <c r="F26" s="353"/>
      <c r="G26" s="353"/>
      <c r="H26" s="353"/>
      <c r="I26" s="353"/>
    </row>
    <row r="27" spans="1:9" x14ac:dyDescent="0.2">
      <c r="A27" s="353"/>
      <c r="B27" s="353"/>
      <c r="C27" s="353"/>
      <c r="D27" s="353"/>
      <c r="E27" s="353"/>
      <c r="F27" s="353"/>
      <c r="G27" s="353"/>
      <c r="H27" s="353"/>
      <c r="I27" s="353"/>
    </row>
    <row r="28" spans="1:9" x14ac:dyDescent="0.2">
      <c r="A28" s="353"/>
      <c r="B28" s="353"/>
      <c r="C28" s="353"/>
      <c r="D28" s="353"/>
      <c r="E28" s="353"/>
      <c r="F28" s="353"/>
      <c r="G28" s="353"/>
      <c r="H28" s="353"/>
      <c r="I28" s="353"/>
    </row>
    <row r="29" spans="1:9" x14ac:dyDescent="0.2">
      <c r="A29" s="353"/>
      <c r="B29" s="353"/>
      <c r="C29" s="353"/>
      <c r="D29" s="353"/>
      <c r="E29" s="353"/>
      <c r="F29" s="353"/>
      <c r="G29" s="353"/>
      <c r="H29" s="353"/>
      <c r="I29" s="353"/>
    </row>
    <row r="30" spans="1:9" x14ac:dyDescent="0.2">
      <c r="A30" s="353"/>
      <c r="B30" s="353"/>
      <c r="C30" s="353"/>
      <c r="D30" s="353"/>
      <c r="E30" s="353"/>
      <c r="F30" s="353"/>
      <c r="G30" s="353"/>
      <c r="H30" s="353"/>
      <c r="I30" s="353"/>
    </row>
    <row r="31" spans="1:9" x14ac:dyDescent="0.2">
      <c r="A31" s="353"/>
      <c r="B31" s="353"/>
      <c r="C31" s="353"/>
      <c r="D31" s="353"/>
      <c r="E31" s="353"/>
      <c r="F31" s="353"/>
      <c r="G31" s="353"/>
      <c r="H31" s="353"/>
      <c r="I31" s="353"/>
    </row>
    <row r="32" spans="1:9" x14ac:dyDescent="0.2">
      <c r="A32" s="353"/>
      <c r="B32" s="353"/>
      <c r="C32" s="353"/>
      <c r="D32" s="353"/>
      <c r="E32" s="353"/>
      <c r="F32" s="353"/>
      <c r="G32" s="353"/>
      <c r="H32" s="353"/>
      <c r="I32" s="353"/>
    </row>
    <row r="33" spans="1:9" x14ac:dyDescent="0.2">
      <c r="A33" s="353"/>
      <c r="B33" s="353"/>
      <c r="C33" s="353"/>
      <c r="D33" s="353"/>
      <c r="E33" s="353"/>
      <c r="F33" s="353"/>
      <c r="G33" s="353"/>
      <c r="H33" s="353"/>
      <c r="I33" s="353"/>
    </row>
    <row r="34" spans="1:9" x14ac:dyDescent="0.2">
      <c r="A34" s="353"/>
      <c r="B34" s="353"/>
      <c r="C34" s="353"/>
      <c r="D34" s="353"/>
      <c r="E34" s="353"/>
      <c r="F34" s="353"/>
      <c r="G34" s="353"/>
      <c r="H34" s="353"/>
      <c r="I34" s="353"/>
    </row>
    <row r="35" spans="1:9" x14ac:dyDescent="0.2">
      <c r="A35" s="353"/>
      <c r="B35" s="353"/>
      <c r="C35" s="353"/>
      <c r="D35" s="353"/>
      <c r="E35" s="353"/>
      <c r="F35" s="353"/>
      <c r="G35" s="353"/>
      <c r="H35" s="353"/>
      <c r="I35" s="353"/>
    </row>
    <row r="36" spans="1:9" x14ac:dyDescent="0.2">
      <c r="A36" s="353"/>
      <c r="B36" s="353"/>
      <c r="C36" s="353"/>
      <c r="D36" s="353"/>
      <c r="E36" s="353"/>
      <c r="F36" s="353"/>
      <c r="G36" s="353"/>
      <c r="H36" s="353"/>
      <c r="I36" s="353"/>
    </row>
    <row r="37" spans="1:9" x14ac:dyDescent="0.2">
      <c r="A37" s="353"/>
      <c r="B37" s="353"/>
      <c r="C37" s="353"/>
      <c r="D37" s="353"/>
      <c r="E37" s="353"/>
      <c r="F37" s="353"/>
      <c r="G37" s="353"/>
      <c r="H37" s="353"/>
      <c r="I37" s="353"/>
    </row>
    <row r="38" spans="1:9" x14ac:dyDescent="0.2">
      <c r="A38" s="353"/>
      <c r="B38" s="353"/>
      <c r="C38" s="353"/>
      <c r="D38" s="353"/>
      <c r="E38" s="353"/>
      <c r="F38" s="353"/>
      <c r="G38" s="353"/>
      <c r="H38" s="353"/>
      <c r="I38" s="353"/>
    </row>
    <row r="39" spans="1:9" x14ac:dyDescent="0.2">
      <c r="A39" s="353"/>
      <c r="B39" s="353"/>
      <c r="C39" s="353"/>
      <c r="D39" s="353"/>
      <c r="E39" s="353"/>
      <c r="F39" s="353"/>
      <c r="G39" s="353"/>
      <c r="H39" s="353"/>
      <c r="I39" s="353"/>
    </row>
    <row r="40" spans="1:9" x14ac:dyDescent="0.2">
      <c r="A40" s="353"/>
      <c r="B40" s="353"/>
      <c r="C40" s="353"/>
      <c r="D40" s="353"/>
      <c r="E40" s="353"/>
      <c r="F40" s="353"/>
      <c r="G40" s="353"/>
      <c r="H40" s="353"/>
      <c r="I40" s="353"/>
    </row>
    <row r="41" spans="1:9" x14ac:dyDescent="0.2">
      <c r="A41" s="353"/>
      <c r="B41" s="353"/>
      <c r="C41" s="353"/>
      <c r="D41" s="353"/>
      <c r="E41" s="353"/>
      <c r="F41" s="353"/>
      <c r="G41" s="353"/>
      <c r="H41" s="353"/>
      <c r="I41" s="353"/>
    </row>
    <row r="42" spans="1:9" x14ac:dyDescent="0.2">
      <c r="A42" s="353"/>
      <c r="B42" s="353"/>
      <c r="C42" s="353"/>
      <c r="D42" s="353"/>
      <c r="E42" s="353"/>
      <c r="F42" s="353"/>
      <c r="G42" s="353"/>
      <c r="H42" s="353"/>
      <c r="I42" s="353"/>
    </row>
    <row r="43" spans="1:9" x14ac:dyDescent="0.2">
      <c r="A43" s="353"/>
      <c r="B43" s="353"/>
      <c r="C43" s="353"/>
      <c r="D43" s="353"/>
      <c r="E43" s="353"/>
      <c r="F43" s="353"/>
      <c r="G43" s="353"/>
      <c r="H43" s="353"/>
      <c r="I43" s="353"/>
    </row>
    <row r="44" spans="1:9" x14ac:dyDescent="0.2">
      <c r="A44" s="353"/>
      <c r="B44" s="353"/>
      <c r="C44" s="353"/>
      <c r="D44" s="353"/>
      <c r="E44" s="353"/>
      <c r="F44" s="353"/>
      <c r="G44" s="353"/>
      <c r="H44" s="353"/>
      <c r="I44" s="353"/>
    </row>
    <row r="45" spans="1:9" x14ac:dyDescent="0.2">
      <c r="A45" s="353"/>
      <c r="B45" s="353"/>
      <c r="C45" s="353"/>
      <c r="D45" s="353"/>
      <c r="E45" s="353"/>
      <c r="F45" s="353"/>
      <c r="G45" s="353"/>
      <c r="H45" s="353"/>
      <c r="I45" s="353"/>
    </row>
    <row r="46" spans="1:9" x14ac:dyDescent="0.2">
      <c r="A46" s="353"/>
      <c r="B46" s="353"/>
      <c r="C46" s="353"/>
      <c r="D46" s="353"/>
      <c r="E46" s="353"/>
      <c r="F46" s="353"/>
      <c r="G46" s="353"/>
      <c r="H46" s="353"/>
      <c r="I46" s="353"/>
    </row>
    <row r="47" spans="1:9" x14ac:dyDescent="0.2">
      <c r="A47" s="353"/>
      <c r="B47" s="353"/>
      <c r="C47" s="353"/>
      <c r="D47" s="353"/>
      <c r="E47" s="353"/>
      <c r="F47" s="353"/>
      <c r="G47" s="353"/>
      <c r="H47" s="353"/>
      <c r="I47" s="353"/>
    </row>
    <row r="48" spans="1:9" x14ac:dyDescent="0.2">
      <c r="A48" s="353"/>
      <c r="B48" s="353"/>
      <c r="C48" s="353"/>
      <c r="D48" s="353"/>
      <c r="E48" s="353"/>
      <c r="F48" s="353"/>
      <c r="G48" s="353"/>
      <c r="H48" s="353"/>
      <c r="I48" s="353"/>
    </row>
    <row r="49" spans="1:9" x14ac:dyDescent="0.2">
      <c r="A49" s="353"/>
      <c r="B49" s="353"/>
      <c r="C49" s="353"/>
      <c r="D49" s="353"/>
      <c r="E49" s="353"/>
      <c r="F49" s="353"/>
      <c r="G49" s="353"/>
      <c r="H49" s="353"/>
      <c r="I49" s="353"/>
    </row>
    <row r="50" spans="1:9" x14ac:dyDescent="0.2">
      <c r="A50" s="353"/>
      <c r="B50" s="353"/>
      <c r="C50" s="353"/>
      <c r="D50" s="353"/>
      <c r="E50" s="353"/>
      <c r="F50" s="353"/>
      <c r="G50" s="353"/>
      <c r="H50" s="353"/>
      <c r="I50" s="353"/>
    </row>
    <row r="51" spans="1:9" x14ac:dyDescent="0.2">
      <c r="A51" s="353"/>
      <c r="B51" s="353"/>
      <c r="C51" s="353"/>
      <c r="D51" s="353"/>
      <c r="E51" s="353"/>
      <c r="F51" s="353"/>
      <c r="G51" s="353"/>
      <c r="H51" s="353"/>
      <c r="I51" s="353"/>
    </row>
    <row r="52" spans="1:9" x14ac:dyDescent="0.2">
      <c r="A52" s="353"/>
      <c r="B52" s="353"/>
      <c r="C52" s="353"/>
      <c r="D52" s="353"/>
      <c r="E52" s="353"/>
      <c r="F52" s="353"/>
      <c r="G52" s="353"/>
      <c r="H52" s="353"/>
      <c r="I52" s="353"/>
    </row>
    <row r="53" spans="1:9" x14ac:dyDescent="0.2">
      <c r="A53" s="353"/>
      <c r="B53" s="353"/>
      <c r="C53" s="353"/>
      <c r="D53" s="353"/>
      <c r="E53" s="353"/>
      <c r="F53" s="353"/>
      <c r="G53" s="353"/>
      <c r="H53" s="353"/>
      <c r="I53" s="353"/>
    </row>
    <row r="54" spans="1:9" x14ac:dyDescent="0.2">
      <c r="A54" s="353"/>
      <c r="B54" s="353"/>
      <c r="C54" s="353"/>
      <c r="D54" s="353"/>
      <c r="E54" s="353"/>
      <c r="F54" s="353"/>
      <c r="G54" s="353"/>
      <c r="H54" s="353"/>
      <c r="I54" s="353"/>
    </row>
    <row r="55" spans="1:9" x14ac:dyDescent="0.2">
      <c r="A55" s="353"/>
      <c r="B55" s="353"/>
      <c r="C55" s="353"/>
      <c r="D55" s="353"/>
      <c r="E55" s="353"/>
      <c r="F55" s="353"/>
      <c r="G55" s="353"/>
      <c r="H55" s="353"/>
      <c r="I55" s="353"/>
    </row>
    <row r="56" spans="1:9" x14ac:dyDescent="0.2">
      <c r="A56" s="353"/>
      <c r="B56" s="353"/>
      <c r="C56" s="353"/>
      <c r="D56" s="353"/>
      <c r="E56" s="353"/>
      <c r="F56" s="353"/>
      <c r="G56" s="353"/>
      <c r="H56" s="353"/>
      <c r="I56" s="353"/>
    </row>
    <row r="57" spans="1:9" x14ac:dyDescent="0.2">
      <c r="A57" s="353"/>
      <c r="B57" s="353"/>
      <c r="C57" s="353"/>
      <c r="D57" s="353"/>
      <c r="E57" s="353"/>
      <c r="F57" s="353"/>
      <c r="G57" s="353"/>
      <c r="H57" s="353"/>
      <c r="I57" s="353"/>
    </row>
    <row r="58" spans="1:9" x14ac:dyDescent="0.2">
      <c r="A58" s="353"/>
      <c r="B58" s="353"/>
      <c r="C58" s="353"/>
      <c r="D58" s="353"/>
      <c r="E58" s="353"/>
      <c r="F58" s="353"/>
      <c r="G58" s="353"/>
      <c r="H58" s="353"/>
      <c r="I58" s="353"/>
    </row>
    <row r="59" spans="1:9" x14ac:dyDescent="0.2">
      <c r="A59" s="353"/>
      <c r="B59" s="353"/>
      <c r="C59" s="353"/>
      <c r="D59" s="353"/>
      <c r="E59" s="353"/>
      <c r="F59" s="353"/>
      <c r="G59" s="353"/>
      <c r="H59" s="353"/>
      <c r="I59" s="353"/>
    </row>
    <row r="60" spans="1:9" x14ac:dyDescent="0.2">
      <c r="A60" s="353"/>
      <c r="B60" s="353"/>
      <c r="C60" s="353"/>
      <c r="D60" s="353"/>
      <c r="E60" s="353"/>
      <c r="F60" s="353"/>
      <c r="G60" s="353"/>
      <c r="H60" s="353"/>
      <c r="I60" s="353"/>
    </row>
    <row r="61" spans="1:9" x14ac:dyDescent="0.2">
      <c r="A61" s="353"/>
      <c r="B61" s="353"/>
      <c r="C61" s="353"/>
      <c r="D61" s="353"/>
      <c r="E61" s="353"/>
      <c r="F61" s="353"/>
      <c r="G61" s="353"/>
      <c r="H61" s="353"/>
      <c r="I61" s="353"/>
    </row>
    <row r="62" spans="1:9" x14ac:dyDescent="0.2">
      <c r="A62" s="353"/>
      <c r="B62" s="353"/>
      <c r="C62" s="353"/>
      <c r="D62" s="353"/>
      <c r="E62" s="353"/>
      <c r="F62" s="353"/>
      <c r="G62" s="353"/>
      <c r="H62" s="353"/>
      <c r="I62" s="353"/>
    </row>
    <row r="63" spans="1:9" x14ac:dyDescent="0.2">
      <c r="A63" s="353"/>
      <c r="B63" s="353"/>
      <c r="C63" s="353"/>
      <c r="D63" s="353"/>
      <c r="E63" s="353"/>
      <c r="F63" s="353"/>
      <c r="G63" s="353"/>
      <c r="H63" s="353"/>
      <c r="I63" s="353"/>
    </row>
  </sheetData>
  <mergeCells count="1">
    <mergeCell ref="A3:I63"/>
  </mergeCells>
  <pageMargins left="0.31496062992125984" right="0.31496062992125984" top="0.35433070866141736" bottom="0.35433070866141736" header="0.31496062992125984" footer="0.19685039370078741"/>
  <pageSetup paperSize="9" fitToHeight="0" orientation="portrait" r:id="rId1"/>
  <headerFooter differentFirst="1" scaleWithDoc="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1"/>
  <dimension ref="A1:X39"/>
  <sheetViews>
    <sheetView showGridLines="0" zoomScaleNormal="100" workbookViewId="0">
      <selection activeCell="B3" sqref="B3:M6"/>
    </sheetView>
  </sheetViews>
  <sheetFormatPr defaultColWidth="9.140625" defaultRowHeight="12" x14ac:dyDescent="0.2"/>
  <cols>
    <col min="1" max="1" width="9.42578125" style="70" customWidth="1"/>
    <col min="2" max="2" width="14.42578125" style="70" customWidth="1"/>
    <col min="3" max="3" width="8" style="70" bestFit="1" customWidth="1"/>
    <col min="4" max="4" width="14.42578125" style="70" customWidth="1"/>
    <col min="5" max="5" width="8" style="70" bestFit="1" customWidth="1"/>
    <col min="6" max="6" width="14.42578125" style="70" customWidth="1"/>
    <col min="7" max="7" width="8" style="70" customWidth="1"/>
    <col min="8" max="8" width="14.42578125" style="70" customWidth="1"/>
    <col min="9" max="9" width="8" style="70" bestFit="1" customWidth="1"/>
    <col min="10" max="10" width="14.42578125" style="70" customWidth="1"/>
    <col min="11" max="11" width="8" style="70" customWidth="1"/>
    <col min="12" max="12" width="14.42578125" style="70" customWidth="1"/>
    <col min="13" max="13" width="8" style="70" customWidth="1"/>
    <col min="14" max="26" width="9.140625" style="70" customWidth="1"/>
    <col min="27" max="16384" width="9.140625" style="70"/>
  </cols>
  <sheetData>
    <row r="1" spans="1:24" ht="18.75" x14ac:dyDescent="0.3">
      <c r="A1" s="73" t="s">
        <v>61</v>
      </c>
      <c r="M1" s="74" t="e">
        <f>#REF!</f>
        <v>#REF!</v>
      </c>
    </row>
    <row r="2" spans="1:24" ht="7.5" customHeight="1" x14ac:dyDescent="0.2"/>
    <row r="3" spans="1:24" x14ac:dyDescent="0.2">
      <c r="A3" s="27"/>
      <c r="B3" s="414"/>
      <c r="C3" s="414"/>
      <c r="D3" s="414"/>
      <c r="E3" s="414"/>
      <c r="F3" s="414"/>
      <c r="G3" s="415"/>
      <c r="H3" s="421"/>
      <c r="I3" s="414"/>
      <c r="J3" s="414"/>
      <c r="K3" s="414"/>
      <c r="L3" s="414"/>
      <c r="M3" s="414"/>
      <c r="N3" s="9"/>
    </row>
    <row r="4" spans="1:24" x14ac:dyDescent="0.2">
      <c r="A4" s="27"/>
      <c r="B4" s="422"/>
      <c r="C4" s="423"/>
      <c r="D4" s="423"/>
      <c r="E4" s="423"/>
      <c r="F4" s="423"/>
      <c r="G4" s="424"/>
      <c r="H4" s="422"/>
      <c r="I4" s="423"/>
      <c r="J4" s="423"/>
      <c r="K4" s="423"/>
      <c r="L4" s="423"/>
      <c r="M4" s="423"/>
      <c r="N4" s="39"/>
    </row>
    <row r="5" spans="1:24" x14ac:dyDescent="0.2">
      <c r="A5" s="15"/>
      <c r="B5" s="420"/>
      <c r="C5" s="419"/>
      <c r="D5" s="420"/>
      <c r="E5" s="419"/>
      <c r="F5" s="420"/>
      <c r="G5" s="419"/>
      <c r="H5" s="420"/>
      <c r="I5" s="419"/>
      <c r="J5" s="420"/>
      <c r="K5" s="419"/>
      <c r="L5" s="420"/>
      <c r="M5" s="418"/>
      <c r="N5" s="58"/>
    </row>
    <row r="6" spans="1:24" x14ac:dyDescent="0.2">
      <c r="A6" s="13"/>
      <c r="B6" s="63"/>
      <c r="C6" s="31"/>
      <c r="D6" s="31"/>
      <c r="E6" s="31"/>
      <c r="F6" s="31"/>
      <c r="G6" s="31"/>
      <c r="H6" s="31"/>
      <c r="I6" s="31"/>
      <c r="J6" s="31"/>
      <c r="K6" s="31"/>
      <c r="L6" s="31"/>
      <c r="M6" s="32"/>
      <c r="N6" s="58"/>
    </row>
    <row r="7" spans="1:24" x14ac:dyDescent="0.2">
      <c r="A7" s="411"/>
      <c r="B7" s="409"/>
      <c r="C7" s="410"/>
      <c r="D7" s="410"/>
      <c r="E7" s="410"/>
      <c r="F7" s="410"/>
      <c r="G7" s="413"/>
      <c r="H7" s="409"/>
      <c r="I7" s="410"/>
      <c r="J7" s="410"/>
      <c r="K7" s="410"/>
      <c r="L7" s="410"/>
      <c r="M7" s="410"/>
      <c r="N7" s="40"/>
    </row>
    <row r="8" spans="1:24" x14ac:dyDescent="0.2">
      <c r="A8" s="412"/>
      <c r="B8" s="33"/>
      <c r="C8" s="45"/>
      <c r="D8" s="34"/>
      <c r="E8" s="45"/>
      <c r="F8" s="34"/>
      <c r="G8" s="45"/>
      <c r="H8" s="33"/>
      <c r="I8" s="45"/>
      <c r="J8" s="34"/>
      <c r="K8" s="45"/>
      <c r="L8" s="34"/>
      <c r="M8" s="45"/>
      <c r="N8" s="2"/>
    </row>
    <row r="9" spans="1:24" x14ac:dyDescent="0.2">
      <c r="A9" s="35"/>
      <c r="B9" s="75"/>
      <c r="C9" s="76"/>
      <c r="D9" s="18"/>
      <c r="E9" s="76"/>
      <c r="F9" s="18"/>
      <c r="G9" s="76"/>
      <c r="H9" s="75"/>
      <c r="I9" s="76"/>
      <c r="J9" s="18"/>
      <c r="K9" s="76"/>
      <c r="L9" s="18"/>
      <c r="M9" s="76"/>
      <c r="N9" s="50"/>
      <c r="O9" s="88"/>
      <c r="X9" s="77"/>
    </row>
    <row r="10" spans="1:24" x14ac:dyDescent="0.2">
      <c r="A10" s="26"/>
      <c r="B10" s="75"/>
      <c r="C10" s="76"/>
      <c r="D10" s="18"/>
      <c r="E10" s="76"/>
      <c r="F10" s="18"/>
      <c r="G10" s="76"/>
      <c r="H10" s="75"/>
      <c r="I10" s="76"/>
      <c r="J10" s="18"/>
      <c r="K10" s="76"/>
      <c r="L10" s="18"/>
      <c r="M10" s="76"/>
      <c r="N10" s="50"/>
      <c r="O10" s="88"/>
      <c r="X10" s="77"/>
    </row>
    <row r="11" spans="1:24" x14ac:dyDescent="0.2">
      <c r="A11" s="26"/>
      <c r="B11" s="23"/>
      <c r="C11" s="76"/>
      <c r="D11" s="12"/>
      <c r="E11" s="76"/>
      <c r="F11" s="12"/>
      <c r="G11" s="76"/>
      <c r="H11" s="23"/>
      <c r="I11" s="76"/>
      <c r="J11" s="12"/>
      <c r="K11" s="76"/>
      <c r="L11" s="12"/>
      <c r="M11" s="76"/>
      <c r="N11" s="50"/>
      <c r="O11" s="88"/>
      <c r="X11" s="77"/>
    </row>
    <row r="12" spans="1:24" x14ac:dyDescent="0.2">
      <c r="A12" s="26"/>
      <c r="B12" s="75"/>
      <c r="C12" s="76"/>
      <c r="D12" s="18"/>
      <c r="E12" s="76"/>
      <c r="F12" s="18"/>
      <c r="G12" s="76"/>
      <c r="H12" s="75"/>
      <c r="I12" s="76"/>
      <c r="J12" s="18"/>
      <c r="K12" s="76"/>
      <c r="L12" s="18"/>
      <c r="M12" s="76"/>
      <c r="N12" s="50"/>
      <c r="O12" s="88"/>
      <c r="X12" s="77"/>
    </row>
    <row r="13" spans="1:24" x14ac:dyDescent="0.2">
      <c r="A13" s="26"/>
      <c r="B13" s="23"/>
      <c r="C13" s="76"/>
      <c r="D13" s="12"/>
      <c r="E13" s="76"/>
      <c r="F13" s="12"/>
      <c r="G13" s="76"/>
      <c r="H13" s="23"/>
      <c r="I13" s="76"/>
      <c r="J13" s="12"/>
      <c r="K13" s="76"/>
      <c r="L13" s="12"/>
      <c r="M13" s="76"/>
      <c r="N13" s="50"/>
      <c r="O13" s="88"/>
      <c r="X13" s="77"/>
    </row>
    <row r="14" spans="1:24" x14ac:dyDescent="0.2">
      <c r="A14" s="26"/>
      <c r="B14" s="75"/>
      <c r="C14" s="76"/>
      <c r="D14" s="18"/>
      <c r="E14" s="76"/>
      <c r="F14" s="18"/>
      <c r="G14" s="76"/>
      <c r="H14" s="75"/>
      <c r="I14" s="76"/>
      <c r="J14" s="18"/>
      <c r="K14" s="76"/>
      <c r="L14" s="18"/>
      <c r="M14" s="76"/>
      <c r="N14" s="50"/>
      <c r="O14" s="88"/>
      <c r="P14" s="17"/>
      <c r="Q14" s="38"/>
      <c r="R14" s="8"/>
      <c r="S14" s="8"/>
      <c r="T14" s="8"/>
      <c r="U14" s="8"/>
      <c r="X14" s="77"/>
    </row>
    <row r="15" spans="1:24" x14ac:dyDescent="0.2">
      <c r="A15" s="26"/>
      <c r="B15" s="75"/>
      <c r="C15" s="76"/>
      <c r="D15" s="18"/>
      <c r="E15" s="78"/>
      <c r="F15" s="18"/>
      <c r="G15" s="78"/>
      <c r="H15" s="75"/>
      <c r="I15" s="78"/>
      <c r="J15" s="18"/>
      <c r="K15" s="78"/>
      <c r="L15" s="18"/>
      <c r="M15" s="78"/>
      <c r="N15" s="50"/>
      <c r="O15" s="88"/>
      <c r="P15" s="17"/>
      <c r="Q15" s="38"/>
      <c r="R15" s="8"/>
      <c r="S15" s="8"/>
      <c r="T15" s="8"/>
      <c r="U15" s="8"/>
      <c r="X15" s="77"/>
    </row>
    <row r="16" spans="1:24" ht="12.75" thickBot="1" x14ac:dyDescent="0.25">
      <c r="A16" s="14"/>
      <c r="B16" s="22"/>
      <c r="C16" s="79"/>
      <c r="D16" s="6"/>
      <c r="E16" s="80"/>
      <c r="F16" s="6"/>
      <c r="G16" s="80"/>
      <c r="H16" s="22"/>
      <c r="I16" s="81"/>
      <c r="J16" s="6"/>
      <c r="K16" s="81"/>
      <c r="L16" s="6"/>
      <c r="M16" s="81"/>
      <c r="N16" s="50"/>
      <c r="O16" s="88"/>
      <c r="P16" s="17"/>
      <c r="Q16" s="38"/>
      <c r="R16" s="8"/>
      <c r="S16" s="8"/>
      <c r="T16" s="8"/>
      <c r="U16" s="8"/>
      <c r="X16" s="77"/>
    </row>
    <row r="17" spans="1:15" x14ac:dyDescent="0.2">
      <c r="A17" s="16"/>
      <c r="B17" s="82"/>
      <c r="C17" s="82"/>
      <c r="D17" s="82"/>
      <c r="E17" s="82"/>
      <c r="F17" s="82"/>
      <c r="G17" s="82"/>
      <c r="H17" s="82"/>
      <c r="I17" s="82"/>
      <c r="J17" s="82"/>
      <c r="K17" s="82"/>
      <c r="L17" s="83"/>
      <c r="M17" s="83"/>
      <c r="N17" s="84"/>
      <c r="O17" s="83"/>
    </row>
    <row r="18" spans="1:15" x14ac:dyDescent="0.2">
      <c r="A18" s="28"/>
      <c r="B18" s="414"/>
      <c r="C18" s="414"/>
      <c r="D18" s="414"/>
      <c r="E18" s="414"/>
      <c r="F18" s="414"/>
      <c r="G18" s="415"/>
      <c r="H18" s="82"/>
      <c r="I18" s="82"/>
      <c r="J18" s="82"/>
      <c r="K18" s="82"/>
      <c r="L18" s="82"/>
      <c r="M18" s="82"/>
      <c r="N18" s="85"/>
      <c r="O18" s="82"/>
    </row>
    <row r="19" spans="1:15" x14ac:dyDescent="0.2">
      <c r="A19" s="36"/>
      <c r="B19" s="416"/>
      <c r="C19" s="417"/>
      <c r="D19" s="417"/>
      <c r="E19" s="417"/>
      <c r="F19" s="417"/>
      <c r="G19" s="417"/>
      <c r="H19" s="85"/>
      <c r="I19" s="86"/>
      <c r="J19" s="87"/>
      <c r="K19" s="50"/>
      <c r="L19" s="87"/>
      <c r="M19" s="88"/>
      <c r="N19" s="85"/>
      <c r="O19" s="82"/>
    </row>
    <row r="20" spans="1:15" x14ac:dyDescent="0.2">
      <c r="A20" s="37"/>
      <c r="B20" s="418"/>
      <c r="C20" s="419"/>
      <c r="D20" s="418"/>
      <c r="E20" s="419"/>
      <c r="F20" s="418"/>
      <c r="G20" s="419"/>
      <c r="H20" s="85"/>
      <c r="I20" s="86"/>
      <c r="J20" s="87"/>
      <c r="K20" s="50"/>
      <c r="L20" s="87"/>
      <c r="M20" s="88"/>
      <c r="N20" s="85"/>
      <c r="O20" s="82"/>
    </row>
    <row r="21" spans="1:15" x14ac:dyDescent="0.2">
      <c r="A21" s="62"/>
      <c r="B21" s="63"/>
      <c r="C21" s="31"/>
      <c r="D21" s="31"/>
      <c r="E21" s="31"/>
      <c r="F21" s="31"/>
      <c r="G21" s="48"/>
      <c r="H21" s="85"/>
      <c r="I21" s="86"/>
      <c r="J21" s="87"/>
      <c r="K21" s="50"/>
      <c r="L21" s="87"/>
      <c r="M21" s="88"/>
      <c r="N21" s="85"/>
      <c r="O21" s="82"/>
    </row>
    <row r="22" spans="1:15" x14ac:dyDescent="0.2">
      <c r="A22" s="407"/>
      <c r="B22" s="409"/>
      <c r="C22" s="410"/>
      <c r="D22" s="410"/>
      <c r="E22" s="410"/>
      <c r="F22" s="410"/>
      <c r="G22" s="410"/>
      <c r="H22" s="85"/>
      <c r="I22" s="86"/>
      <c r="J22" s="87"/>
      <c r="K22" s="50"/>
      <c r="L22" s="87"/>
      <c r="M22" s="88"/>
      <c r="N22" s="85"/>
      <c r="O22" s="82"/>
    </row>
    <row r="23" spans="1:15" x14ac:dyDescent="0.2">
      <c r="A23" s="408"/>
      <c r="B23" s="33"/>
      <c r="C23" s="46"/>
      <c r="D23" s="34"/>
      <c r="E23" s="46"/>
      <c r="F23" s="34"/>
      <c r="G23" s="46"/>
      <c r="H23" s="82"/>
      <c r="I23" s="82"/>
      <c r="J23" s="87"/>
      <c r="K23" s="50"/>
      <c r="L23" s="87"/>
      <c r="M23" s="88"/>
      <c r="N23" s="85"/>
      <c r="O23" s="82"/>
    </row>
    <row r="24" spans="1:15" x14ac:dyDescent="0.2">
      <c r="A24" s="29"/>
      <c r="B24" s="56"/>
      <c r="C24" s="42"/>
      <c r="D24" s="19"/>
      <c r="E24" s="42"/>
      <c r="F24" s="19"/>
      <c r="G24" s="42"/>
      <c r="H24" s="82"/>
      <c r="I24" s="82"/>
      <c r="J24" s="87"/>
      <c r="K24" s="50"/>
      <c r="L24" s="87"/>
      <c r="M24" s="88"/>
      <c r="N24" s="85"/>
      <c r="O24" s="86"/>
    </row>
    <row r="25" spans="1:15" x14ac:dyDescent="0.2">
      <c r="A25" s="29"/>
      <c r="B25" s="56"/>
      <c r="C25" s="42"/>
      <c r="D25" s="19"/>
      <c r="E25" s="42"/>
      <c r="F25" s="19"/>
      <c r="G25" s="42"/>
      <c r="H25" s="82"/>
      <c r="I25" s="82"/>
      <c r="J25" s="87"/>
      <c r="K25" s="50"/>
      <c r="L25" s="87"/>
      <c r="M25" s="88"/>
      <c r="N25" s="85"/>
      <c r="O25" s="86"/>
    </row>
    <row r="26" spans="1:15" x14ac:dyDescent="0.2">
      <c r="A26" s="29"/>
      <c r="B26" s="56"/>
      <c r="C26" s="42"/>
      <c r="D26" s="19"/>
      <c r="E26" s="42"/>
      <c r="F26" s="19"/>
      <c r="G26" s="42"/>
      <c r="H26" s="82"/>
      <c r="I26" s="82"/>
      <c r="J26" s="87"/>
      <c r="K26" s="50"/>
      <c r="L26" s="87"/>
      <c r="M26" s="88"/>
      <c r="N26" s="85"/>
      <c r="O26" s="86"/>
    </row>
    <row r="27" spans="1:15" ht="12.75" thickBot="1" x14ac:dyDescent="0.25">
      <c r="A27" s="30"/>
      <c r="B27" s="57"/>
      <c r="C27" s="43"/>
      <c r="D27" s="21"/>
      <c r="E27" s="43"/>
      <c r="F27" s="21"/>
      <c r="G27" s="43"/>
      <c r="H27" s="82"/>
      <c r="I27" s="82"/>
      <c r="J27" s="82"/>
      <c r="K27" s="82"/>
      <c r="L27" s="82"/>
      <c r="M27" s="82"/>
      <c r="N27" s="85"/>
      <c r="O27" s="86"/>
    </row>
    <row r="28" spans="1:15" x14ac:dyDescent="0.2">
      <c r="A28" s="17"/>
      <c r="B28" s="17"/>
      <c r="C28" s="38"/>
      <c r="D28" s="8"/>
      <c r="E28" s="8"/>
      <c r="F28" s="8"/>
      <c r="G28" s="83"/>
      <c r="H28" s="82"/>
      <c r="I28" s="82"/>
      <c r="J28" s="82"/>
      <c r="K28" s="82"/>
      <c r="L28" s="82"/>
      <c r="M28" s="82"/>
      <c r="N28" s="82"/>
      <c r="O28" s="82"/>
    </row>
    <row r="29" spans="1:15" x14ac:dyDescent="0.2">
      <c r="A29" s="17"/>
      <c r="B29" s="17"/>
      <c r="C29" s="38"/>
      <c r="D29" s="8"/>
      <c r="E29" s="8"/>
      <c r="F29" s="8"/>
      <c r="G29" s="83"/>
      <c r="H29" s="82"/>
      <c r="I29" s="82"/>
      <c r="J29" s="82"/>
      <c r="K29" s="82"/>
      <c r="L29" s="82"/>
      <c r="M29" s="82"/>
      <c r="N29" s="82"/>
      <c r="O29" s="82"/>
    </row>
    <row r="30" spans="1:15" x14ac:dyDescent="0.2">
      <c r="J30" s="87"/>
      <c r="K30" s="87"/>
      <c r="L30" s="87"/>
      <c r="M30" s="87"/>
    </row>
    <row r="31" spans="1:15" x14ac:dyDescent="0.2">
      <c r="H31" s="87"/>
      <c r="I31" s="89"/>
      <c r="J31" s="87"/>
      <c r="K31" s="77"/>
      <c r="L31" s="77"/>
      <c r="M31" s="77"/>
    </row>
    <row r="32" spans="1:15" x14ac:dyDescent="0.2">
      <c r="H32" s="87"/>
      <c r="I32" s="89"/>
      <c r="J32" s="87"/>
      <c r="K32" s="77"/>
      <c r="L32" s="77"/>
      <c r="M32" s="77"/>
    </row>
    <row r="33" spans="8:13" ht="12.75" customHeight="1" x14ac:dyDescent="0.2">
      <c r="H33" s="87"/>
      <c r="I33" s="89"/>
      <c r="J33" s="87"/>
      <c r="K33" s="77"/>
      <c r="L33" s="77"/>
      <c r="M33" s="77"/>
    </row>
    <row r="34" spans="8:13" x14ac:dyDescent="0.2">
      <c r="H34" s="87"/>
      <c r="I34" s="89"/>
      <c r="J34" s="87"/>
      <c r="K34" s="77"/>
      <c r="L34" s="77"/>
      <c r="M34" s="77"/>
    </row>
    <row r="35" spans="8:13" ht="13.5" customHeight="1" x14ac:dyDescent="0.2">
      <c r="H35" s="87"/>
      <c r="I35" s="89"/>
      <c r="J35" s="87"/>
      <c r="K35" s="77"/>
      <c r="L35" s="77"/>
      <c r="M35" s="77"/>
    </row>
    <row r="36" spans="8:13" ht="12.75" customHeight="1" x14ac:dyDescent="0.2">
      <c r="H36" s="87"/>
      <c r="I36" s="89"/>
      <c r="J36" s="87"/>
      <c r="K36" s="77"/>
      <c r="L36" s="77"/>
      <c r="M36" s="77"/>
    </row>
    <row r="37" spans="8:13" ht="12.75" customHeight="1" x14ac:dyDescent="0.2">
      <c r="H37" s="87"/>
      <c r="I37" s="89"/>
      <c r="J37" s="87"/>
      <c r="K37" s="77"/>
      <c r="L37" s="77"/>
      <c r="M37" s="77"/>
    </row>
    <row r="38" spans="8:13" ht="12.75" customHeight="1" x14ac:dyDescent="0.2">
      <c r="H38" s="87"/>
      <c r="I38" s="89"/>
      <c r="J38" s="87"/>
      <c r="K38" s="77"/>
      <c r="L38" s="77"/>
      <c r="M38" s="77"/>
    </row>
    <row r="39" spans="8:13" ht="12.75" customHeight="1" x14ac:dyDescent="0.2"/>
  </sheetData>
  <mergeCells count="20">
    <mergeCell ref="B3:G3"/>
    <mergeCell ref="H3:M3"/>
    <mergeCell ref="B4:G4"/>
    <mergeCell ref="H4:M4"/>
    <mergeCell ref="B5:C5"/>
    <mergeCell ref="D5:E5"/>
    <mergeCell ref="F5:G5"/>
    <mergeCell ref="H5:I5"/>
    <mergeCell ref="J5:K5"/>
    <mergeCell ref="L5:M5"/>
    <mergeCell ref="A22:A23"/>
    <mergeCell ref="B22:G22"/>
    <mergeCell ref="A7:A8"/>
    <mergeCell ref="B7:G7"/>
    <mergeCell ref="H7:M7"/>
    <mergeCell ref="B18:G18"/>
    <mergeCell ref="B19:G19"/>
    <mergeCell ref="B20:C20"/>
    <mergeCell ref="D20:E20"/>
    <mergeCell ref="F20:G20"/>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2"/>
  <dimension ref="A1:U45"/>
  <sheetViews>
    <sheetView showGridLines="0" zoomScaleNormal="100" workbookViewId="0">
      <selection activeCell="B3" sqref="B3:M6"/>
    </sheetView>
  </sheetViews>
  <sheetFormatPr defaultColWidth="9.140625" defaultRowHeight="12" x14ac:dyDescent="0.2"/>
  <cols>
    <col min="1" max="1" width="9.42578125" style="70" customWidth="1"/>
    <col min="2" max="2" width="14.42578125" style="70" customWidth="1"/>
    <col min="3" max="3" width="8" style="70" bestFit="1" customWidth="1"/>
    <col min="4" max="4" width="14.42578125" style="70" customWidth="1"/>
    <col min="5" max="5" width="8" style="70" bestFit="1" customWidth="1"/>
    <col min="6" max="6" width="14.42578125" style="70" customWidth="1"/>
    <col min="7" max="7" width="8" style="70" bestFit="1" customWidth="1"/>
    <col min="8" max="8" width="14.42578125" style="70" customWidth="1"/>
    <col min="9" max="9" width="8" style="70" bestFit="1" customWidth="1"/>
    <col min="10" max="10" width="14.42578125" style="70" customWidth="1"/>
    <col min="11" max="11" width="8" style="70" bestFit="1" customWidth="1"/>
    <col min="12" max="12" width="14.42578125" style="70" customWidth="1"/>
    <col min="13" max="13" width="8" style="70" bestFit="1" customWidth="1"/>
    <col min="14" max="26" width="9.140625" style="70" customWidth="1"/>
    <col min="27" max="16384" width="9.140625" style="70"/>
  </cols>
  <sheetData>
    <row r="1" spans="1:21" ht="18.75" x14ac:dyDescent="0.3">
      <c r="A1" s="73" t="s">
        <v>62</v>
      </c>
      <c r="B1" s="82"/>
      <c r="C1" s="82"/>
      <c r="D1" s="82"/>
      <c r="E1" s="82"/>
      <c r="F1" s="82"/>
      <c r="G1" s="82"/>
      <c r="H1" s="82"/>
      <c r="I1" s="82"/>
      <c r="J1" s="82"/>
      <c r="K1" s="82"/>
      <c r="L1" s="82"/>
      <c r="M1" s="74" t="e">
        <f>#REF!</f>
        <v>#REF!</v>
      </c>
      <c r="N1" s="20"/>
      <c r="O1" s="20"/>
      <c r="P1" s="90"/>
    </row>
    <row r="2" spans="1:21" ht="7.5" customHeight="1" x14ac:dyDescent="0.3">
      <c r="A2" s="73"/>
      <c r="B2" s="82"/>
      <c r="C2" s="82"/>
      <c r="D2" s="82"/>
      <c r="E2" s="82"/>
      <c r="F2" s="82"/>
      <c r="G2" s="82"/>
      <c r="H2" s="82"/>
      <c r="I2" s="82"/>
      <c r="J2" s="82"/>
      <c r="K2" s="82"/>
      <c r="L2" s="82"/>
      <c r="M2" s="82"/>
      <c r="N2" s="20"/>
      <c r="O2" s="20"/>
      <c r="P2" s="90"/>
    </row>
    <row r="3" spans="1:21" x14ac:dyDescent="0.2">
      <c r="A3" s="27"/>
      <c r="B3" s="414"/>
      <c r="C3" s="414"/>
      <c r="D3" s="414"/>
      <c r="E3" s="414"/>
      <c r="F3" s="414"/>
      <c r="G3" s="415"/>
      <c r="H3" s="421"/>
      <c r="I3" s="414"/>
      <c r="J3" s="414"/>
      <c r="K3" s="414"/>
      <c r="L3" s="414"/>
      <c r="M3" s="414"/>
      <c r="N3" s="20"/>
      <c r="O3" s="90"/>
      <c r="P3" s="90"/>
    </row>
    <row r="4" spans="1:21" ht="13.5" customHeight="1" x14ac:dyDescent="0.2">
      <c r="A4" s="27"/>
      <c r="B4" s="422"/>
      <c r="C4" s="423"/>
      <c r="D4" s="423"/>
      <c r="E4" s="423"/>
      <c r="F4" s="423"/>
      <c r="G4" s="424"/>
      <c r="H4" s="422"/>
      <c r="I4" s="423"/>
      <c r="J4" s="423"/>
      <c r="K4" s="423"/>
      <c r="L4" s="423"/>
      <c r="M4" s="423"/>
      <c r="N4" s="20"/>
      <c r="O4" s="90"/>
      <c r="P4" s="90"/>
    </row>
    <row r="5" spans="1:21" x14ac:dyDescent="0.2">
      <c r="A5" s="15"/>
      <c r="B5" s="420"/>
      <c r="C5" s="419"/>
      <c r="D5" s="420"/>
      <c r="E5" s="419"/>
      <c r="F5" s="420"/>
      <c r="G5" s="419"/>
      <c r="H5" s="420"/>
      <c r="I5" s="419"/>
      <c r="J5" s="420"/>
      <c r="K5" s="419"/>
      <c r="L5" s="420"/>
      <c r="M5" s="418"/>
      <c r="N5" s="20"/>
      <c r="O5" s="90"/>
      <c r="P5" s="90"/>
    </row>
    <row r="6" spans="1:21" x14ac:dyDescent="0.2">
      <c r="A6" s="13"/>
      <c r="B6" s="63"/>
      <c r="C6" s="31"/>
      <c r="D6" s="31"/>
      <c r="E6" s="31"/>
      <c r="F6" s="31"/>
      <c r="G6" s="31"/>
      <c r="H6" s="31"/>
      <c r="I6" s="31"/>
      <c r="J6" s="31"/>
      <c r="K6" s="31"/>
      <c r="L6" s="31"/>
      <c r="M6" s="48"/>
      <c r="N6" s="20"/>
      <c r="O6" s="90"/>
      <c r="P6" s="90"/>
    </row>
    <row r="7" spans="1:21" x14ac:dyDescent="0.2">
      <c r="A7" s="411"/>
      <c r="B7" s="409"/>
      <c r="C7" s="410"/>
      <c r="D7" s="410"/>
      <c r="E7" s="410"/>
      <c r="F7" s="410"/>
      <c r="G7" s="413"/>
      <c r="H7" s="409"/>
      <c r="I7" s="410"/>
      <c r="J7" s="410"/>
      <c r="K7" s="410"/>
      <c r="L7" s="410"/>
      <c r="M7" s="410"/>
      <c r="N7" s="20"/>
      <c r="O7" s="90"/>
      <c r="P7" s="90"/>
    </row>
    <row r="8" spans="1:21" x14ac:dyDescent="0.2">
      <c r="A8" s="412"/>
      <c r="B8" s="33"/>
      <c r="C8" s="45"/>
      <c r="D8" s="34"/>
      <c r="E8" s="45"/>
      <c r="F8" s="34"/>
      <c r="G8" s="45"/>
      <c r="H8" s="33"/>
      <c r="I8" s="45"/>
      <c r="J8" s="34"/>
      <c r="K8" s="45"/>
      <c r="L8" s="34"/>
      <c r="M8" s="45"/>
      <c r="N8" s="20"/>
      <c r="O8" s="90"/>
      <c r="P8" s="90"/>
    </row>
    <row r="9" spans="1:21" x14ac:dyDescent="0.2">
      <c r="A9" s="35"/>
      <c r="B9" s="75"/>
      <c r="C9" s="76"/>
      <c r="D9" s="18"/>
      <c r="E9" s="76"/>
      <c r="F9" s="18"/>
      <c r="G9" s="76"/>
      <c r="H9" s="75"/>
      <c r="I9" s="76"/>
      <c r="J9" s="18"/>
      <c r="K9" s="76"/>
      <c r="L9" s="18"/>
      <c r="M9" s="76"/>
      <c r="N9" s="60"/>
      <c r="O9" s="91"/>
      <c r="P9" s="90"/>
    </row>
    <row r="10" spans="1:21" x14ac:dyDescent="0.2">
      <c r="A10" s="35"/>
      <c r="B10" s="75"/>
      <c r="C10" s="76"/>
      <c r="D10" s="18"/>
      <c r="E10" s="76"/>
      <c r="F10" s="18"/>
      <c r="G10" s="76"/>
      <c r="H10" s="75"/>
      <c r="I10" s="76"/>
      <c r="J10" s="18"/>
      <c r="K10" s="76"/>
      <c r="L10" s="18"/>
      <c r="M10" s="76"/>
      <c r="N10" s="60"/>
      <c r="O10" s="91"/>
      <c r="P10" s="90"/>
    </row>
    <row r="11" spans="1:21" x14ac:dyDescent="0.2">
      <c r="A11" s="26"/>
      <c r="B11" s="23"/>
      <c r="C11" s="76"/>
      <c r="D11" s="12"/>
      <c r="E11" s="76"/>
      <c r="F11" s="12"/>
      <c r="G11" s="76"/>
      <c r="H11" s="23"/>
      <c r="I11" s="76"/>
      <c r="J11" s="12"/>
      <c r="K11" s="76"/>
      <c r="L11" s="12"/>
      <c r="M11" s="76"/>
      <c r="N11" s="60"/>
      <c r="O11" s="91"/>
      <c r="P11" s="90"/>
    </row>
    <row r="12" spans="1:21" x14ac:dyDescent="0.2">
      <c r="A12" s="26"/>
      <c r="B12" s="75"/>
      <c r="C12" s="76"/>
      <c r="D12" s="18"/>
      <c r="E12" s="76"/>
      <c r="F12" s="18"/>
      <c r="G12" s="76"/>
      <c r="H12" s="75"/>
      <c r="I12" s="76"/>
      <c r="J12" s="18"/>
      <c r="K12" s="76"/>
      <c r="L12" s="18"/>
      <c r="M12" s="76"/>
      <c r="N12" s="60"/>
      <c r="O12" s="91"/>
      <c r="P12" s="90"/>
    </row>
    <row r="13" spans="1:21" x14ac:dyDescent="0.2">
      <c r="A13" s="26"/>
      <c r="B13" s="23"/>
      <c r="C13" s="76"/>
      <c r="D13" s="12"/>
      <c r="E13" s="76"/>
      <c r="F13" s="12"/>
      <c r="G13" s="76"/>
      <c r="H13" s="23"/>
      <c r="I13" s="76"/>
      <c r="J13" s="12"/>
      <c r="K13" s="76"/>
      <c r="L13" s="12"/>
      <c r="M13" s="76"/>
      <c r="N13" s="60"/>
      <c r="O13" s="91"/>
      <c r="P13" s="90"/>
    </row>
    <row r="14" spans="1:21" x14ac:dyDescent="0.2">
      <c r="A14" s="26"/>
      <c r="B14" s="75"/>
      <c r="C14" s="76"/>
      <c r="D14" s="18"/>
      <c r="E14" s="76"/>
      <c r="F14" s="18"/>
      <c r="G14" s="76"/>
      <c r="H14" s="75"/>
      <c r="I14" s="76"/>
      <c r="J14" s="18"/>
      <c r="K14" s="76"/>
      <c r="L14" s="18"/>
      <c r="M14" s="76"/>
      <c r="N14" s="60"/>
      <c r="O14" s="91"/>
      <c r="P14" s="20"/>
      <c r="Q14" s="38"/>
      <c r="R14" s="8"/>
      <c r="S14" s="8"/>
      <c r="T14" s="8"/>
      <c r="U14" s="8"/>
    </row>
    <row r="15" spans="1:21" x14ac:dyDescent="0.2">
      <c r="A15" s="26"/>
      <c r="B15" s="75"/>
      <c r="C15" s="76"/>
      <c r="D15" s="18"/>
      <c r="E15" s="78"/>
      <c r="F15" s="18"/>
      <c r="G15" s="78"/>
      <c r="H15" s="75"/>
      <c r="I15" s="78"/>
      <c r="J15" s="18"/>
      <c r="K15" s="78"/>
      <c r="L15" s="18"/>
      <c r="M15" s="78"/>
      <c r="N15" s="60"/>
      <c r="O15" s="91"/>
      <c r="P15" s="20"/>
      <c r="Q15" s="38"/>
      <c r="R15" s="8"/>
      <c r="S15" s="8"/>
      <c r="T15" s="8"/>
      <c r="U15" s="8"/>
    </row>
    <row r="16" spans="1:21" ht="12.75" thickBot="1" x14ac:dyDescent="0.25">
      <c r="A16" s="14"/>
      <c r="B16" s="22"/>
      <c r="C16" s="79"/>
      <c r="D16" s="6"/>
      <c r="E16" s="80"/>
      <c r="F16" s="6"/>
      <c r="G16" s="80"/>
      <c r="H16" s="22"/>
      <c r="I16" s="81"/>
      <c r="J16" s="6"/>
      <c r="K16" s="81"/>
      <c r="L16" s="6"/>
      <c r="M16" s="81"/>
      <c r="N16" s="60"/>
      <c r="O16" s="91"/>
      <c r="P16" s="20"/>
      <c r="Q16" s="38"/>
      <c r="R16" s="8"/>
      <c r="S16" s="8"/>
      <c r="T16" s="8"/>
      <c r="U16" s="8"/>
    </row>
    <row r="17" spans="1:20" x14ac:dyDescent="0.2">
      <c r="A17" s="16"/>
      <c r="B17" s="82"/>
      <c r="C17" s="82"/>
      <c r="D17" s="82"/>
      <c r="E17" s="82"/>
      <c r="F17" s="82"/>
      <c r="G17" s="82"/>
      <c r="H17" s="82"/>
      <c r="I17" s="82"/>
      <c r="J17" s="82"/>
      <c r="K17" s="82"/>
      <c r="L17" s="83"/>
      <c r="M17" s="83"/>
      <c r="N17" s="92"/>
      <c r="O17" s="90"/>
      <c r="P17" s="90"/>
    </row>
    <row r="18" spans="1:20" x14ac:dyDescent="0.2">
      <c r="A18" s="49"/>
      <c r="B18" s="414"/>
      <c r="C18" s="414"/>
      <c r="D18" s="414"/>
      <c r="E18" s="414"/>
      <c r="F18" s="414"/>
      <c r="G18" s="415"/>
      <c r="H18" s="7"/>
      <c r="I18" s="7"/>
      <c r="J18" s="7"/>
      <c r="K18" s="7"/>
      <c r="L18" s="7"/>
      <c r="M18" s="7"/>
      <c r="N18" s="93"/>
      <c r="O18" s="20"/>
      <c r="P18" s="61"/>
      <c r="Q18" s="38"/>
      <c r="R18" s="8"/>
      <c r="S18" s="8"/>
      <c r="T18" s="8"/>
    </row>
    <row r="19" spans="1:20" x14ac:dyDescent="0.2">
      <c r="A19" s="36"/>
      <c r="B19" s="416"/>
      <c r="C19" s="417"/>
      <c r="D19" s="417"/>
      <c r="E19" s="417"/>
      <c r="F19" s="417"/>
      <c r="G19" s="417"/>
      <c r="H19" s="85"/>
      <c r="I19" s="86"/>
      <c r="J19" s="87"/>
      <c r="K19" s="50"/>
      <c r="L19" s="87"/>
      <c r="M19" s="88"/>
      <c r="N19" s="93"/>
      <c r="O19" s="20"/>
      <c r="P19" s="61"/>
      <c r="Q19" s="38"/>
      <c r="R19" s="8"/>
      <c r="S19" s="8"/>
      <c r="T19" s="8"/>
    </row>
    <row r="20" spans="1:20" x14ac:dyDescent="0.2">
      <c r="A20" s="37"/>
      <c r="B20" s="418"/>
      <c r="C20" s="419"/>
      <c r="D20" s="418"/>
      <c r="E20" s="419"/>
      <c r="F20" s="418"/>
      <c r="G20" s="419"/>
      <c r="H20" s="85"/>
      <c r="I20" s="86"/>
      <c r="J20" s="87"/>
      <c r="K20" s="50"/>
      <c r="L20" s="87"/>
      <c r="M20" s="88"/>
      <c r="N20" s="93"/>
      <c r="O20" s="20"/>
      <c r="P20" s="61"/>
      <c r="Q20" s="38"/>
      <c r="R20" s="44"/>
      <c r="S20" s="44"/>
      <c r="T20" s="44"/>
    </row>
    <row r="21" spans="1:20" x14ac:dyDescent="0.2">
      <c r="A21" s="62"/>
      <c r="B21" s="63"/>
      <c r="C21" s="31"/>
      <c r="D21" s="31"/>
      <c r="E21" s="31"/>
      <c r="F21" s="31"/>
      <c r="G21" s="48"/>
      <c r="H21" s="85"/>
      <c r="I21" s="86"/>
      <c r="J21" s="87"/>
      <c r="K21" s="50"/>
      <c r="L21" s="87"/>
      <c r="M21" s="88"/>
      <c r="N21" s="93"/>
      <c r="O21" s="20"/>
      <c r="P21" s="61"/>
      <c r="Q21" s="38"/>
      <c r="R21" s="8"/>
      <c r="S21" s="8"/>
      <c r="T21" s="8"/>
    </row>
    <row r="22" spans="1:20" x14ac:dyDescent="0.2">
      <c r="A22" s="407"/>
      <c r="B22" s="409"/>
      <c r="C22" s="410"/>
      <c r="D22" s="410"/>
      <c r="E22" s="410"/>
      <c r="F22" s="410"/>
      <c r="G22" s="410"/>
      <c r="H22" s="85"/>
      <c r="I22" s="86"/>
      <c r="J22" s="87"/>
      <c r="K22" s="50"/>
      <c r="L22" s="87"/>
      <c r="M22" s="88"/>
      <c r="N22" s="93"/>
      <c r="O22" s="20"/>
      <c r="P22" s="61"/>
      <c r="Q22" s="38"/>
      <c r="R22" s="8"/>
      <c r="S22" s="8"/>
      <c r="T22" s="8"/>
    </row>
    <row r="23" spans="1:20" x14ac:dyDescent="0.2">
      <c r="A23" s="408"/>
      <c r="B23" s="33"/>
      <c r="C23" s="46"/>
      <c r="D23" s="34"/>
      <c r="E23" s="46"/>
      <c r="F23" s="34"/>
      <c r="G23" s="46"/>
      <c r="H23" s="82"/>
      <c r="I23" s="82"/>
      <c r="J23" s="87"/>
      <c r="K23" s="50"/>
      <c r="L23" s="87"/>
      <c r="M23" s="88"/>
      <c r="N23" s="93"/>
      <c r="O23" s="20"/>
      <c r="P23" s="61"/>
      <c r="Q23" s="38"/>
      <c r="R23" s="41"/>
      <c r="S23" s="44"/>
      <c r="T23" s="44"/>
    </row>
    <row r="24" spans="1:20" x14ac:dyDescent="0.2">
      <c r="A24" s="29"/>
      <c r="B24" s="56"/>
      <c r="C24" s="42"/>
      <c r="D24" s="19"/>
      <c r="E24" s="42"/>
      <c r="F24" s="19"/>
      <c r="G24" s="42"/>
      <c r="H24" s="82"/>
      <c r="I24" s="82"/>
      <c r="J24" s="87"/>
      <c r="K24" s="50"/>
      <c r="L24" s="87"/>
      <c r="M24" s="88"/>
      <c r="N24" s="93"/>
      <c r="O24" s="60"/>
      <c r="P24" s="90"/>
      <c r="T24" s="83"/>
    </row>
    <row r="25" spans="1:20" x14ac:dyDescent="0.2">
      <c r="A25" s="29"/>
      <c r="B25" s="56"/>
      <c r="C25" s="42"/>
      <c r="D25" s="19"/>
      <c r="E25" s="42"/>
      <c r="F25" s="19"/>
      <c r="G25" s="42"/>
      <c r="H25" s="82"/>
      <c r="I25" s="82"/>
      <c r="J25" s="87"/>
      <c r="K25" s="50"/>
      <c r="L25" s="87"/>
      <c r="M25" s="88"/>
      <c r="N25" s="93"/>
      <c r="O25" s="60"/>
      <c r="P25" s="90"/>
    </row>
    <row r="26" spans="1:20" x14ac:dyDescent="0.2">
      <c r="A26" s="29"/>
      <c r="B26" s="56"/>
      <c r="C26" s="42"/>
      <c r="D26" s="19"/>
      <c r="E26" s="42"/>
      <c r="F26" s="19"/>
      <c r="G26" s="42"/>
      <c r="H26" s="82"/>
      <c r="I26" s="82"/>
      <c r="J26" s="87"/>
      <c r="K26" s="50"/>
      <c r="L26" s="87"/>
      <c r="M26" s="88"/>
      <c r="N26" s="93"/>
      <c r="O26" s="60"/>
      <c r="P26" s="90"/>
    </row>
    <row r="27" spans="1:20" ht="12.75" thickBot="1" x14ac:dyDescent="0.25">
      <c r="A27" s="30"/>
      <c r="B27" s="57"/>
      <c r="C27" s="43"/>
      <c r="D27" s="21"/>
      <c r="E27" s="43"/>
      <c r="F27" s="21"/>
      <c r="G27" s="43"/>
      <c r="H27" s="82"/>
      <c r="I27" s="82"/>
      <c r="J27" s="82"/>
      <c r="K27" s="82"/>
      <c r="L27" s="82"/>
      <c r="M27" s="82"/>
      <c r="N27" s="93"/>
      <c r="O27" s="60"/>
      <c r="P27" s="90"/>
    </row>
    <row r="28" spans="1:20" x14ac:dyDescent="0.2">
      <c r="A28" s="17"/>
      <c r="B28" s="17"/>
      <c r="C28" s="38"/>
      <c r="D28" s="8"/>
      <c r="E28" s="8"/>
      <c r="F28" s="8"/>
      <c r="G28" s="83"/>
      <c r="H28" s="82"/>
      <c r="I28" s="82"/>
      <c r="J28" s="82"/>
      <c r="K28" s="82"/>
      <c r="L28" s="82"/>
      <c r="M28" s="82"/>
      <c r="N28" s="90"/>
      <c r="O28" s="90"/>
      <c r="P28" s="90"/>
    </row>
    <row r="29" spans="1:20" x14ac:dyDescent="0.2">
      <c r="H29" s="82"/>
      <c r="I29" s="82"/>
      <c r="J29" s="82"/>
      <c r="K29" s="82"/>
      <c r="L29" s="82"/>
      <c r="M29" s="82"/>
      <c r="N29" s="90"/>
      <c r="O29" s="90"/>
      <c r="P29" s="90"/>
    </row>
    <row r="30" spans="1:20" x14ac:dyDescent="0.2">
      <c r="J30" s="87"/>
      <c r="K30" s="87"/>
      <c r="L30" s="87"/>
      <c r="M30" s="87"/>
      <c r="N30" s="90"/>
      <c r="O30" s="90"/>
      <c r="P30" s="90"/>
    </row>
    <row r="31" spans="1:20" x14ac:dyDescent="0.2">
      <c r="H31" s="87"/>
      <c r="I31" s="89"/>
      <c r="J31" s="87"/>
      <c r="K31" s="77"/>
      <c r="L31" s="77"/>
      <c r="M31" s="77"/>
      <c r="N31" s="90"/>
      <c r="O31" s="90"/>
      <c r="P31" s="90"/>
    </row>
    <row r="32" spans="1:20" ht="12.75" customHeight="1" x14ac:dyDescent="0.2">
      <c r="H32" s="87"/>
      <c r="I32" s="89"/>
      <c r="J32" s="87"/>
      <c r="K32" s="77"/>
      <c r="L32" s="77"/>
      <c r="M32" s="77"/>
      <c r="N32" s="90"/>
      <c r="O32" s="90"/>
      <c r="P32" s="90"/>
    </row>
    <row r="33" spans="8:16" x14ac:dyDescent="0.2">
      <c r="H33" s="87"/>
      <c r="I33" s="89"/>
      <c r="J33" s="87"/>
      <c r="K33" s="77"/>
      <c r="L33" s="77"/>
      <c r="M33" s="77"/>
      <c r="N33" s="90"/>
      <c r="O33" s="90"/>
      <c r="P33" s="90"/>
    </row>
    <row r="34" spans="8:16" ht="13.5" customHeight="1" x14ac:dyDescent="0.2">
      <c r="H34" s="87"/>
      <c r="I34" s="89"/>
      <c r="J34" s="87"/>
      <c r="K34" s="77"/>
      <c r="L34" s="77"/>
      <c r="M34" s="77"/>
      <c r="N34" s="90"/>
      <c r="O34" s="90"/>
      <c r="P34" s="90"/>
    </row>
    <row r="35" spans="8:16" ht="12.75" customHeight="1" x14ac:dyDescent="0.2">
      <c r="H35" s="87"/>
      <c r="I35" s="89"/>
      <c r="J35" s="87"/>
      <c r="K35" s="77"/>
      <c r="L35" s="77"/>
      <c r="M35" s="77"/>
      <c r="N35" s="90"/>
      <c r="O35" s="90"/>
      <c r="P35" s="90"/>
    </row>
    <row r="36" spans="8:16" ht="12.75" customHeight="1" x14ac:dyDescent="0.2">
      <c r="H36" s="87"/>
      <c r="I36" s="89"/>
      <c r="J36" s="87"/>
      <c r="K36" s="77"/>
      <c r="L36" s="77"/>
      <c r="M36" s="77"/>
      <c r="N36" s="90"/>
      <c r="O36" s="90"/>
      <c r="P36" s="90"/>
    </row>
    <row r="37" spans="8:16" ht="12.75" customHeight="1" x14ac:dyDescent="0.2">
      <c r="H37" s="87"/>
      <c r="I37" s="89"/>
      <c r="J37" s="87"/>
      <c r="K37" s="77"/>
      <c r="L37" s="77"/>
      <c r="M37" s="77"/>
      <c r="N37" s="90"/>
      <c r="O37" s="90"/>
      <c r="P37" s="90"/>
    </row>
    <row r="38" spans="8:16" ht="12.75" customHeight="1" x14ac:dyDescent="0.2">
      <c r="H38" s="87"/>
      <c r="I38" s="89"/>
      <c r="J38" s="87"/>
      <c r="K38" s="77"/>
      <c r="L38" s="77"/>
      <c r="M38" s="77"/>
      <c r="N38" s="90"/>
      <c r="O38" s="90"/>
      <c r="P38" s="90"/>
    </row>
    <row r="39" spans="8:16" x14ac:dyDescent="0.2">
      <c r="N39" s="90"/>
      <c r="O39" s="90"/>
      <c r="P39" s="90"/>
    </row>
    <row r="40" spans="8:16" x14ac:dyDescent="0.2">
      <c r="N40" s="90"/>
      <c r="O40" s="90"/>
      <c r="P40" s="90"/>
    </row>
    <row r="41" spans="8:16" x14ac:dyDescent="0.2">
      <c r="N41" s="90"/>
      <c r="O41" s="90"/>
      <c r="P41" s="90"/>
    </row>
    <row r="42" spans="8:16" x14ac:dyDescent="0.2">
      <c r="N42" s="90"/>
      <c r="O42" s="90"/>
      <c r="P42" s="90"/>
    </row>
    <row r="43" spans="8:16" x14ac:dyDescent="0.2">
      <c r="N43" s="90"/>
      <c r="O43" s="90"/>
      <c r="P43" s="90"/>
    </row>
    <row r="44" spans="8:16" x14ac:dyDescent="0.2">
      <c r="N44" s="90"/>
      <c r="O44" s="90"/>
      <c r="P44" s="90"/>
    </row>
    <row r="45" spans="8:16" x14ac:dyDescent="0.2">
      <c r="N45" s="90"/>
      <c r="O45" s="90"/>
      <c r="P45" s="90"/>
    </row>
  </sheetData>
  <mergeCells count="20">
    <mergeCell ref="L5:M5"/>
    <mergeCell ref="B3:G3"/>
    <mergeCell ref="H3:M3"/>
    <mergeCell ref="B4:G4"/>
    <mergeCell ref="H4:M4"/>
    <mergeCell ref="B5:C5"/>
    <mergeCell ref="D5:E5"/>
    <mergeCell ref="F5:G5"/>
    <mergeCell ref="H5:I5"/>
    <mergeCell ref="J5:K5"/>
    <mergeCell ref="A22:A23"/>
    <mergeCell ref="B22:G22"/>
    <mergeCell ref="A7:A8"/>
    <mergeCell ref="B7:G7"/>
    <mergeCell ref="H7:M7"/>
    <mergeCell ref="B18:G18"/>
    <mergeCell ref="B19:G19"/>
    <mergeCell ref="B20:C20"/>
    <mergeCell ref="D20:E20"/>
    <mergeCell ref="F20:G20"/>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1"/>
  <sheetViews>
    <sheetView showGridLines="0" zoomScaleNormal="100" zoomScaleSheetLayoutView="100" workbookViewId="0">
      <selection activeCell="N24" sqref="N24"/>
    </sheetView>
  </sheetViews>
  <sheetFormatPr defaultColWidth="9.140625" defaultRowHeight="12" x14ac:dyDescent="0.2"/>
  <cols>
    <col min="1" max="1" width="42.28515625" style="70" customWidth="1"/>
    <col min="2" max="9" width="12.7109375" style="70" customWidth="1"/>
    <col min="10" max="20" width="9.140625" style="70" customWidth="1"/>
    <col min="21" max="16384" width="9.140625" style="70"/>
  </cols>
  <sheetData>
    <row r="1" spans="1:15" ht="15.75" x14ac:dyDescent="0.25">
      <c r="A1" s="204" t="s">
        <v>142</v>
      </c>
      <c r="I1" s="205" t="str">
        <f>Titulní!A35</f>
        <v>I. čtvrtletí 2020</v>
      </c>
    </row>
    <row r="2" spans="1:15" ht="1.5" customHeight="1" x14ac:dyDescent="0.2">
      <c r="F2" s="87"/>
      <c r="G2" s="87"/>
      <c r="H2" s="87"/>
      <c r="I2" s="87"/>
      <c r="J2" s="87"/>
    </row>
    <row r="3" spans="1:15" ht="5.0999999999999996" customHeight="1" x14ac:dyDescent="0.2">
      <c r="F3" s="87"/>
      <c r="G3" s="87"/>
      <c r="H3" s="87"/>
      <c r="I3" s="87"/>
      <c r="J3" s="87"/>
    </row>
    <row r="4" spans="1:15" ht="5.0999999999999996" customHeight="1" x14ac:dyDescent="0.2">
      <c r="A4" s="107"/>
      <c r="B4" s="104"/>
      <c r="C4" s="104"/>
      <c r="D4" s="104"/>
      <c r="E4" s="104"/>
      <c r="F4" s="93"/>
      <c r="J4" s="93"/>
      <c r="K4" s="103"/>
    </row>
    <row r="5" spans="1:15" ht="12.75" customHeight="1" x14ac:dyDescent="0.2">
      <c r="A5" s="206"/>
      <c r="B5" s="404" t="s">
        <v>8</v>
      </c>
      <c r="C5" s="405"/>
      <c r="D5" s="404" t="s">
        <v>9</v>
      </c>
      <c r="E5" s="405"/>
      <c r="F5" s="404" t="s">
        <v>10</v>
      </c>
      <c r="G5" s="405"/>
      <c r="H5" s="404" t="s">
        <v>7</v>
      </c>
      <c r="I5" s="406"/>
    </row>
    <row r="6" spans="1:15" x14ac:dyDescent="0.2">
      <c r="A6" s="207"/>
      <c r="B6" s="235" t="s">
        <v>182</v>
      </c>
      <c r="C6" s="236" t="s">
        <v>49</v>
      </c>
      <c r="D6" s="235" t="s">
        <v>182</v>
      </c>
      <c r="E6" s="236" t="s">
        <v>49</v>
      </c>
      <c r="F6" s="235" t="s">
        <v>182</v>
      </c>
      <c r="G6" s="236" t="s">
        <v>49</v>
      </c>
      <c r="H6" s="235" t="s">
        <v>182</v>
      </c>
      <c r="I6" s="237" t="s">
        <v>49</v>
      </c>
      <c r="J6" s="93"/>
      <c r="O6" s="93"/>
    </row>
    <row r="7" spans="1:15" x14ac:dyDescent="0.2">
      <c r="A7" s="209" t="s">
        <v>166</v>
      </c>
      <c r="B7" s="238">
        <v>1932.6029999999996</v>
      </c>
      <c r="C7" s="239">
        <v>4.7866226809600197E-2</v>
      </c>
      <c r="D7" s="238">
        <v>1932.5959999999993</v>
      </c>
      <c r="E7" s="239">
        <v>4.7898531833598421E-2</v>
      </c>
      <c r="F7" s="238">
        <v>1932.5989999999993</v>
      </c>
      <c r="G7" s="239">
        <v>4.7920842245812445E-2</v>
      </c>
      <c r="H7" s="238">
        <v>1932.5989999999993</v>
      </c>
      <c r="I7" s="248">
        <v>4.7920842245812445E-2</v>
      </c>
      <c r="J7" s="95"/>
      <c r="O7" s="60"/>
    </row>
    <row r="8" spans="1:15" x14ac:dyDescent="0.2">
      <c r="A8" s="209" t="s">
        <v>183</v>
      </c>
      <c r="B8" s="238">
        <v>1146071.5239999997</v>
      </c>
      <c r="C8" s="239">
        <v>5.6501565722204418E-2</v>
      </c>
      <c r="D8" s="238">
        <v>869015.96500000055</v>
      </c>
      <c r="E8" s="239">
        <v>5.2362443227736165E-2</v>
      </c>
      <c r="F8" s="238">
        <v>815624.9580000001</v>
      </c>
      <c r="G8" s="239">
        <v>4.9878742406289082E-2</v>
      </c>
      <c r="H8" s="238">
        <v>2830712.4470000006</v>
      </c>
      <c r="I8" s="248">
        <v>5.31766802839704E-2</v>
      </c>
      <c r="J8" s="95"/>
      <c r="O8" s="60"/>
    </row>
    <row r="9" spans="1:15" x14ac:dyDescent="0.2">
      <c r="A9" s="209" t="s">
        <v>184</v>
      </c>
      <c r="B9" s="238">
        <v>884473.76100000029</v>
      </c>
      <c r="C9" s="240">
        <v>6.9500012673432754E-2</v>
      </c>
      <c r="D9" s="238">
        <v>643448.946</v>
      </c>
      <c r="E9" s="240">
        <v>6.3317694762827267E-2</v>
      </c>
      <c r="F9" s="238">
        <v>597083.1320000001</v>
      </c>
      <c r="G9" s="240">
        <v>6.1258911421231743E-2</v>
      </c>
      <c r="H9" s="238">
        <v>2125005.8390000006</v>
      </c>
      <c r="I9" s="249">
        <v>6.5113629266143364E-2</v>
      </c>
      <c r="J9" s="85"/>
      <c r="K9" s="87"/>
      <c r="L9" s="87" t="str">
        <f>+B5</f>
        <v>Leden</v>
      </c>
      <c r="M9" s="87" t="str">
        <f>+D5</f>
        <v>Únor</v>
      </c>
      <c r="N9" s="87" t="str">
        <f>+F5</f>
        <v>Březen</v>
      </c>
      <c r="O9" s="88"/>
    </row>
    <row r="10" spans="1:15" x14ac:dyDescent="0.2">
      <c r="A10" s="208" t="s">
        <v>41</v>
      </c>
      <c r="B10" s="241">
        <v>65483.1</v>
      </c>
      <c r="C10" s="242">
        <v>7.2563511802923683E-2</v>
      </c>
      <c r="D10" s="246">
        <v>36714.94</v>
      </c>
      <c r="E10" s="244">
        <v>4.992296526456242E-2</v>
      </c>
      <c r="F10" s="246">
        <v>50737.48</v>
      </c>
      <c r="G10" s="244">
        <v>6.2653249151486984E-2</v>
      </c>
      <c r="H10" s="246">
        <v>152935.52000000002</v>
      </c>
      <c r="I10" s="250">
        <v>6.2482069456660926E-2</v>
      </c>
      <c r="J10" s="85"/>
      <c r="K10" s="87" t="str">
        <f>+A10</f>
        <v>Biomasa</v>
      </c>
      <c r="L10" s="77">
        <f>+B10</f>
        <v>65483.1</v>
      </c>
      <c r="M10" s="77">
        <f>+D10</f>
        <v>36714.94</v>
      </c>
      <c r="N10" s="77">
        <f>+F10</f>
        <v>50737.48</v>
      </c>
      <c r="O10" s="105"/>
    </row>
    <row r="11" spans="1:15" x14ac:dyDescent="0.2">
      <c r="A11" s="208" t="s">
        <v>40</v>
      </c>
      <c r="B11" s="241">
        <v>5937.5289999999995</v>
      </c>
      <c r="C11" s="243">
        <v>9.5329581372001995E-2</v>
      </c>
      <c r="D11" s="247">
        <v>4453.6870000000008</v>
      </c>
      <c r="E11" s="245">
        <v>8.4473005601822568E-2</v>
      </c>
      <c r="F11" s="247">
        <v>5593.8319999999994</v>
      </c>
      <c r="G11" s="244">
        <v>9.8122526756557332E-2</v>
      </c>
      <c r="H11" s="247">
        <v>15985.047999999999</v>
      </c>
      <c r="I11" s="250">
        <v>9.2927646571427186E-2</v>
      </c>
      <c r="J11" s="85"/>
      <c r="K11" s="87" t="str">
        <f t="shared" ref="K11:L25" si="0">+A11</f>
        <v>Bioplyn</v>
      </c>
      <c r="L11" s="77">
        <f t="shared" si="0"/>
        <v>5937.5289999999995</v>
      </c>
      <c r="M11" s="77">
        <f t="shared" ref="M11:M25" si="1">+D11</f>
        <v>4453.6870000000008</v>
      </c>
      <c r="N11" s="77">
        <f t="shared" ref="N11:N25" si="2">+F11</f>
        <v>5593.8319999999994</v>
      </c>
      <c r="O11" s="105"/>
    </row>
    <row r="12" spans="1:15" x14ac:dyDescent="0.2">
      <c r="A12" s="208" t="s">
        <v>39</v>
      </c>
      <c r="B12" s="241">
        <v>0</v>
      </c>
      <c r="C12" s="243">
        <v>0</v>
      </c>
      <c r="D12" s="247">
        <v>0</v>
      </c>
      <c r="E12" s="245">
        <v>0</v>
      </c>
      <c r="F12" s="247">
        <v>0</v>
      </c>
      <c r="G12" s="244">
        <v>0</v>
      </c>
      <c r="H12" s="247">
        <v>0</v>
      </c>
      <c r="I12" s="250">
        <v>0</v>
      </c>
      <c r="J12" s="85"/>
      <c r="K12" s="87" t="str">
        <f t="shared" si="0"/>
        <v>Černé uhlí</v>
      </c>
      <c r="L12" s="77">
        <f t="shared" si="0"/>
        <v>0</v>
      </c>
      <c r="M12" s="77">
        <f t="shared" si="1"/>
        <v>0</v>
      </c>
      <c r="N12" s="77">
        <f t="shared" si="2"/>
        <v>0</v>
      </c>
      <c r="O12" s="105"/>
    </row>
    <row r="13" spans="1:15" x14ac:dyDescent="0.2">
      <c r="A13" s="208" t="s">
        <v>64</v>
      </c>
      <c r="B13" s="241">
        <v>358</v>
      </c>
      <c r="C13" s="243">
        <v>0.46720312373574574</v>
      </c>
      <c r="D13" s="247">
        <v>399</v>
      </c>
      <c r="E13" s="245">
        <v>0.52669025992626339</v>
      </c>
      <c r="F13" s="247">
        <v>1014</v>
      </c>
      <c r="G13" s="244">
        <v>0.74901774522021047</v>
      </c>
      <c r="H13" s="247">
        <v>1771</v>
      </c>
      <c r="I13" s="250">
        <v>0.61544428057308953</v>
      </c>
      <c r="J13" s="85"/>
      <c r="K13" s="87" t="str">
        <f t="shared" si="0"/>
        <v>Elektrická energie</v>
      </c>
      <c r="L13" s="77">
        <f t="shared" si="0"/>
        <v>358</v>
      </c>
      <c r="M13" s="77">
        <f t="shared" si="1"/>
        <v>399</v>
      </c>
      <c r="N13" s="77">
        <f t="shared" si="2"/>
        <v>1014</v>
      </c>
      <c r="O13" s="105"/>
    </row>
    <row r="14" spans="1:15" x14ac:dyDescent="0.2">
      <c r="A14" s="208" t="s">
        <v>65</v>
      </c>
      <c r="B14" s="241">
        <v>99</v>
      </c>
      <c r="C14" s="243">
        <v>9.5038783503571145E-2</v>
      </c>
      <c r="D14" s="247">
        <v>80</v>
      </c>
      <c r="E14" s="245">
        <v>7.7014160978849985E-2</v>
      </c>
      <c r="F14" s="247">
        <v>63</v>
      </c>
      <c r="G14" s="244">
        <v>5.906508409742927E-2</v>
      </c>
      <c r="H14" s="247">
        <v>242</v>
      </c>
      <c r="I14" s="250">
        <v>7.6896923169805578E-2</v>
      </c>
      <c r="J14" s="85"/>
      <c r="K14" s="87" t="str">
        <f t="shared" si="0"/>
        <v>Energie prostředí (tepelné čerpadlo)</v>
      </c>
      <c r="L14" s="77">
        <f t="shared" si="0"/>
        <v>99</v>
      </c>
      <c r="M14" s="77">
        <f t="shared" si="1"/>
        <v>80</v>
      </c>
      <c r="N14" s="77">
        <f t="shared" si="2"/>
        <v>63</v>
      </c>
      <c r="O14" s="105"/>
    </row>
    <row r="15" spans="1:15" x14ac:dyDescent="0.2">
      <c r="A15" s="208" t="s">
        <v>66</v>
      </c>
      <c r="B15" s="241">
        <v>2</v>
      </c>
      <c r="C15" s="243">
        <v>0.18421295017039699</v>
      </c>
      <c r="D15" s="247">
        <v>5</v>
      </c>
      <c r="E15" s="245">
        <v>0.24319066147859919</v>
      </c>
      <c r="F15" s="247">
        <v>8</v>
      </c>
      <c r="G15" s="244">
        <v>0.21486892995272883</v>
      </c>
      <c r="H15" s="247">
        <v>15</v>
      </c>
      <c r="I15" s="250">
        <v>0.21850281868636107</v>
      </c>
      <c r="J15" s="85"/>
      <c r="K15" s="87" t="str">
        <f t="shared" si="0"/>
        <v>Energie Slunce (solární kolektor)</v>
      </c>
      <c r="L15" s="77">
        <f t="shared" si="0"/>
        <v>2</v>
      </c>
      <c r="M15" s="77">
        <f t="shared" si="1"/>
        <v>5</v>
      </c>
      <c r="N15" s="77">
        <f t="shared" si="2"/>
        <v>8</v>
      </c>
      <c r="O15" s="105"/>
    </row>
    <row r="16" spans="1:15" x14ac:dyDescent="0.2">
      <c r="A16" s="208" t="s">
        <v>38</v>
      </c>
      <c r="B16" s="241">
        <v>15420.21</v>
      </c>
      <c r="C16" s="243">
        <v>2.5839078492225641E-3</v>
      </c>
      <c r="D16" s="247">
        <v>22980.85</v>
      </c>
      <c r="E16" s="245">
        <v>4.8018553916981512E-3</v>
      </c>
      <c r="F16" s="247">
        <v>5524.38</v>
      </c>
      <c r="G16" s="244">
        <v>1.206855174375689E-3</v>
      </c>
      <c r="H16" s="247">
        <v>43925.439999999995</v>
      </c>
      <c r="I16" s="250">
        <v>2.8651173244004483E-3</v>
      </c>
      <c r="J16" s="85"/>
      <c r="K16" s="87" t="str">
        <f t="shared" si="0"/>
        <v>Hnědé uhlí</v>
      </c>
      <c r="L16" s="77">
        <f t="shared" si="0"/>
        <v>15420.21</v>
      </c>
      <c r="M16" s="77">
        <f t="shared" si="1"/>
        <v>22980.85</v>
      </c>
      <c r="N16" s="77">
        <f t="shared" si="2"/>
        <v>5524.38</v>
      </c>
      <c r="O16" s="105"/>
    </row>
    <row r="17" spans="1:18" x14ac:dyDescent="0.2">
      <c r="A17" s="208" t="s">
        <v>76</v>
      </c>
      <c r="B17" s="241">
        <v>0</v>
      </c>
      <c r="C17" s="243">
        <v>0</v>
      </c>
      <c r="D17" s="247">
        <v>0</v>
      </c>
      <c r="E17" s="245">
        <v>0</v>
      </c>
      <c r="F17" s="247">
        <v>0</v>
      </c>
      <c r="G17" s="244">
        <v>0</v>
      </c>
      <c r="H17" s="247">
        <v>0</v>
      </c>
      <c r="I17" s="250">
        <v>0</v>
      </c>
      <c r="J17" s="85"/>
      <c r="K17" s="87" t="str">
        <f t="shared" si="0"/>
        <v>Jaderné palivo</v>
      </c>
      <c r="L17" s="77">
        <f t="shared" si="0"/>
        <v>0</v>
      </c>
      <c r="M17" s="77">
        <f t="shared" si="1"/>
        <v>0</v>
      </c>
      <c r="N17" s="77">
        <f t="shared" si="2"/>
        <v>0</v>
      </c>
      <c r="O17" s="105"/>
    </row>
    <row r="18" spans="1:18" x14ac:dyDescent="0.2">
      <c r="A18" s="208" t="s">
        <v>37</v>
      </c>
      <c r="B18" s="241">
        <v>0</v>
      </c>
      <c r="C18" s="243">
        <v>0</v>
      </c>
      <c r="D18" s="247">
        <v>0</v>
      </c>
      <c r="E18" s="245">
        <v>0</v>
      </c>
      <c r="F18" s="247">
        <v>0</v>
      </c>
      <c r="G18" s="244">
        <v>0</v>
      </c>
      <c r="H18" s="247">
        <v>0</v>
      </c>
      <c r="I18" s="250">
        <v>0</v>
      </c>
      <c r="J18" s="85"/>
      <c r="K18" s="87" t="str">
        <f t="shared" si="0"/>
        <v>Koks</v>
      </c>
      <c r="L18" s="77">
        <f t="shared" si="0"/>
        <v>0</v>
      </c>
      <c r="M18" s="77">
        <f t="shared" si="1"/>
        <v>0</v>
      </c>
      <c r="N18" s="77">
        <f t="shared" si="2"/>
        <v>0</v>
      </c>
      <c r="O18" s="105"/>
    </row>
    <row r="19" spans="1:18" x14ac:dyDescent="0.2">
      <c r="A19" s="208" t="s">
        <v>36</v>
      </c>
      <c r="B19" s="241">
        <v>10681.67</v>
      </c>
      <c r="C19" s="243">
        <v>0.10771562241521032</v>
      </c>
      <c r="D19" s="247">
        <v>8979.66</v>
      </c>
      <c r="E19" s="245">
        <v>0.10487793603058609</v>
      </c>
      <c r="F19" s="247">
        <v>8872.57</v>
      </c>
      <c r="G19" s="244">
        <v>0.10290152883268812</v>
      </c>
      <c r="H19" s="247">
        <v>28533.9</v>
      </c>
      <c r="I19" s="250">
        <v>0.10528746778590338</v>
      </c>
      <c r="J19" s="85"/>
      <c r="K19" s="87" t="str">
        <f t="shared" si="0"/>
        <v>Odpadní teplo</v>
      </c>
      <c r="L19" s="77">
        <f t="shared" si="0"/>
        <v>10681.67</v>
      </c>
      <c r="M19" s="77">
        <f t="shared" si="1"/>
        <v>8979.66</v>
      </c>
      <c r="N19" s="77">
        <f t="shared" si="2"/>
        <v>8872.57</v>
      </c>
      <c r="O19" s="105"/>
    </row>
    <row r="20" spans="1:18" x14ac:dyDescent="0.2">
      <c r="A20" s="208" t="s">
        <v>35</v>
      </c>
      <c r="B20" s="241">
        <v>0</v>
      </c>
      <c r="C20" s="243">
        <v>0</v>
      </c>
      <c r="D20" s="247">
        <v>0</v>
      </c>
      <c r="E20" s="245">
        <v>0</v>
      </c>
      <c r="F20" s="247">
        <v>0</v>
      </c>
      <c r="G20" s="244">
        <v>0</v>
      </c>
      <c r="H20" s="247">
        <v>0</v>
      </c>
      <c r="I20" s="250">
        <v>0</v>
      </c>
      <c r="J20" s="85"/>
      <c r="K20" s="87" t="str">
        <f t="shared" si="0"/>
        <v>Ostatní kapalná paliva</v>
      </c>
      <c r="L20" s="77">
        <f t="shared" si="0"/>
        <v>0</v>
      </c>
      <c r="M20" s="77">
        <f t="shared" si="1"/>
        <v>0</v>
      </c>
      <c r="N20" s="77">
        <f t="shared" si="2"/>
        <v>0</v>
      </c>
      <c r="O20" s="105"/>
    </row>
    <row r="21" spans="1:18" x14ac:dyDescent="0.2">
      <c r="A21" s="208" t="s">
        <v>34</v>
      </c>
      <c r="B21" s="241">
        <v>93141</v>
      </c>
      <c r="C21" s="243">
        <v>0.32725034119150248</v>
      </c>
      <c r="D21" s="247">
        <v>64725</v>
      </c>
      <c r="E21" s="245">
        <v>0.25035517246664196</v>
      </c>
      <c r="F21" s="247">
        <v>95445</v>
      </c>
      <c r="G21" s="244">
        <v>0.33973157368299967</v>
      </c>
      <c r="H21" s="247">
        <v>253311</v>
      </c>
      <c r="I21" s="250">
        <v>0.30738191938384374</v>
      </c>
      <c r="J21" s="85"/>
      <c r="K21" s="87" t="str">
        <f t="shared" si="0"/>
        <v>Ostatní pevná paliva</v>
      </c>
      <c r="L21" s="77">
        <f t="shared" si="0"/>
        <v>93141</v>
      </c>
      <c r="M21" s="77">
        <f t="shared" si="1"/>
        <v>64725</v>
      </c>
      <c r="N21" s="77">
        <f t="shared" si="2"/>
        <v>95445</v>
      </c>
      <c r="O21" s="105"/>
    </row>
    <row r="22" spans="1:18" x14ac:dyDescent="0.2">
      <c r="A22" s="208" t="s">
        <v>33</v>
      </c>
      <c r="B22" s="241">
        <v>0</v>
      </c>
      <c r="C22" s="243">
        <v>0</v>
      </c>
      <c r="D22" s="247">
        <v>0</v>
      </c>
      <c r="E22" s="245">
        <v>0</v>
      </c>
      <c r="F22" s="247">
        <v>0</v>
      </c>
      <c r="G22" s="244">
        <v>0</v>
      </c>
      <c r="H22" s="247">
        <v>0</v>
      </c>
      <c r="I22" s="250">
        <v>0</v>
      </c>
      <c r="J22" s="85"/>
      <c r="K22" s="87" t="str">
        <f t="shared" si="0"/>
        <v>Ostatní plyny</v>
      </c>
      <c r="L22" s="77">
        <f t="shared" si="0"/>
        <v>0</v>
      </c>
      <c r="M22" s="77">
        <f t="shared" si="1"/>
        <v>0</v>
      </c>
      <c r="N22" s="77">
        <f t="shared" si="2"/>
        <v>0</v>
      </c>
      <c r="O22" s="105"/>
    </row>
    <row r="23" spans="1:18" x14ac:dyDescent="0.2">
      <c r="A23" s="208" t="s">
        <v>3</v>
      </c>
      <c r="B23" s="241">
        <v>0</v>
      </c>
      <c r="C23" s="243">
        <v>0</v>
      </c>
      <c r="D23" s="247">
        <v>0</v>
      </c>
      <c r="E23" s="245">
        <v>0</v>
      </c>
      <c r="F23" s="247">
        <v>0</v>
      </c>
      <c r="G23" s="244">
        <v>0</v>
      </c>
      <c r="H23" s="247">
        <v>0</v>
      </c>
      <c r="I23" s="250">
        <v>0</v>
      </c>
      <c r="J23" s="85"/>
      <c r="K23" s="87" t="str">
        <f t="shared" si="0"/>
        <v>Ostatní</v>
      </c>
      <c r="L23" s="77">
        <f t="shared" si="0"/>
        <v>0</v>
      </c>
      <c r="M23" s="77">
        <f t="shared" si="1"/>
        <v>0</v>
      </c>
      <c r="N23" s="77">
        <f t="shared" si="2"/>
        <v>0</v>
      </c>
      <c r="O23" s="105"/>
    </row>
    <row r="24" spans="1:18" x14ac:dyDescent="0.2">
      <c r="A24" s="208" t="s">
        <v>32</v>
      </c>
      <c r="B24" s="241">
        <v>935.55</v>
      </c>
      <c r="C24" s="243">
        <v>7.8792493561131841E-2</v>
      </c>
      <c r="D24" s="247">
        <v>123.98</v>
      </c>
      <c r="E24" s="245">
        <v>1.9009555836008777E-2</v>
      </c>
      <c r="F24" s="247">
        <v>0</v>
      </c>
      <c r="G24" s="244">
        <v>0</v>
      </c>
      <c r="H24" s="247">
        <v>1059.53</v>
      </c>
      <c r="I24" s="250">
        <v>3.8147001816962796E-2</v>
      </c>
      <c r="J24" s="85"/>
      <c r="K24" s="87" t="str">
        <f t="shared" si="0"/>
        <v>Topné oleje</v>
      </c>
      <c r="L24" s="77">
        <f t="shared" si="0"/>
        <v>935.55</v>
      </c>
      <c r="M24" s="77">
        <f t="shared" si="1"/>
        <v>123.98</v>
      </c>
      <c r="N24" s="77">
        <f t="shared" si="2"/>
        <v>0</v>
      </c>
      <c r="O24" s="105"/>
    </row>
    <row r="25" spans="1:18" x14ac:dyDescent="0.2">
      <c r="A25" s="208" t="s">
        <v>31</v>
      </c>
      <c r="B25" s="241">
        <v>692415.70200000028</v>
      </c>
      <c r="C25" s="242">
        <v>0.21026314082849604</v>
      </c>
      <c r="D25" s="246">
        <v>504986.82900000003</v>
      </c>
      <c r="E25" s="244">
        <v>0.19912749855112938</v>
      </c>
      <c r="F25" s="246">
        <v>429824.87000000011</v>
      </c>
      <c r="G25" s="244">
        <v>0.17549601724870406</v>
      </c>
      <c r="H25" s="246">
        <v>1627227.4010000005</v>
      </c>
      <c r="I25" s="250">
        <v>0.19656567182065018</v>
      </c>
      <c r="J25" s="85"/>
      <c r="K25" s="87" t="str">
        <f t="shared" si="0"/>
        <v>Zemní plyn</v>
      </c>
      <c r="L25" s="77">
        <f t="shared" si="0"/>
        <v>692415.70200000028</v>
      </c>
      <c r="M25" s="77">
        <f t="shared" si="1"/>
        <v>504986.82900000003</v>
      </c>
      <c r="N25" s="77">
        <f t="shared" si="2"/>
        <v>429824.87000000011</v>
      </c>
      <c r="O25" s="82"/>
    </row>
    <row r="26" spans="1:18" ht="13.5" customHeight="1" x14ac:dyDescent="0.2">
      <c r="A26" s="210" t="s">
        <v>185</v>
      </c>
      <c r="B26" s="238">
        <v>821917.35800000001</v>
      </c>
      <c r="C26" s="240">
        <v>6.9257428289555806E-2</v>
      </c>
      <c r="D26" s="238">
        <v>589465.52099999995</v>
      </c>
      <c r="E26" s="240">
        <v>6.2887867195991334E-2</v>
      </c>
      <c r="F26" s="238">
        <v>536839.10400000005</v>
      </c>
      <c r="G26" s="240">
        <v>6.012801467630538E-2</v>
      </c>
      <c r="H26" s="238">
        <v>1948221.983</v>
      </c>
      <c r="I26" s="249">
        <v>6.4576696949426457E-2</v>
      </c>
      <c r="J26" s="10"/>
      <c r="K26" s="87"/>
      <c r="L26" s="87" t="str">
        <f>+L9</f>
        <v>Leden</v>
      </c>
      <c r="M26" s="87" t="str">
        <f t="shared" ref="M26:N26" si="3">+M9</f>
        <v>Únor</v>
      </c>
      <c r="N26" s="87" t="str">
        <f t="shared" si="3"/>
        <v>Březen</v>
      </c>
      <c r="O26" s="72"/>
      <c r="P26" s="99"/>
      <c r="Q26" s="99"/>
      <c r="R26" s="99"/>
    </row>
    <row r="27" spans="1:18" ht="12.75" customHeight="1" x14ac:dyDescent="0.2">
      <c r="A27" s="208" t="s">
        <v>26</v>
      </c>
      <c r="B27" s="241">
        <v>76620.856999999989</v>
      </c>
      <c r="C27" s="244">
        <v>2.8367458075481598E-2</v>
      </c>
      <c r="D27" s="246">
        <v>53240.736999999994</v>
      </c>
      <c r="E27" s="244">
        <v>2.3781633384326716E-2</v>
      </c>
      <c r="F27" s="246">
        <v>49001.606999999996</v>
      </c>
      <c r="G27" s="244">
        <v>2.2816714333967213E-2</v>
      </c>
      <c r="H27" s="246">
        <v>178863.20099999997</v>
      </c>
      <c r="I27" s="250">
        <v>2.5236912109468417E-2</v>
      </c>
      <c r="J27" s="85"/>
      <c r="K27" s="87" t="str">
        <f>+A27</f>
        <v>Průmysl</v>
      </c>
      <c r="L27" s="77">
        <f t="shared" ref="L27:L34" si="4">+B27</f>
        <v>76620.856999999989</v>
      </c>
      <c r="M27" s="77">
        <f t="shared" ref="M27:M34" si="5">+D27</f>
        <v>53240.736999999994</v>
      </c>
      <c r="N27" s="77">
        <f t="shared" ref="N27:N34" si="6">+F27</f>
        <v>49001.606999999996</v>
      </c>
      <c r="O27" s="72"/>
      <c r="P27" s="105"/>
      <c r="Q27" s="105"/>
      <c r="R27" s="105"/>
    </row>
    <row r="28" spans="1:18" ht="12.75" customHeight="1" x14ac:dyDescent="0.2">
      <c r="A28" s="208" t="s">
        <v>0</v>
      </c>
      <c r="B28" s="241">
        <v>729.37</v>
      </c>
      <c r="C28" s="245">
        <v>2.2071989936041704E-3</v>
      </c>
      <c r="D28" s="247">
        <v>521.57000000000005</v>
      </c>
      <c r="E28" s="245">
        <v>1.8949502810344571E-3</v>
      </c>
      <c r="F28" s="247">
        <v>498.71</v>
      </c>
      <c r="G28" s="244">
        <v>1.6924416710842796E-3</v>
      </c>
      <c r="H28" s="247">
        <v>1749.65</v>
      </c>
      <c r="I28" s="250">
        <v>1.943275030502776E-3</v>
      </c>
      <c r="J28" s="85"/>
      <c r="K28" s="87" t="str">
        <f t="shared" ref="K28:K34" si="7">+A28</f>
        <v>Energetika</v>
      </c>
      <c r="L28" s="77">
        <f t="shared" si="4"/>
        <v>729.37</v>
      </c>
      <c r="M28" s="77">
        <f t="shared" si="5"/>
        <v>521.57000000000005</v>
      </c>
      <c r="N28" s="77">
        <f t="shared" si="6"/>
        <v>498.71</v>
      </c>
      <c r="O28" s="72"/>
    </row>
    <row r="29" spans="1:18" ht="12.75" customHeight="1" x14ac:dyDescent="0.2">
      <c r="A29" s="208" t="s">
        <v>1</v>
      </c>
      <c r="B29" s="241">
        <v>109</v>
      </c>
      <c r="C29" s="245">
        <v>8.7610690883440485E-4</v>
      </c>
      <c r="D29" s="247">
        <v>69</v>
      </c>
      <c r="E29" s="245">
        <v>7.1779228564288096E-4</v>
      </c>
      <c r="F29" s="247">
        <v>67</v>
      </c>
      <c r="G29" s="244">
        <v>7.3109223881972552E-4</v>
      </c>
      <c r="H29" s="247">
        <v>245</v>
      </c>
      <c r="I29" s="250">
        <v>7.847889803813678E-4</v>
      </c>
      <c r="J29" s="85"/>
      <c r="K29" s="87" t="str">
        <f t="shared" si="7"/>
        <v>Doprava</v>
      </c>
      <c r="L29" s="77">
        <f t="shared" si="4"/>
        <v>109</v>
      </c>
      <c r="M29" s="77">
        <f t="shared" si="5"/>
        <v>69</v>
      </c>
      <c r="N29" s="77">
        <f t="shared" si="6"/>
        <v>67</v>
      </c>
      <c r="O29" s="72"/>
    </row>
    <row r="30" spans="1:18" ht="12.75" customHeight="1" x14ac:dyDescent="0.2">
      <c r="A30" s="208" t="s">
        <v>2</v>
      </c>
      <c r="B30" s="241">
        <v>133</v>
      </c>
      <c r="C30" s="245">
        <v>2.6167660529497695E-3</v>
      </c>
      <c r="D30" s="247">
        <v>77</v>
      </c>
      <c r="E30" s="245">
        <v>2.1021870389521611E-3</v>
      </c>
      <c r="F30" s="247">
        <v>65</v>
      </c>
      <c r="G30" s="244">
        <v>1.9122734831155375E-3</v>
      </c>
      <c r="H30" s="247">
        <v>275</v>
      </c>
      <c r="I30" s="250">
        <v>2.2643889131928729E-3</v>
      </c>
      <c r="J30" s="85"/>
      <c r="K30" s="87" t="str">
        <f t="shared" si="7"/>
        <v>Stavebnictví</v>
      </c>
      <c r="L30" s="77">
        <f t="shared" si="4"/>
        <v>133</v>
      </c>
      <c r="M30" s="77">
        <f t="shared" si="5"/>
        <v>77</v>
      </c>
      <c r="N30" s="77">
        <f t="shared" si="6"/>
        <v>65</v>
      </c>
    </row>
    <row r="31" spans="1:18" x14ac:dyDescent="0.2">
      <c r="A31" s="208" t="s">
        <v>6</v>
      </c>
      <c r="B31" s="241">
        <v>5098.4629999999997</v>
      </c>
      <c r="C31" s="245">
        <v>0.12144771780133466</v>
      </c>
      <c r="D31" s="247">
        <v>4142.8050000000003</v>
      </c>
      <c r="E31" s="245">
        <v>8.9942885207871748E-2</v>
      </c>
      <c r="F31" s="247">
        <v>3987.4449999999997</v>
      </c>
      <c r="G31" s="244">
        <v>8.3515591827293359E-2</v>
      </c>
      <c r="H31" s="247">
        <v>13228.713</v>
      </c>
      <c r="I31" s="250">
        <v>9.7423220327138627E-2</v>
      </c>
      <c r="J31" s="85"/>
      <c r="K31" s="87" t="str">
        <f t="shared" si="7"/>
        <v>Zemědělství a lesnictví</v>
      </c>
      <c r="L31" s="77">
        <f t="shared" si="4"/>
        <v>5098.4629999999997</v>
      </c>
      <c r="M31" s="77">
        <f t="shared" si="5"/>
        <v>4142.8050000000003</v>
      </c>
      <c r="N31" s="77">
        <f t="shared" si="6"/>
        <v>3987.4449999999997</v>
      </c>
    </row>
    <row r="32" spans="1:18" x14ac:dyDescent="0.2">
      <c r="A32" s="208" t="s">
        <v>25</v>
      </c>
      <c r="B32" s="241">
        <v>466266.30200000003</v>
      </c>
      <c r="C32" s="245">
        <v>8.9010797322787855E-2</v>
      </c>
      <c r="D32" s="247">
        <v>339867.13799999998</v>
      </c>
      <c r="E32" s="245">
        <v>8.3543526378504304E-2</v>
      </c>
      <c r="F32" s="247">
        <v>319526.65700000006</v>
      </c>
      <c r="G32" s="244">
        <v>8.1233351793835215E-2</v>
      </c>
      <c r="H32" s="247">
        <v>1125660.0970000001</v>
      </c>
      <c r="I32" s="250">
        <v>8.5020300015208647E-2</v>
      </c>
      <c r="J32" s="85"/>
      <c r="K32" s="87" t="str">
        <f t="shared" si="7"/>
        <v>Domácnosti</v>
      </c>
      <c r="L32" s="77">
        <f t="shared" si="4"/>
        <v>466266.30200000003</v>
      </c>
      <c r="M32" s="77">
        <f t="shared" si="5"/>
        <v>339867.13799999998</v>
      </c>
      <c r="N32" s="77">
        <f t="shared" si="6"/>
        <v>319526.65700000006</v>
      </c>
    </row>
    <row r="33" spans="1:14" x14ac:dyDescent="0.2">
      <c r="A33" s="208" t="s">
        <v>5</v>
      </c>
      <c r="B33" s="241">
        <v>138245.856</v>
      </c>
      <c r="C33" s="245">
        <v>4.4823019704212347E-2</v>
      </c>
      <c r="D33" s="247">
        <v>96219.762000000002</v>
      </c>
      <c r="E33" s="245">
        <v>4.0309938023764272E-2</v>
      </c>
      <c r="F33" s="247">
        <v>85449.614000000016</v>
      </c>
      <c r="G33" s="244">
        <v>3.9120502604417587E-2</v>
      </c>
      <c r="H33" s="247">
        <v>319915.23200000002</v>
      </c>
      <c r="I33" s="250">
        <v>4.1788801099108742E-2</v>
      </c>
      <c r="J33" s="85"/>
      <c r="K33" s="87" t="str">
        <f t="shared" si="7"/>
        <v>Obchod, služby, školství, zdravotnictví</v>
      </c>
      <c r="L33" s="77">
        <f t="shared" si="4"/>
        <v>138245.856</v>
      </c>
      <c r="M33" s="77">
        <f t="shared" si="5"/>
        <v>96219.762000000002</v>
      </c>
      <c r="N33" s="77">
        <f t="shared" si="6"/>
        <v>85449.614000000016</v>
      </c>
    </row>
    <row r="34" spans="1:14" x14ac:dyDescent="0.2">
      <c r="A34" s="208" t="s">
        <v>3</v>
      </c>
      <c r="B34" s="241">
        <v>134714.51</v>
      </c>
      <c r="C34" s="244">
        <v>0.45463430224726853</v>
      </c>
      <c r="D34" s="246">
        <v>95327.50900000002</v>
      </c>
      <c r="E34" s="244">
        <v>0.42303205840055819</v>
      </c>
      <c r="F34" s="246">
        <v>78243.070999999996</v>
      </c>
      <c r="G34" s="244">
        <v>0.40146618583399957</v>
      </c>
      <c r="H34" s="246">
        <v>308285.09000000003</v>
      </c>
      <c r="I34" s="250">
        <v>0.43023481843475642</v>
      </c>
      <c r="J34" s="85"/>
      <c r="K34" s="87" t="str">
        <f t="shared" si="7"/>
        <v>Ostatní</v>
      </c>
      <c r="L34" s="77">
        <f t="shared" si="4"/>
        <v>134714.51</v>
      </c>
      <c r="M34" s="77">
        <f t="shared" si="5"/>
        <v>95327.50900000002</v>
      </c>
      <c r="N34" s="77">
        <f t="shared" si="6"/>
        <v>78243.070999999996</v>
      </c>
    </row>
    <row r="35" spans="1:14" ht="18" customHeight="1" x14ac:dyDescent="0.2">
      <c r="A35" s="110" t="s">
        <v>173</v>
      </c>
      <c r="B35" s="68"/>
      <c r="C35" s="68"/>
      <c r="D35" s="8"/>
      <c r="F35" s="10"/>
      <c r="G35" s="87"/>
      <c r="H35" s="87"/>
      <c r="I35" s="4" t="s">
        <v>78</v>
      </c>
      <c r="J35" s="87"/>
    </row>
    <row r="36" spans="1:14" x14ac:dyDescent="0.2">
      <c r="A36" s="68"/>
      <c r="B36" s="68"/>
      <c r="C36" s="68"/>
    </row>
    <row r="37" spans="1:14" x14ac:dyDescent="0.2">
      <c r="B37" s="72"/>
      <c r="C37" s="72"/>
      <c r="D37" s="72"/>
    </row>
    <row r="38" spans="1:14" x14ac:dyDescent="0.2">
      <c r="B38" s="72"/>
      <c r="C38" s="72"/>
      <c r="D38" s="72"/>
    </row>
    <row r="39" spans="1:14" x14ac:dyDescent="0.2">
      <c r="B39" s="72"/>
      <c r="C39" s="72"/>
      <c r="D39" s="72"/>
      <c r="L39" s="93" t="s">
        <v>170</v>
      </c>
      <c r="M39" s="97">
        <v>4.7920842245812445E-2</v>
      </c>
    </row>
    <row r="40" spans="1:14" x14ac:dyDescent="0.2">
      <c r="B40" s="99"/>
      <c r="C40" s="99"/>
      <c r="D40" s="99"/>
      <c r="L40" s="93" t="s">
        <v>63</v>
      </c>
      <c r="M40" s="97">
        <v>5.31766802839704E-2</v>
      </c>
    </row>
    <row r="41" spans="1:14" x14ac:dyDescent="0.2">
      <c r="B41" s="72"/>
      <c r="C41" s="72"/>
      <c r="D41" s="72"/>
      <c r="L41" s="93" t="s">
        <v>125</v>
      </c>
      <c r="M41" s="97">
        <v>6.5113629266143364E-2</v>
      </c>
    </row>
  </sheetData>
  <mergeCells count="4">
    <mergeCell ref="B5:C5"/>
    <mergeCell ref="D5:E5"/>
    <mergeCell ref="F5:G5"/>
    <mergeCell ref="H5:I5"/>
  </mergeCells>
  <conditionalFormatting sqref="C27:C34 E27:E34 G27:G34 I27:I34">
    <cfRule type="dataBar" priority="1">
      <dataBar>
        <cfvo type="num" val="0"/>
        <cfvo type="num" val="1"/>
        <color rgb="FF63C384"/>
      </dataBar>
      <extLst>
        <ext xmlns:x14="http://schemas.microsoft.com/office/spreadsheetml/2009/9/main" uri="{B025F937-C7B1-47D3-B67F-A62EFF666E3E}">
          <x14:id>{A2114701-FD57-49C2-8F47-7A0CE22685F1}</x14:id>
        </ext>
      </extLst>
    </cfRule>
  </conditionalFormatting>
  <conditionalFormatting sqref="C10:C25 E10:E25 G10:G25 I10:I25">
    <cfRule type="dataBar" priority="2">
      <dataBar>
        <cfvo type="num" val="0"/>
        <cfvo type="num" val="1"/>
        <color rgb="FF63C384"/>
      </dataBar>
      <extLst>
        <ext xmlns:x14="http://schemas.microsoft.com/office/spreadsheetml/2009/9/main" uri="{B025F937-C7B1-47D3-B67F-A62EFF666E3E}">
          <x14:id>{3DEBDB0F-FA8E-470B-8442-800A885C4329}</x14:id>
        </ext>
      </extLst>
    </cfRule>
  </conditionalFormatting>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&amp;C&amp;"Calibri,Obyčejné"&amp;9&amp;P</oddFooter>
  </headerFooter>
  <ignoredErrors>
    <ignoredError sqref="L26:N26" formula="1"/>
  </ignoredErrors>
  <drawing r:id="rId2"/>
  <extLst>
    <ext xmlns:x14="http://schemas.microsoft.com/office/spreadsheetml/2009/9/main" uri="{78C0D931-6437-407d-A8EE-F0AAD7539E65}">
      <x14:conditionalFormattings>
        <x14:conditionalFormatting xmlns:xm="http://schemas.microsoft.com/office/excel/2006/main">
          <x14:cfRule type="dataBar" id="{A2114701-FD57-49C2-8F47-7A0CE22685F1}">
            <x14:dataBar minLength="0" maxLength="100" gradient="0" direction="rightToLeft">
              <x14:cfvo type="num">
                <xm:f>0</xm:f>
              </x14:cfvo>
              <x14:cfvo type="num">
                <xm:f>1</xm:f>
              </x14:cfvo>
              <x14:negativeFillColor rgb="FFFF0000"/>
              <x14:axisColor rgb="FF000000"/>
            </x14:dataBar>
          </x14:cfRule>
          <xm:sqref>C27:C34 E27:E34 G27:G34 I27:I34</xm:sqref>
        </x14:conditionalFormatting>
        <x14:conditionalFormatting xmlns:xm="http://schemas.microsoft.com/office/excel/2006/main">
          <x14:cfRule type="dataBar" id="{3DEBDB0F-FA8E-470B-8442-800A885C4329}">
            <x14:dataBar minLength="0" maxLength="100" gradient="0" direction="rightToLeft">
              <x14:cfvo type="num">
                <xm:f>0</xm:f>
              </x14:cfvo>
              <x14:cfvo type="num">
                <xm:f>1</xm:f>
              </x14:cfvo>
              <x14:negativeFillColor rgb="FFFF0000"/>
              <x14:axisColor rgb="FF000000"/>
            </x14:dataBar>
          </x14:cfRule>
          <xm:sqref>C10:C25 E10:E25 G10:G25 I10:I25</xm:sqref>
        </x14:conditionalFormatting>
      </x14:conditionalFormattings>
    </ext>
  </extLst>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1"/>
  <sheetViews>
    <sheetView showGridLines="0" zoomScaleNormal="100" zoomScaleSheetLayoutView="100" workbookViewId="0">
      <selection activeCell="K24" sqref="K24"/>
    </sheetView>
  </sheetViews>
  <sheetFormatPr defaultColWidth="9.140625" defaultRowHeight="12" x14ac:dyDescent="0.2"/>
  <cols>
    <col min="1" max="1" width="42.28515625" style="70" customWidth="1"/>
    <col min="2" max="9" width="12.7109375" style="70" customWidth="1"/>
    <col min="10" max="20" width="9.140625" style="70" customWidth="1"/>
    <col min="21" max="16384" width="9.140625" style="70"/>
  </cols>
  <sheetData>
    <row r="1" spans="1:15" ht="15.75" x14ac:dyDescent="0.25">
      <c r="A1" s="204" t="s">
        <v>143</v>
      </c>
      <c r="I1" s="205" t="str">
        <f>Titulní!A35</f>
        <v>I. čtvrtletí 2020</v>
      </c>
    </row>
    <row r="2" spans="1:15" ht="1.5" customHeight="1" x14ac:dyDescent="0.2">
      <c r="F2" s="87"/>
      <c r="G2" s="87"/>
      <c r="H2" s="87"/>
      <c r="I2" s="87"/>
      <c r="J2" s="87"/>
    </row>
    <row r="3" spans="1:15" ht="5.0999999999999996" customHeight="1" x14ac:dyDescent="0.2">
      <c r="F3" s="87"/>
      <c r="G3" s="87"/>
      <c r="H3" s="87"/>
      <c r="I3" s="87"/>
      <c r="J3" s="87"/>
    </row>
    <row r="4" spans="1:15" ht="5.0999999999999996" customHeight="1" x14ac:dyDescent="0.2">
      <c r="A4" s="107"/>
      <c r="B4" s="104"/>
      <c r="C4" s="104"/>
      <c r="D4" s="104"/>
      <c r="E4" s="104"/>
      <c r="F4" s="93"/>
      <c r="J4" s="93"/>
      <c r="K4" s="103"/>
    </row>
    <row r="5" spans="1:15" ht="12.75" customHeight="1" x14ac:dyDescent="0.2">
      <c r="A5" s="206"/>
      <c r="B5" s="404" t="s">
        <v>8</v>
      </c>
      <c r="C5" s="405"/>
      <c r="D5" s="404" t="s">
        <v>9</v>
      </c>
      <c r="E5" s="405"/>
      <c r="F5" s="404" t="s">
        <v>10</v>
      </c>
      <c r="G5" s="405"/>
      <c r="H5" s="404" t="s">
        <v>7</v>
      </c>
      <c r="I5" s="406"/>
    </row>
    <row r="6" spans="1:15" x14ac:dyDescent="0.2">
      <c r="A6" s="207"/>
      <c r="B6" s="235" t="s">
        <v>182</v>
      </c>
      <c r="C6" s="236" t="s">
        <v>49</v>
      </c>
      <c r="D6" s="235" t="s">
        <v>182</v>
      </c>
      <c r="E6" s="236" t="s">
        <v>49</v>
      </c>
      <c r="F6" s="235" t="s">
        <v>182</v>
      </c>
      <c r="G6" s="236" t="s">
        <v>49</v>
      </c>
      <c r="H6" s="235" t="s">
        <v>182</v>
      </c>
      <c r="I6" s="237" t="s">
        <v>49</v>
      </c>
      <c r="J6" s="93"/>
      <c r="O6" s="93"/>
    </row>
    <row r="7" spans="1:15" x14ac:dyDescent="0.2">
      <c r="A7" s="209" t="s">
        <v>166</v>
      </c>
      <c r="B7" s="238">
        <v>2871.8959999999997</v>
      </c>
      <c r="C7" s="239">
        <v>7.1130400454508039E-2</v>
      </c>
      <c r="D7" s="238">
        <v>2871.8969999999999</v>
      </c>
      <c r="E7" s="239">
        <v>7.1178689119358554E-2</v>
      </c>
      <c r="F7" s="238">
        <v>2871.7370000000001</v>
      </c>
      <c r="G7" s="239">
        <v>7.1207765164145662E-2</v>
      </c>
      <c r="H7" s="238">
        <v>2871.7370000000001</v>
      </c>
      <c r="I7" s="248">
        <v>7.1207765164145662E-2</v>
      </c>
      <c r="J7" s="95"/>
      <c r="O7" s="60"/>
    </row>
    <row r="8" spans="1:15" x14ac:dyDescent="0.2">
      <c r="A8" s="209" t="s">
        <v>183</v>
      </c>
      <c r="B8" s="238">
        <v>1650730.5350000001</v>
      </c>
      <c r="C8" s="239">
        <v>8.1381360464682653E-2</v>
      </c>
      <c r="D8" s="238">
        <v>1449239.8549999997</v>
      </c>
      <c r="E8" s="239">
        <v>8.7323757775623859E-2</v>
      </c>
      <c r="F8" s="238">
        <v>1572739.4890000001</v>
      </c>
      <c r="G8" s="239">
        <v>9.6179337175248278E-2</v>
      </c>
      <c r="H8" s="238">
        <v>4672709.8789999997</v>
      </c>
      <c r="I8" s="248">
        <v>8.7779738828178092E-2</v>
      </c>
      <c r="J8" s="95"/>
      <c r="O8" s="60"/>
    </row>
    <row r="9" spans="1:15" x14ac:dyDescent="0.2">
      <c r="A9" s="209" t="s">
        <v>184</v>
      </c>
      <c r="B9" s="238">
        <v>469402.37200000009</v>
      </c>
      <c r="C9" s="240">
        <v>3.6884611213400809E-2</v>
      </c>
      <c r="D9" s="238">
        <v>387034.43699999998</v>
      </c>
      <c r="E9" s="240">
        <v>3.8085583163996198E-2</v>
      </c>
      <c r="F9" s="238">
        <v>363514.72700000001</v>
      </c>
      <c r="G9" s="240">
        <v>3.7295504207287229E-2</v>
      </c>
      <c r="H9" s="238">
        <v>1219951.5360000001</v>
      </c>
      <c r="I9" s="249">
        <v>3.738129589100208E-2</v>
      </c>
      <c r="J9" s="85"/>
      <c r="K9" s="87"/>
      <c r="L9" s="87" t="str">
        <f>+B5</f>
        <v>Leden</v>
      </c>
      <c r="M9" s="87" t="str">
        <f>+D5</f>
        <v>Únor</v>
      </c>
      <c r="N9" s="87" t="str">
        <f>+F5</f>
        <v>Březen</v>
      </c>
      <c r="O9" s="88"/>
    </row>
    <row r="10" spans="1:15" x14ac:dyDescent="0.2">
      <c r="A10" s="208" t="s">
        <v>41</v>
      </c>
      <c r="B10" s="241">
        <v>47306.13900000001</v>
      </c>
      <c r="C10" s="242">
        <v>5.2421152567261611E-2</v>
      </c>
      <c r="D10" s="246">
        <v>38543.99</v>
      </c>
      <c r="E10" s="244">
        <v>5.2410007313852106E-2</v>
      </c>
      <c r="F10" s="246">
        <v>42626.479999999996</v>
      </c>
      <c r="G10" s="244">
        <v>5.2637369295654345E-2</v>
      </c>
      <c r="H10" s="246">
        <v>128476.60900000001</v>
      </c>
      <c r="I10" s="250">
        <v>5.248933934441305E-2</v>
      </c>
      <c r="J10" s="85"/>
      <c r="K10" s="87" t="str">
        <f>+A10</f>
        <v>Biomasa</v>
      </c>
      <c r="L10" s="77">
        <f>+B10</f>
        <v>47306.13900000001</v>
      </c>
      <c r="M10" s="77">
        <f>+D10</f>
        <v>38543.99</v>
      </c>
      <c r="N10" s="77">
        <f>+F10</f>
        <v>42626.479999999996</v>
      </c>
      <c r="O10" s="105"/>
    </row>
    <row r="11" spans="1:15" x14ac:dyDescent="0.2">
      <c r="A11" s="208" t="s">
        <v>40</v>
      </c>
      <c r="B11" s="241">
        <v>622</v>
      </c>
      <c r="C11" s="243">
        <v>9.9864774746170077E-3</v>
      </c>
      <c r="D11" s="247">
        <v>688</v>
      </c>
      <c r="E11" s="245">
        <v>1.3049284301760299E-2</v>
      </c>
      <c r="F11" s="247">
        <v>723</v>
      </c>
      <c r="G11" s="244">
        <v>1.2682287713501401E-2</v>
      </c>
      <c r="H11" s="247">
        <v>2033</v>
      </c>
      <c r="I11" s="250">
        <v>1.1818663633647612E-2</v>
      </c>
      <c r="J11" s="85"/>
      <c r="K11" s="87" t="str">
        <f t="shared" ref="K11:L25" si="0">+A11</f>
        <v>Bioplyn</v>
      </c>
      <c r="L11" s="77">
        <f t="shared" si="0"/>
        <v>622</v>
      </c>
      <c r="M11" s="77">
        <f t="shared" ref="M11:M25" si="1">+D11</f>
        <v>688</v>
      </c>
      <c r="N11" s="77">
        <f t="shared" ref="N11:N25" si="2">+F11</f>
        <v>723</v>
      </c>
      <c r="O11" s="105"/>
    </row>
    <row r="12" spans="1:15" x14ac:dyDescent="0.2">
      <c r="A12" s="208" t="s">
        <v>39</v>
      </c>
      <c r="B12" s="241">
        <v>0</v>
      </c>
      <c r="C12" s="243">
        <v>0</v>
      </c>
      <c r="D12" s="247">
        <v>0</v>
      </c>
      <c r="E12" s="245">
        <v>0</v>
      </c>
      <c r="F12" s="247">
        <v>0</v>
      </c>
      <c r="G12" s="244">
        <v>0</v>
      </c>
      <c r="H12" s="247">
        <v>0</v>
      </c>
      <c r="I12" s="250">
        <v>0</v>
      </c>
      <c r="J12" s="85"/>
      <c r="K12" s="87" t="str">
        <f t="shared" si="0"/>
        <v>Černé uhlí</v>
      </c>
      <c r="L12" s="77">
        <f t="shared" si="0"/>
        <v>0</v>
      </c>
      <c r="M12" s="77">
        <f t="shared" si="1"/>
        <v>0</v>
      </c>
      <c r="N12" s="77">
        <f t="shared" si="2"/>
        <v>0</v>
      </c>
      <c r="O12" s="105"/>
    </row>
    <row r="13" spans="1:15" x14ac:dyDescent="0.2">
      <c r="A13" s="208" t="s">
        <v>64</v>
      </c>
      <c r="B13" s="241">
        <v>0</v>
      </c>
      <c r="C13" s="243">
        <v>0</v>
      </c>
      <c r="D13" s="247">
        <v>0</v>
      </c>
      <c r="E13" s="245">
        <v>0</v>
      </c>
      <c r="F13" s="247">
        <v>0</v>
      </c>
      <c r="G13" s="244">
        <v>0</v>
      </c>
      <c r="H13" s="247">
        <v>0</v>
      </c>
      <c r="I13" s="250">
        <v>0</v>
      </c>
      <c r="J13" s="85"/>
      <c r="K13" s="87" t="str">
        <f t="shared" si="0"/>
        <v>Elektrická energie</v>
      </c>
      <c r="L13" s="77">
        <f t="shared" si="0"/>
        <v>0</v>
      </c>
      <c r="M13" s="77">
        <f t="shared" si="1"/>
        <v>0</v>
      </c>
      <c r="N13" s="77">
        <f t="shared" si="2"/>
        <v>0</v>
      </c>
      <c r="O13" s="105"/>
    </row>
    <row r="14" spans="1:15" x14ac:dyDescent="0.2">
      <c r="A14" s="208" t="s">
        <v>65</v>
      </c>
      <c r="B14" s="241">
        <v>586.68000000000006</v>
      </c>
      <c r="C14" s="243">
        <v>0.56320559096843559</v>
      </c>
      <c r="D14" s="247">
        <v>566.77</v>
      </c>
      <c r="E14" s="245">
        <v>0.54561645022478511</v>
      </c>
      <c r="F14" s="247">
        <v>579.62</v>
      </c>
      <c r="G14" s="244">
        <v>0.54341752451669767</v>
      </c>
      <c r="H14" s="247">
        <v>1733.0700000000002</v>
      </c>
      <c r="I14" s="250">
        <v>0.55069318445411131</v>
      </c>
      <c r="J14" s="85"/>
      <c r="K14" s="87" t="str">
        <f t="shared" si="0"/>
        <v>Energie prostředí (tepelné čerpadlo)</v>
      </c>
      <c r="L14" s="77">
        <f t="shared" si="0"/>
        <v>586.68000000000006</v>
      </c>
      <c r="M14" s="77">
        <f t="shared" si="1"/>
        <v>566.77</v>
      </c>
      <c r="N14" s="77">
        <f t="shared" si="2"/>
        <v>579.62</v>
      </c>
      <c r="O14" s="105"/>
    </row>
    <row r="15" spans="1:15" x14ac:dyDescent="0.2">
      <c r="A15" s="208" t="s">
        <v>66</v>
      </c>
      <c r="B15" s="241">
        <v>3.8570000000000002</v>
      </c>
      <c r="C15" s="243">
        <v>0.35525467440361064</v>
      </c>
      <c r="D15" s="247">
        <v>4.5599999999999996</v>
      </c>
      <c r="E15" s="245">
        <v>0.22178988326848245</v>
      </c>
      <c r="F15" s="247">
        <v>6.3319999999999999</v>
      </c>
      <c r="G15" s="244">
        <v>0.17006875805758487</v>
      </c>
      <c r="H15" s="247">
        <v>14.748999999999999</v>
      </c>
      <c r="I15" s="250">
        <v>0.21484653818700924</v>
      </c>
      <c r="J15" s="85"/>
      <c r="K15" s="87" t="str">
        <f t="shared" si="0"/>
        <v>Energie Slunce (solární kolektor)</v>
      </c>
      <c r="L15" s="77">
        <f t="shared" si="0"/>
        <v>3.8570000000000002</v>
      </c>
      <c r="M15" s="77">
        <f t="shared" si="1"/>
        <v>4.5599999999999996</v>
      </c>
      <c r="N15" s="77">
        <f t="shared" si="2"/>
        <v>6.3319999999999999</v>
      </c>
      <c r="O15" s="105"/>
    </row>
    <row r="16" spans="1:15" x14ac:dyDescent="0.2">
      <c r="A16" s="208" t="s">
        <v>38</v>
      </c>
      <c r="B16" s="241">
        <v>275574.53600000002</v>
      </c>
      <c r="C16" s="243">
        <v>4.6177010988583567E-2</v>
      </c>
      <c r="D16" s="247">
        <v>227905.25599999999</v>
      </c>
      <c r="E16" s="245">
        <v>4.7620870521323078E-2</v>
      </c>
      <c r="F16" s="247">
        <v>208339.473</v>
      </c>
      <c r="G16" s="244">
        <v>4.551380806837222E-2</v>
      </c>
      <c r="H16" s="247">
        <v>711819.26500000001</v>
      </c>
      <c r="I16" s="250">
        <v>4.6429716082377184E-2</v>
      </c>
      <c r="J16" s="85"/>
      <c r="K16" s="87" t="str">
        <f t="shared" si="0"/>
        <v>Hnědé uhlí</v>
      </c>
      <c r="L16" s="77">
        <f t="shared" si="0"/>
        <v>275574.53600000002</v>
      </c>
      <c r="M16" s="77">
        <f t="shared" si="1"/>
        <v>227905.25599999999</v>
      </c>
      <c r="N16" s="77">
        <f t="shared" si="2"/>
        <v>208339.473</v>
      </c>
      <c r="O16" s="105"/>
    </row>
    <row r="17" spans="1:18" x14ac:dyDescent="0.2">
      <c r="A17" s="208" t="s">
        <v>76</v>
      </c>
      <c r="B17" s="241">
        <v>0</v>
      </c>
      <c r="C17" s="243">
        <v>0</v>
      </c>
      <c r="D17" s="247">
        <v>0</v>
      </c>
      <c r="E17" s="245">
        <v>0</v>
      </c>
      <c r="F17" s="247">
        <v>0</v>
      </c>
      <c r="G17" s="244">
        <v>0</v>
      </c>
      <c r="H17" s="247">
        <v>0</v>
      </c>
      <c r="I17" s="250">
        <v>0</v>
      </c>
      <c r="J17" s="85"/>
      <c r="K17" s="87" t="str">
        <f t="shared" si="0"/>
        <v>Jaderné palivo</v>
      </c>
      <c r="L17" s="77">
        <f t="shared" si="0"/>
        <v>0</v>
      </c>
      <c r="M17" s="77">
        <f t="shared" si="1"/>
        <v>0</v>
      </c>
      <c r="N17" s="77">
        <f t="shared" si="2"/>
        <v>0</v>
      </c>
      <c r="O17" s="105"/>
    </row>
    <row r="18" spans="1:18" x14ac:dyDescent="0.2">
      <c r="A18" s="208" t="s">
        <v>37</v>
      </c>
      <c r="B18" s="241">
        <v>0</v>
      </c>
      <c r="C18" s="243">
        <v>0</v>
      </c>
      <c r="D18" s="247">
        <v>0</v>
      </c>
      <c r="E18" s="245">
        <v>0</v>
      </c>
      <c r="F18" s="247">
        <v>0</v>
      </c>
      <c r="G18" s="244">
        <v>0</v>
      </c>
      <c r="H18" s="247">
        <v>0</v>
      </c>
      <c r="I18" s="250">
        <v>0</v>
      </c>
      <c r="J18" s="85"/>
      <c r="K18" s="87" t="str">
        <f t="shared" si="0"/>
        <v>Koks</v>
      </c>
      <c r="L18" s="77">
        <f t="shared" si="0"/>
        <v>0</v>
      </c>
      <c r="M18" s="77">
        <f t="shared" si="1"/>
        <v>0</v>
      </c>
      <c r="N18" s="77">
        <f t="shared" si="2"/>
        <v>0</v>
      </c>
      <c r="O18" s="105"/>
    </row>
    <row r="19" spans="1:18" x14ac:dyDescent="0.2">
      <c r="A19" s="208" t="s">
        <v>36</v>
      </c>
      <c r="B19" s="241">
        <v>0</v>
      </c>
      <c r="C19" s="243">
        <v>0</v>
      </c>
      <c r="D19" s="247">
        <v>0</v>
      </c>
      <c r="E19" s="245">
        <v>0</v>
      </c>
      <c r="F19" s="247">
        <v>0</v>
      </c>
      <c r="G19" s="244">
        <v>0</v>
      </c>
      <c r="H19" s="247">
        <v>0</v>
      </c>
      <c r="I19" s="250">
        <v>0</v>
      </c>
      <c r="J19" s="85"/>
      <c r="K19" s="87" t="str">
        <f t="shared" si="0"/>
        <v>Odpadní teplo</v>
      </c>
      <c r="L19" s="77">
        <f t="shared" si="0"/>
        <v>0</v>
      </c>
      <c r="M19" s="77">
        <f t="shared" si="1"/>
        <v>0</v>
      </c>
      <c r="N19" s="77">
        <f t="shared" si="2"/>
        <v>0</v>
      </c>
      <c r="O19" s="105"/>
    </row>
    <row r="20" spans="1:18" x14ac:dyDescent="0.2">
      <c r="A20" s="208" t="s">
        <v>35</v>
      </c>
      <c r="B20" s="241">
        <v>0</v>
      </c>
      <c r="C20" s="243">
        <v>0</v>
      </c>
      <c r="D20" s="247">
        <v>0</v>
      </c>
      <c r="E20" s="245">
        <v>0</v>
      </c>
      <c r="F20" s="247">
        <v>0</v>
      </c>
      <c r="G20" s="244">
        <v>0</v>
      </c>
      <c r="H20" s="247">
        <v>0</v>
      </c>
      <c r="I20" s="250">
        <v>0</v>
      </c>
      <c r="J20" s="85"/>
      <c r="K20" s="87" t="str">
        <f t="shared" si="0"/>
        <v>Ostatní kapalná paliva</v>
      </c>
      <c r="L20" s="77">
        <f t="shared" si="0"/>
        <v>0</v>
      </c>
      <c r="M20" s="77">
        <f t="shared" si="1"/>
        <v>0</v>
      </c>
      <c r="N20" s="77">
        <f t="shared" si="2"/>
        <v>0</v>
      </c>
      <c r="O20" s="105"/>
    </row>
    <row r="21" spans="1:18" x14ac:dyDescent="0.2">
      <c r="A21" s="208" t="s">
        <v>34</v>
      </c>
      <c r="B21" s="241">
        <v>0</v>
      </c>
      <c r="C21" s="243">
        <v>0</v>
      </c>
      <c r="D21" s="247">
        <v>0</v>
      </c>
      <c r="E21" s="245">
        <v>0</v>
      </c>
      <c r="F21" s="247">
        <v>0</v>
      </c>
      <c r="G21" s="244">
        <v>0</v>
      </c>
      <c r="H21" s="247">
        <v>0</v>
      </c>
      <c r="I21" s="250">
        <v>0</v>
      </c>
      <c r="J21" s="85"/>
      <c r="K21" s="87" t="str">
        <f t="shared" si="0"/>
        <v>Ostatní pevná paliva</v>
      </c>
      <c r="L21" s="77">
        <f t="shared" si="0"/>
        <v>0</v>
      </c>
      <c r="M21" s="77">
        <f t="shared" si="1"/>
        <v>0</v>
      </c>
      <c r="N21" s="77">
        <f t="shared" si="2"/>
        <v>0</v>
      </c>
      <c r="O21" s="105"/>
    </row>
    <row r="22" spans="1:18" x14ac:dyDescent="0.2">
      <c r="A22" s="208" t="s">
        <v>33</v>
      </c>
      <c r="B22" s="241">
        <v>60260.020000000004</v>
      </c>
      <c r="C22" s="243">
        <v>0.14761655597661916</v>
      </c>
      <c r="D22" s="247">
        <v>50415.56</v>
      </c>
      <c r="E22" s="245">
        <v>0.12976278069981806</v>
      </c>
      <c r="F22" s="247">
        <v>46062.22</v>
      </c>
      <c r="G22" s="244">
        <v>0.12514407175731479</v>
      </c>
      <c r="H22" s="247">
        <v>156737.79999999999</v>
      </c>
      <c r="I22" s="250">
        <v>0.13456031952132019</v>
      </c>
      <c r="J22" s="85"/>
      <c r="K22" s="87" t="str">
        <f t="shared" si="0"/>
        <v>Ostatní plyny</v>
      </c>
      <c r="L22" s="77">
        <f t="shared" si="0"/>
        <v>60260.020000000004</v>
      </c>
      <c r="M22" s="77">
        <f t="shared" si="1"/>
        <v>50415.56</v>
      </c>
      <c r="N22" s="77">
        <f t="shared" si="2"/>
        <v>46062.22</v>
      </c>
      <c r="O22" s="105"/>
    </row>
    <row r="23" spans="1:18" x14ac:dyDescent="0.2">
      <c r="A23" s="208" t="s">
        <v>3</v>
      </c>
      <c r="B23" s="241">
        <v>0</v>
      </c>
      <c r="C23" s="243">
        <v>0</v>
      </c>
      <c r="D23" s="247">
        <v>0</v>
      </c>
      <c r="E23" s="245">
        <v>0</v>
      </c>
      <c r="F23" s="247">
        <v>0</v>
      </c>
      <c r="G23" s="244">
        <v>0</v>
      </c>
      <c r="H23" s="247">
        <v>0</v>
      </c>
      <c r="I23" s="250">
        <v>0</v>
      </c>
      <c r="J23" s="85"/>
      <c r="K23" s="87" t="str">
        <f t="shared" si="0"/>
        <v>Ostatní</v>
      </c>
      <c r="L23" s="77">
        <f t="shared" si="0"/>
        <v>0</v>
      </c>
      <c r="M23" s="77">
        <f t="shared" si="1"/>
        <v>0</v>
      </c>
      <c r="N23" s="77">
        <f t="shared" si="2"/>
        <v>0</v>
      </c>
      <c r="O23" s="105"/>
    </row>
    <row r="24" spans="1:18" x14ac:dyDescent="0.2">
      <c r="A24" s="208" t="s">
        <v>32</v>
      </c>
      <c r="B24" s="241">
        <v>0</v>
      </c>
      <c r="C24" s="243">
        <v>0</v>
      </c>
      <c r="D24" s="247">
        <v>0</v>
      </c>
      <c r="E24" s="245">
        <v>0</v>
      </c>
      <c r="F24" s="247">
        <v>0</v>
      </c>
      <c r="G24" s="244">
        <v>0</v>
      </c>
      <c r="H24" s="247">
        <v>0</v>
      </c>
      <c r="I24" s="250">
        <v>0</v>
      </c>
      <c r="J24" s="85"/>
      <c r="K24" s="87" t="str">
        <f t="shared" si="0"/>
        <v>Topné oleje</v>
      </c>
      <c r="L24" s="77">
        <f t="shared" si="0"/>
        <v>0</v>
      </c>
      <c r="M24" s="77">
        <f t="shared" si="1"/>
        <v>0</v>
      </c>
      <c r="N24" s="77">
        <f t="shared" si="2"/>
        <v>0</v>
      </c>
      <c r="O24" s="105"/>
    </row>
    <row r="25" spans="1:18" x14ac:dyDescent="0.2">
      <c r="A25" s="208" t="s">
        <v>31</v>
      </c>
      <c r="B25" s="241">
        <v>85049.139999999985</v>
      </c>
      <c r="C25" s="242">
        <v>2.5826536355991629E-2</v>
      </c>
      <c r="D25" s="246">
        <v>68910.300999999992</v>
      </c>
      <c r="E25" s="244">
        <v>2.7172858923287656E-2</v>
      </c>
      <c r="F25" s="246">
        <v>65177.601999999992</v>
      </c>
      <c r="G25" s="244">
        <v>2.6611790901771605E-2</v>
      </c>
      <c r="H25" s="246">
        <v>219137.04299999998</v>
      </c>
      <c r="I25" s="250">
        <v>2.6471297159582238E-2</v>
      </c>
      <c r="J25" s="85"/>
      <c r="K25" s="87" t="str">
        <f t="shared" si="0"/>
        <v>Zemní plyn</v>
      </c>
      <c r="L25" s="77">
        <f t="shared" si="0"/>
        <v>85049.139999999985</v>
      </c>
      <c r="M25" s="77">
        <f t="shared" si="1"/>
        <v>68910.300999999992</v>
      </c>
      <c r="N25" s="77">
        <f t="shared" si="2"/>
        <v>65177.601999999992</v>
      </c>
      <c r="O25" s="82"/>
    </row>
    <row r="26" spans="1:18" ht="13.5" customHeight="1" x14ac:dyDescent="0.2">
      <c r="A26" s="210" t="s">
        <v>185</v>
      </c>
      <c r="B26" s="238">
        <v>449076.17599999998</v>
      </c>
      <c r="C26" s="240">
        <v>3.7840618345802032E-2</v>
      </c>
      <c r="D26" s="238">
        <v>367384.91400000005</v>
      </c>
      <c r="E26" s="240">
        <v>3.9194919564163447E-2</v>
      </c>
      <c r="F26" s="238">
        <v>345397.01299999998</v>
      </c>
      <c r="G26" s="240">
        <v>3.868577477324759E-2</v>
      </c>
      <c r="H26" s="238">
        <v>1161858.1030000001</v>
      </c>
      <c r="I26" s="249">
        <v>3.8511503961233422E-2</v>
      </c>
      <c r="J26" s="10"/>
      <c r="K26" s="87"/>
      <c r="L26" s="87" t="str">
        <f>+L9</f>
        <v>Leden</v>
      </c>
      <c r="M26" s="87" t="str">
        <f t="shared" ref="M26:N26" si="3">+M9</f>
        <v>Únor</v>
      </c>
      <c r="N26" s="87" t="str">
        <f t="shared" si="3"/>
        <v>Březen</v>
      </c>
      <c r="O26" s="72"/>
      <c r="P26" s="99"/>
      <c r="Q26" s="99"/>
      <c r="R26" s="99"/>
    </row>
    <row r="27" spans="1:18" ht="12.75" customHeight="1" x14ac:dyDescent="0.2">
      <c r="A27" s="208" t="s">
        <v>26</v>
      </c>
      <c r="B27" s="241">
        <v>26913.612000000001</v>
      </c>
      <c r="C27" s="244">
        <v>9.9642680852522775E-3</v>
      </c>
      <c r="D27" s="246">
        <v>21715.893</v>
      </c>
      <c r="E27" s="244">
        <v>9.7000799583083705E-3</v>
      </c>
      <c r="F27" s="246">
        <v>20358.059999999998</v>
      </c>
      <c r="G27" s="244">
        <v>9.4793633893224052E-3</v>
      </c>
      <c r="H27" s="246">
        <v>68987.565000000002</v>
      </c>
      <c r="I27" s="250">
        <v>9.7338810041269468E-3</v>
      </c>
      <c r="J27" s="85"/>
      <c r="K27" s="87" t="str">
        <f>+A27</f>
        <v>Průmysl</v>
      </c>
      <c r="L27" s="77">
        <f t="shared" ref="L27:L34" si="4">+B27</f>
        <v>26913.612000000001</v>
      </c>
      <c r="M27" s="77">
        <f t="shared" ref="M27:M34" si="5">+D27</f>
        <v>21715.893</v>
      </c>
      <c r="N27" s="77">
        <f t="shared" ref="N27:N34" si="6">+F27</f>
        <v>20358.059999999998</v>
      </c>
      <c r="O27" s="72"/>
      <c r="P27" s="105"/>
      <c r="Q27" s="105"/>
      <c r="R27" s="105"/>
    </row>
    <row r="28" spans="1:18" ht="12.75" customHeight="1" x14ac:dyDescent="0.2">
      <c r="A28" s="208" t="s">
        <v>0</v>
      </c>
      <c r="B28" s="241">
        <v>44716.85</v>
      </c>
      <c r="C28" s="245">
        <v>0.13532087461391151</v>
      </c>
      <c r="D28" s="247">
        <v>40180.770000000004</v>
      </c>
      <c r="E28" s="245">
        <v>0.14598339897555623</v>
      </c>
      <c r="F28" s="247">
        <v>39007.800000000003</v>
      </c>
      <c r="G28" s="244">
        <v>0.13237838867743051</v>
      </c>
      <c r="H28" s="247">
        <v>123905.42</v>
      </c>
      <c r="I28" s="250">
        <v>0.13761741424282528</v>
      </c>
      <c r="J28" s="85"/>
      <c r="K28" s="87" t="str">
        <f t="shared" ref="K28:K34" si="7">+A28</f>
        <v>Energetika</v>
      </c>
      <c r="L28" s="77">
        <f t="shared" si="4"/>
        <v>44716.85</v>
      </c>
      <c r="M28" s="77">
        <f t="shared" si="5"/>
        <v>40180.770000000004</v>
      </c>
      <c r="N28" s="77">
        <f t="shared" si="6"/>
        <v>39007.800000000003</v>
      </c>
      <c r="O28" s="72"/>
    </row>
    <row r="29" spans="1:18" ht="12.75" customHeight="1" x14ac:dyDescent="0.2">
      <c r="A29" s="208" t="s">
        <v>1</v>
      </c>
      <c r="B29" s="241">
        <v>2450.7939999999999</v>
      </c>
      <c r="C29" s="245">
        <v>1.969869316999914E-2</v>
      </c>
      <c r="D29" s="247">
        <v>1946.904</v>
      </c>
      <c r="E29" s="245">
        <v>2.0253227131699528E-2</v>
      </c>
      <c r="F29" s="247">
        <v>1742.7530000000002</v>
      </c>
      <c r="G29" s="244">
        <v>1.9016614813131241E-2</v>
      </c>
      <c r="H29" s="247">
        <v>6140.4510000000009</v>
      </c>
      <c r="I29" s="250">
        <v>1.9669217466823471E-2</v>
      </c>
      <c r="J29" s="85"/>
      <c r="K29" s="87" t="str">
        <f t="shared" si="7"/>
        <v>Doprava</v>
      </c>
      <c r="L29" s="77">
        <f t="shared" si="4"/>
        <v>2450.7939999999999</v>
      </c>
      <c r="M29" s="77">
        <f t="shared" si="5"/>
        <v>1946.904</v>
      </c>
      <c r="N29" s="77">
        <f t="shared" si="6"/>
        <v>1742.7530000000002</v>
      </c>
      <c r="O29" s="72"/>
    </row>
    <row r="30" spans="1:18" ht="12.75" customHeight="1" x14ac:dyDescent="0.2">
      <c r="A30" s="208" t="s">
        <v>2</v>
      </c>
      <c r="B30" s="241">
        <v>2845.55</v>
      </c>
      <c r="C30" s="245">
        <v>5.5986004826851267E-2</v>
      </c>
      <c r="D30" s="247">
        <v>2152.73</v>
      </c>
      <c r="E30" s="245">
        <v>5.8771962394330995E-2</v>
      </c>
      <c r="F30" s="247">
        <v>2036.42</v>
      </c>
      <c r="G30" s="244">
        <v>5.9910645638248355E-2</v>
      </c>
      <c r="H30" s="247">
        <v>7034.7000000000007</v>
      </c>
      <c r="I30" s="250">
        <v>5.7924715227774197E-2</v>
      </c>
      <c r="J30" s="85"/>
      <c r="K30" s="87" t="str">
        <f t="shared" si="7"/>
        <v>Stavebnictví</v>
      </c>
      <c r="L30" s="77">
        <f t="shared" si="4"/>
        <v>2845.55</v>
      </c>
      <c r="M30" s="77">
        <f t="shared" si="5"/>
        <v>2152.73</v>
      </c>
      <c r="N30" s="77">
        <f t="shared" si="6"/>
        <v>2036.42</v>
      </c>
    </row>
    <row r="31" spans="1:18" x14ac:dyDescent="0.2">
      <c r="A31" s="208" t="s">
        <v>6</v>
      </c>
      <c r="B31" s="241">
        <v>567.4</v>
      </c>
      <c r="C31" s="245">
        <v>1.3515727206508567E-2</v>
      </c>
      <c r="D31" s="247">
        <v>667.73</v>
      </c>
      <c r="E31" s="245">
        <v>1.4496835535308132E-2</v>
      </c>
      <c r="F31" s="247">
        <v>708.86</v>
      </c>
      <c r="G31" s="244">
        <v>1.4846816049549317E-2</v>
      </c>
      <c r="H31" s="247">
        <v>1943.9900000000002</v>
      </c>
      <c r="I31" s="250">
        <v>1.4316567763149313E-2</v>
      </c>
      <c r="J31" s="85"/>
      <c r="K31" s="87" t="str">
        <f t="shared" si="7"/>
        <v>Zemědělství a lesnictví</v>
      </c>
      <c r="L31" s="77">
        <f t="shared" si="4"/>
        <v>567.4</v>
      </c>
      <c r="M31" s="77">
        <f t="shared" si="5"/>
        <v>667.73</v>
      </c>
      <c r="N31" s="77">
        <f t="shared" si="6"/>
        <v>708.86</v>
      </c>
    </row>
    <row r="32" spans="1:18" x14ac:dyDescent="0.2">
      <c r="A32" s="208" t="s">
        <v>25</v>
      </c>
      <c r="B32" s="241">
        <v>235310.658</v>
      </c>
      <c r="C32" s="245">
        <v>4.4921087364211548E-2</v>
      </c>
      <c r="D32" s="247">
        <v>192024.01400000005</v>
      </c>
      <c r="E32" s="245">
        <v>4.7201866509716174E-2</v>
      </c>
      <c r="F32" s="247">
        <v>185146.65099999998</v>
      </c>
      <c r="G32" s="244">
        <v>4.7069885108626246E-2</v>
      </c>
      <c r="H32" s="247">
        <v>612481.32299999997</v>
      </c>
      <c r="I32" s="250">
        <v>4.626027517005598E-2</v>
      </c>
      <c r="J32" s="85"/>
      <c r="K32" s="87" t="str">
        <f t="shared" si="7"/>
        <v>Domácnosti</v>
      </c>
      <c r="L32" s="77">
        <f t="shared" si="4"/>
        <v>235310.658</v>
      </c>
      <c r="M32" s="77">
        <f t="shared" si="5"/>
        <v>192024.01400000005</v>
      </c>
      <c r="N32" s="77">
        <f t="shared" si="6"/>
        <v>185146.65099999998</v>
      </c>
    </row>
    <row r="33" spans="1:14" x14ac:dyDescent="0.2">
      <c r="A33" s="208" t="s">
        <v>5</v>
      </c>
      <c r="B33" s="241">
        <v>113188.66199999998</v>
      </c>
      <c r="C33" s="245">
        <v>3.6698804390342309E-2</v>
      </c>
      <c r="D33" s="247">
        <v>90128.042999999991</v>
      </c>
      <c r="E33" s="245">
        <v>3.7757896631807931E-2</v>
      </c>
      <c r="F33" s="247">
        <v>79440.738999999987</v>
      </c>
      <c r="G33" s="244">
        <v>3.6369522242035608E-2</v>
      </c>
      <c r="H33" s="247">
        <v>282757.44399999996</v>
      </c>
      <c r="I33" s="250">
        <v>3.6935079685759938E-2</v>
      </c>
      <c r="J33" s="85"/>
      <c r="K33" s="87" t="str">
        <f t="shared" si="7"/>
        <v>Obchod, služby, školství, zdravotnictví</v>
      </c>
      <c r="L33" s="77">
        <f t="shared" si="4"/>
        <v>113188.66199999998</v>
      </c>
      <c r="M33" s="77">
        <f t="shared" si="5"/>
        <v>90128.042999999991</v>
      </c>
      <c r="N33" s="77">
        <f t="shared" si="6"/>
        <v>79440.738999999987</v>
      </c>
    </row>
    <row r="34" spans="1:14" x14ac:dyDescent="0.2">
      <c r="A34" s="208" t="s">
        <v>3</v>
      </c>
      <c r="B34" s="241">
        <v>23082.649999999998</v>
      </c>
      <c r="C34" s="244">
        <v>7.7899288478783107E-2</v>
      </c>
      <c r="D34" s="246">
        <v>18568.829999999998</v>
      </c>
      <c r="E34" s="244">
        <v>8.2402345969095181E-2</v>
      </c>
      <c r="F34" s="246">
        <v>16955.73</v>
      </c>
      <c r="G34" s="244">
        <v>8.7000064850868683E-2</v>
      </c>
      <c r="H34" s="246">
        <v>58607.209999999992</v>
      </c>
      <c r="I34" s="250">
        <v>8.1790729332117978E-2</v>
      </c>
      <c r="J34" s="85"/>
      <c r="K34" s="87" t="str">
        <f t="shared" si="7"/>
        <v>Ostatní</v>
      </c>
      <c r="L34" s="77">
        <f t="shared" si="4"/>
        <v>23082.649999999998</v>
      </c>
      <c r="M34" s="77">
        <f t="shared" si="5"/>
        <v>18568.829999999998</v>
      </c>
      <c r="N34" s="77">
        <f t="shared" si="6"/>
        <v>16955.73</v>
      </c>
    </row>
    <row r="35" spans="1:14" ht="18" customHeight="1" x14ac:dyDescent="0.2">
      <c r="A35" s="110" t="s">
        <v>173</v>
      </c>
      <c r="B35" s="68"/>
      <c r="C35" s="68"/>
      <c r="D35" s="8"/>
      <c r="F35" s="10"/>
      <c r="G35" s="87"/>
      <c r="H35" s="87"/>
      <c r="I35" s="4" t="s">
        <v>78</v>
      </c>
      <c r="J35" s="87"/>
    </row>
    <row r="36" spans="1:14" x14ac:dyDescent="0.2">
      <c r="A36" s="68"/>
      <c r="B36" s="68"/>
      <c r="C36" s="68"/>
    </row>
    <row r="37" spans="1:14" x14ac:dyDescent="0.2">
      <c r="B37" s="72"/>
      <c r="C37" s="72"/>
      <c r="D37" s="72"/>
    </row>
    <row r="38" spans="1:14" x14ac:dyDescent="0.2">
      <c r="B38" s="72"/>
      <c r="C38" s="72"/>
      <c r="D38" s="72"/>
    </row>
    <row r="39" spans="1:14" x14ac:dyDescent="0.2">
      <c r="B39" s="72"/>
      <c r="C39" s="72"/>
      <c r="D39" s="72"/>
      <c r="L39" s="93" t="s">
        <v>170</v>
      </c>
      <c r="M39" s="97">
        <v>7.1207765164145662E-2</v>
      </c>
    </row>
    <row r="40" spans="1:14" x14ac:dyDescent="0.2">
      <c r="B40" s="99"/>
      <c r="C40" s="99"/>
      <c r="D40" s="99"/>
      <c r="L40" s="93" t="s">
        <v>63</v>
      </c>
      <c r="M40" s="97">
        <v>8.7779738828178092E-2</v>
      </c>
    </row>
    <row r="41" spans="1:14" x14ac:dyDescent="0.2">
      <c r="B41" s="72"/>
      <c r="C41" s="72"/>
      <c r="D41" s="72"/>
      <c r="L41" s="93" t="s">
        <v>125</v>
      </c>
      <c r="M41" s="97">
        <v>3.738129589100208E-2</v>
      </c>
    </row>
  </sheetData>
  <mergeCells count="4">
    <mergeCell ref="B5:C5"/>
    <mergeCell ref="D5:E5"/>
    <mergeCell ref="F5:G5"/>
    <mergeCell ref="H5:I5"/>
  </mergeCells>
  <conditionalFormatting sqref="C27:C34 E27:E34 G27:G34 I27:I34">
    <cfRule type="dataBar" priority="1">
      <dataBar>
        <cfvo type="num" val="0"/>
        <cfvo type="num" val="1"/>
        <color rgb="FF63C384"/>
      </dataBar>
      <extLst>
        <ext xmlns:x14="http://schemas.microsoft.com/office/spreadsheetml/2009/9/main" uri="{B025F937-C7B1-47D3-B67F-A62EFF666E3E}">
          <x14:id>{E2F80854-277F-4852-BBD6-81C6A27940A3}</x14:id>
        </ext>
      </extLst>
    </cfRule>
  </conditionalFormatting>
  <conditionalFormatting sqref="C10:C25 E10:E25 G10:G25 I10:I25">
    <cfRule type="dataBar" priority="2">
      <dataBar>
        <cfvo type="num" val="0"/>
        <cfvo type="num" val="1"/>
        <color rgb="FF63C384"/>
      </dataBar>
      <extLst>
        <ext xmlns:x14="http://schemas.microsoft.com/office/spreadsheetml/2009/9/main" uri="{B025F937-C7B1-47D3-B67F-A62EFF666E3E}">
          <x14:id>{4C143600-BB62-4F60-8701-D3B17794FEB2}</x14:id>
        </ext>
      </extLst>
    </cfRule>
  </conditionalFormatting>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&amp;C&amp;"Calibri,Obyčejné"&amp;9&amp;P</oddFooter>
  </headerFooter>
  <ignoredErrors>
    <ignoredError sqref="L26:N26" formula="1"/>
  </ignoredErrors>
  <drawing r:id="rId2"/>
  <extLst>
    <ext xmlns:x14="http://schemas.microsoft.com/office/spreadsheetml/2009/9/main" uri="{78C0D931-6437-407d-A8EE-F0AAD7539E65}">
      <x14:conditionalFormattings>
        <x14:conditionalFormatting xmlns:xm="http://schemas.microsoft.com/office/excel/2006/main">
          <x14:cfRule type="dataBar" id="{E2F80854-277F-4852-BBD6-81C6A27940A3}">
            <x14:dataBar minLength="0" maxLength="100" gradient="0" direction="rightToLeft">
              <x14:cfvo type="num">
                <xm:f>0</xm:f>
              </x14:cfvo>
              <x14:cfvo type="num">
                <xm:f>1</xm:f>
              </x14:cfvo>
              <x14:negativeFillColor rgb="FFFF0000"/>
              <x14:axisColor rgb="FF000000"/>
            </x14:dataBar>
          </x14:cfRule>
          <xm:sqref>C27:C34 E27:E34 G27:G34 I27:I34</xm:sqref>
        </x14:conditionalFormatting>
        <x14:conditionalFormatting xmlns:xm="http://schemas.microsoft.com/office/excel/2006/main">
          <x14:cfRule type="dataBar" id="{4C143600-BB62-4F60-8701-D3B17794FEB2}">
            <x14:dataBar minLength="0" maxLength="100" gradient="0" direction="rightToLeft">
              <x14:cfvo type="num">
                <xm:f>0</xm:f>
              </x14:cfvo>
              <x14:cfvo type="num">
                <xm:f>1</xm:f>
              </x14:cfvo>
              <x14:negativeFillColor rgb="FFFF0000"/>
              <x14:axisColor rgb="FF000000"/>
            </x14:dataBar>
          </x14:cfRule>
          <xm:sqref>C10:C25 E10:E25 G10:G25 I10:I25</xm:sqref>
        </x14:conditionalFormatting>
      </x14:conditionalFormattings>
    </ext>
  </extLst>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1"/>
  <sheetViews>
    <sheetView showGridLines="0" zoomScaleNormal="100" zoomScaleSheetLayoutView="100" workbookViewId="0"/>
  </sheetViews>
  <sheetFormatPr defaultColWidth="9.140625" defaultRowHeight="12" x14ac:dyDescent="0.2"/>
  <cols>
    <col min="1" max="1" width="42.28515625" style="70" customWidth="1"/>
    <col min="2" max="9" width="12.7109375" style="70" customWidth="1"/>
    <col min="10" max="20" width="9.140625" style="70" customWidth="1"/>
    <col min="21" max="16384" width="9.140625" style="70"/>
  </cols>
  <sheetData>
    <row r="1" spans="1:15" ht="15.75" x14ac:dyDescent="0.25">
      <c r="A1" s="204" t="s">
        <v>137</v>
      </c>
      <c r="I1" s="205" t="str">
        <f>Titulní!A35</f>
        <v>I. čtvrtletí 2020</v>
      </c>
    </row>
    <row r="2" spans="1:15" ht="1.5" customHeight="1" x14ac:dyDescent="0.2">
      <c r="F2" s="87"/>
      <c r="G2" s="87"/>
      <c r="H2" s="87"/>
      <c r="I2" s="87"/>
      <c r="J2" s="87"/>
    </row>
    <row r="3" spans="1:15" ht="5.0999999999999996" customHeight="1" x14ac:dyDescent="0.2">
      <c r="F3" s="87"/>
      <c r="G3" s="87"/>
      <c r="H3" s="87"/>
      <c r="I3" s="87"/>
      <c r="J3" s="87"/>
    </row>
    <row r="4" spans="1:15" ht="5.0999999999999996" customHeight="1" x14ac:dyDescent="0.2">
      <c r="A4" s="107"/>
      <c r="B4" s="104"/>
      <c r="C4" s="104"/>
      <c r="D4" s="104"/>
      <c r="E4" s="104"/>
      <c r="F4" s="93"/>
      <c r="J4" s="93"/>
      <c r="K4" s="103"/>
    </row>
    <row r="5" spans="1:15" ht="12.75" customHeight="1" x14ac:dyDescent="0.2">
      <c r="A5" s="206"/>
      <c r="B5" s="404" t="s">
        <v>8</v>
      </c>
      <c r="C5" s="405"/>
      <c r="D5" s="404" t="s">
        <v>9</v>
      </c>
      <c r="E5" s="405"/>
      <c r="F5" s="404" t="s">
        <v>10</v>
      </c>
      <c r="G5" s="405"/>
      <c r="H5" s="404" t="s">
        <v>7</v>
      </c>
      <c r="I5" s="406"/>
    </row>
    <row r="6" spans="1:15" x14ac:dyDescent="0.2">
      <c r="A6" s="207"/>
      <c r="B6" s="235" t="s">
        <v>182</v>
      </c>
      <c r="C6" s="236" t="s">
        <v>49</v>
      </c>
      <c r="D6" s="235" t="s">
        <v>182</v>
      </c>
      <c r="E6" s="236" t="s">
        <v>49</v>
      </c>
      <c r="F6" s="235" t="s">
        <v>182</v>
      </c>
      <c r="G6" s="236" t="s">
        <v>49</v>
      </c>
      <c r="H6" s="235" t="s">
        <v>182</v>
      </c>
      <c r="I6" s="237" t="s">
        <v>49</v>
      </c>
      <c r="J6" s="93"/>
      <c r="O6" s="93"/>
    </row>
    <row r="7" spans="1:15" x14ac:dyDescent="0.2">
      <c r="A7" s="209" t="s">
        <v>166</v>
      </c>
      <c r="B7" s="238">
        <v>602.40500000000031</v>
      </c>
      <c r="C7" s="239">
        <v>1.4920216082266884E-2</v>
      </c>
      <c r="D7" s="238">
        <v>607.82100000000037</v>
      </c>
      <c r="E7" s="239">
        <v>1.5064572997993193E-2</v>
      </c>
      <c r="F7" s="238">
        <v>607.82100000000037</v>
      </c>
      <c r="G7" s="239">
        <v>1.507156645258121E-2</v>
      </c>
      <c r="H7" s="238">
        <v>607.82100000000037</v>
      </c>
      <c r="I7" s="248">
        <v>1.507156645258121E-2</v>
      </c>
      <c r="J7" s="95"/>
      <c r="O7" s="60"/>
    </row>
    <row r="8" spans="1:15" x14ac:dyDescent="0.2">
      <c r="A8" s="209" t="s">
        <v>183</v>
      </c>
      <c r="B8" s="238">
        <v>443527.75302692334</v>
      </c>
      <c r="C8" s="239">
        <v>2.1866010944769244E-2</v>
      </c>
      <c r="D8" s="238">
        <v>380451.80042371794</v>
      </c>
      <c r="E8" s="239">
        <v>2.292407343814095E-2</v>
      </c>
      <c r="F8" s="238">
        <v>362501.23746867484</v>
      </c>
      <c r="G8" s="239">
        <v>2.2168406776072513E-2</v>
      </c>
      <c r="H8" s="238">
        <v>1186480.790919316</v>
      </c>
      <c r="I8" s="248">
        <v>2.2288773891058808E-2</v>
      </c>
      <c r="J8" s="95"/>
      <c r="O8" s="60"/>
    </row>
    <row r="9" spans="1:15" x14ac:dyDescent="0.2">
      <c r="A9" s="209" t="s">
        <v>184</v>
      </c>
      <c r="B9" s="238">
        <v>226516.83543980762</v>
      </c>
      <c r="C9" s="240">
        <v>1.7799197249235871E-2</v>
      </c>
      <c r="D9" s="238">
        <v>183554.60499999998</v>
      </c>
      <c r="E9" s="240">
        <v>1.8062434516290787E-2</v>
      </c>
      <c r="F9" s="238">
        <v>168201.19200000001</v>
      </c>
      <c r="G9" s="240">
        <v>1.7256930181832018E-2</v>
      </c>
      <c r="H9" s="238">
        <v>578272.63243980764</v>
      </c>
      <c r="I9" s="249">
        <v>1.7719212395746465E-2</v>
      </c>
      <c r="J9" s="85"/>
      <c r="K9" s="87"/>
      <c r="L9" s="87" t="str">
        <f>+B5</f>
        <v>Leden</v>
      </c>
      <c r="M9" s="87" t="str">
        <f>+D5</f>
        <v>Únor</v>
      </c>
      <c r="N9" s="87" t="str">
        <f>+F5</f>
        <v>Březen</v>
      </c>
      <c r="O9" s="88"/>
    </row>
    <row r="10" spans="1:15" x14ac:dyDescent="0.2">
      <c r="A10" s="208" t="s">
        <v>41</v>
      </c>
      <c r="B10" s="241">
        <v>89701.01</v>
      </c>
      <c r="C10" s="242">
        <v>9.9400002410838448E-2</v>
      </c>
      <c r="D10" s="246">
        <v>69972.86</v>
      </c>
      <c r="E10" s="244">
        <v>9.5145264005390973E-2</v>
      </c>
      <c r="F10" s="246">
        <v>62060.57</v>
      </c>
      <c r="G10" s="244">
        <v>7.6635582900319424E-2</v>
      </c>
      <c r="H10" s="246">
        <v>221734.44</v>
      </c>
      <c r="I10" s="250">
        <v>9.0589986427049865E-2</v>
      </c>
      <c r="J10" s="85"/>
      <c r="K10" s="87" t="str">
        <f>+A10</f>
        <v>Biomasa</v>
      </c>
      <c r="L10" s="77">
        <f>+B10</f>
        <v>89701.01</v>
      </c>
      <c r="M10" s="77">
        <f>+D10</f>
        <v>69972.86</v>
      </c>
      <c r="N10" s="77">
        <f>+F10</f>
        <v>62060.57</v>
      </c>
      <c r="O10" s="105"/>
    </row>
    <row r="11" spans="1:15" x14ac:dyDescent="0.2">
      <c r="A11" s="208" t="s">
        <v>40</v>
      </c>
      <c r="B11" s="241">
        <v>6057.2070000000003</v>
      </c>
      <c r="C11" s="243">
        <v>9.7251063126354453E-2</v>
      </c>
      <c r="D11" s="247">
        <v>4532.299</v>
      </c>
      <c r="E11" s="245">
        <v>8.596403806916264E-2</v>
      </c>
      <c r="F11" s="247">
        <v>4691.5829999999996</v>
      </c>
      <c r="G11" s="244">
        <v>8.2295996456116224E-2</v>
      </c>
      <c r="H11" s="247">
        <v>15281.089</v>
      </c>
      <c r="I11" s="250">
        <v>8.8835243899081415E-2</v>
      </c>
      <c r="J11" s="85"/>
      <c r="K11" s="87" t="str">
        <f t="shared" ref="K11:L25" si="0">+A11</f>
        <v>Bioplyn</v>
      </c>
      <c r="L11" s="77">
        <f t="shared" si="0"/>
        <v>6057.2070000000003</v>
      </c>
      <c r="M11" s="77">
        <f t="shared" ref="M11:M25" si="1">+D11</f>
        <v>4532.299</v>
      </c>
      <c r="N11" s="77">
        <f t="shared" ref="N11:N25" si="2">+F11</f>
        <v>4691.5829999999996</v>
      </c>
      <c r="O11" s="105"/>
    </row>
    <row r="12" spans="1:15" x14ac:dyDescent="0.2">
      <c r="A12" s="208" t="s">
        <v>39</v>
      </c>
      <c r="B12" s="241">
        <v>0</v>
      </c>
      <c r="C12" s="243">
        <v>0</v>
      </c>
      <c r="D12" s="247">
        <v>0</v>
      </c>
      <c r="E12" s="245">
        <v>0</v>
      </c>
      <c r="F12" s="247">
        <v>0</v>
      </c>
      <c r="G12" s="244">
        <v>0</v>
      </c>
      <c r="H12" s="247">
        <v>0</v>
      </c>
      <c r="I12" s="250">
        <v>0</v>
      </c>
      <c r="J12" s="85"/>
      <c r="K12" s="87" t="str">
        <f t="shared" si="0"/>
        <v>Černé uhlí</v>
      </c>
      <c r="L12" s="77">
        <f t="shared" si="0"/>
        <v>0</v>
      </c>
      <c r="M12" s="77">
        <f t="shared" si="1"/>
        <v>0</v>
      </c>
      <c r="N12" s="77">
        <f t="shared" si="2"/>
        <v>0</v>
      </c>
      <c r="O12" s="105"/>
    </row>
    <row r="13" spans="1:15" x14ac:dyDescent="0.2">
      <c r="A13" s="208" t="s">
        <v>64</v>
      </c>
      <c r="B13" s="241">
        <v>0</v>
      </c>
      <c r="C13" s="243">
        <v>0</v>
      </c>
      <c r="D13" s="247">
        <v>0</v>
      </c>
      <c r="E13" s="245">
        <v>0</v>
      </c>
      <c r="F13" s="247">
        <v>1</v>
      </c>
      <c r="G13" s="244">
        <v>7.3867627733748573E-4</v>
      </c>
      <c r="H13" s="247">
        <v>1</v>
      </c>
      <c r="I13" s="250">
        <v>3.4751229846024249E-4</v>
      </c>
      <c r="J13" s="85"/>
      <c r="K13" s="87" t="str">
        <f t="shared" si="0"/>
        <v>Elektrická energie</v>
      </c>
      <c r="L13" s="77">
        <f t="shared" si="0"/>
        <v>0</v>
      </c>
      <c r="M13" s="77">
        <f t="shared" si="1"/>
        <v>0</v>
      </c>
      <c r="N13" s="77">
        <f t="shared" si="2"/>
        <v>1</v>
      </c>
      <c r="O13" s="105"/>
    </row>
    <row r="14" spans="1:15" x14ac:dyDescent="0.2">
      <c r="A14" s="208" t="s">
        <v>65</v>
      </c>
      <c r="B14" s="241">
        <v>0</v>
      </c>
      <c r="C14" s="243">
        <v>0</v>
      </c>
      <c r="D14" s="247">
        <v>0</v>
      </c>
      <c r="E14" s="245">
        <v>0</v>
      </c>
      <c r="F14" s="247">
        <v>0</v>
      </c>
      <c r="G14" s="244">
        <v>0</v>
      </c>
      <c r="H14" s="247">
        <v>0</v>
      </c>
      <c r="I14" s="250">
        <v>0</v>
      </c>
      <c r="J14" s="85"/>
      <c r="K14" s="87" t="str">
        <f t="shared" si="0"/>
        <v>Energie prostředí (tepelné čerpadlo)</v>
      </c>
      <c r="L14" s="77">
        <f t="shared" si="0"/>
        <v>0</v>
      </c>
      <c r="M14" s="77">
        <f t="shared" si="1"/>
        <v>0</v>
      </c>
      <c r="N14" s="77">
        <f t="shared" si="2"/>
        <v>0</v>
      </c>
      <c r="O14" s="105"/>
    </row>
    <row r="15" spans="1:15" x14ac:dyDescent="0.2">
      <c r="A15" s="208" t="s">
        <v>66</v>
      </c>
      <c r="B15" s="241">
        <v>4</v>
      </c>
      <c r="C15" s="243">
        <v>0.36842590034079398</v>
      </c>
      <c r="D15" s="247">
        <v>8</v>
      </c>
      <c r="E15" s="245">
        <v>0.38910505836575876</v>
      </c>
      <c r="F15" s="247">
        <v>15.9</v>
      </c>
      <c r="G15" s="244">
        <v>0.42705199828104856</v>
      </c>
      <c r="H15" s="247">
        <v>27.9</v>
      </c>
      <c r="I15" s="250">
        <v>0.40641524275663155</v>
      </c>
      <c r="J15" s="85"/>
      <c r="K15" s="87" t="str">
        <f t="shared" si="0"/>
        <v>Energie Slunce (solární kolektor)</v>
      </c>
      <c r="L15" s="77">
        <f t="shared" si="0"/>
        <v>4</v>
      </c>
      <c r="M15" s="77">
        <f t="shared" si="1"/>
        <v>8</v>
      </c>
      <c r="N15" s="77">
        <f t="shared" si="2"/>
        <v>15.9</v>
      </c>
      <c r="O15" s="105"/>
    </row>
    <row r="16" spans="1:15" x14ac:dyDescent="0.2">
      <c r="A16" s="208" t="s">
        <v>38</v>
      </c>
      <c r="B16" s="241">
        <v>46953.813000000002</v>
      </c>
      <c r="C16" s="243">
        <v>7.8678776723292675E-3</v>
      </c>
      <c r="D16" s="247">
        <v>36570.730000000003</v>
      </c>
      <c r="E16" s="245">
        <v>7.6414648295792956E-3</v>
      </c>
      <c r="F16" s="247">
        <v>32524.697</v>
      </c>
      <c r="G16" s="244">
        <v>7.1053401231362511E-3</v>
      </c>
      <c r="H16" s="247">
        <v>116049.24</v>
      </c>
      <c r="I16" s="250">
        <v>7.569524357809632E-3</v>
      </c>
      <c r="J16" s="85"/>
      <c r="K16" s="87" t="str">
        <f t="shared" si="0"/>
        <v>Hnědé uhlí</v>
      </c>
      <c r="L16" s="77">
        <f t="shared" si="0"/>
        <v>46953.813000000002</v>
      </c>
      <c r="M16" s="77">
        <f t="shared" si="1"/>
        <v>36570.730000000003</v>
      </c>
      <c r="N16" s="77">
        <f t="shared" si="2"/>
        <v>32524.697</v>
      </c>
      <c r="O16" s="105"/>
    </row>
    <row r="17" spans="1:18" x14ac:dyDescent="0.2">
      <c r="A17" s="208" t="s">
        <v>76</v>
      </c>
      <c r="B17" s="241">
        <v>6275.48</v>
      </c>
      <c r="C17" s="243">
        <v>0.17825363993076049</v>
      </c>
      <c r="D17" s="247">
        <v>5502.97</v>
      </c>
      <c r="E17" s="245">
        <v>0.18471549027242576</v>
      </c>
      <c r="F17" s="247">
        <v>4969.4799999999996</v>
      </c>
      <c r="G17" s="244">
        <v>0.19712742983988563</v>
      </c>
      <c r="H17" s="247">
        <v>16747.93</v>
      </c>
      <c r="I17" s="250">
        <v>0.18566228434738904</v>
      </c>
      <c r="J17" s="85"/>
      <c r="K17" s="87" t="str">
        <f t="shared" si="0"/>
        <v>Jaderné palivo</v>
      </c>
      <c r="L17" s="77">
        <f t="shared" si="0"/>
        <v>6275.48</v>
      </c>
      <c r="M17" s="77">
        <f t="shared" si="1"/>
        <v>5502.97</v>
      </c>
      <c r="N17" s="77">
        <f t="shared" si="2"/>
        <v>4969.4799999999996</v>
      </c>
      <c r="O17" s="105"/>
    </row>
    <row r="18" spans="1:18" x14ac:dyDescent="0.2">
      <c r="A18" s="208" t="s">
        <v>37</v>
      </c>
      <c r="B18" s="241">
        <v>0</v>
      </c>
      <c r="C18" s="243">
        <v>0</v>
      </c>
      <c r="D18" s="247">
        <v>0</v>
      </c>
      <c r="E18" s="245">
        <v>0</v>
      </c>
      <c r="F18" s="247">
        <v>0</v>
      </c>
      <c r="G18" s="244">
        <v>0</v>
      </c>
      <c r="H18" s="247">
        <v>0</v>
      </c>
      <c r="I18" s="250">
        <v>0</v>
      </c>
      <c r="J18" s="85"/>
      <c r="K18" s="87" t="str">
        <f t="shared" si="0"/>
        <v>Koks</v>
      </c>
      <c r="L18" s="77">
        <f t="shared" si="0"/>
        <v>0</v>
      </c>
      <c r="M18" s="77">
        <f t="shared" si="1"/>
        <v>0</v>
      </c>
      <c r="N18" s="77">
        <f t="shared" si="2"/>
        <v>0</v>
      </c>
      <c r="O18" s="105"/>
    </row>
    <row r="19" spans="1:18" x14ac:dyDescent="0.2">
      <c r="A19" s="208" t="s">
        <v>36</v>
      </c>
      <c r="B19" s="241">
        <v>1447.1369999999999</v>
      </c>
      <c r="C19" s="243">
        <v>1.4593154691642806E-2</v>
      </c>
      <c r="D19" s="247">
        <v>1946.2159999999999</v>
      </c>
      <c r="E19" s="245">
        <v>2.2730829134923053E-2</v>
      </c>
      <c r="F19" s="247">
        <v>2145.4290000000001</v>
      </c>
      <c r="G19" s="244">
        <v>2.4882071835103613E-2</v>
      </c>
      <c r="H19" s="247">
        <v>5538.7820000000002</v>
      </c>
      <c r="I19" s="250">
        <v>2.043759638178242E-2</v>
      </c>
      <c r="J19" s="85"/>
      <c r="K19" s="87" t="str">
        <f t="shared" si="0"/>
        <v>Odpadní teplo</v>
      </c>
      <c r="L19" s="77">
        <f t="shared" si="0"/>
        <v>1447.1369999999999</v>
      </c>
      <c r="M19" s="77">
        <f t="shared" si="1"/>
        <v>1946.2159999999999</v>
      </c>
      <c r="N19" s="77">
        <f t="shared" si="2"/>
        <v>2145.4290000000001</v>
      </c>
      <c r="O19" s="105"/>
    </row>
    <row r="20" spans="1:18" x14ac:dyDescent="0.2">
      <c r="A20" s="208" t="s">
        <v>35</v>
      </c>
      <c r="B20" s="241">
        <v>0</v>
      </c>
      <c r="C20" s="243">
        <v>0</v>
      </c>
      <c r="D20" s="247">
        <v>0</v>
      </c>
      <c r="E20" s="245">
        <v>0</v>
      </c>
      <c r="F20" s="247">
        <v>0</v>
      </c>
      <c r="G20" s="244">
        <v>0</v>
      </c>
      <c r="H20" s="247">
        <v>0</v>
      </c>
      <c r="I20" s="250">
        <v>0</v>
      </c>
      <c r="J20" s="85"/>
      <c r="K20" s="87" t="str">
        <f t="shared" si="0"/>
        <v>Ostatní kapalná paliva</v>
      </c>
      <c r="L20" s="77">
        <f t="shared" si="0"/>
        <v>0</v>
      </c>
      <c r="M20" s="77">
        <f t="shared" si="1"/>
        <v>0</v>
      </c>
      <c r="N20" s="77">
        <f t="shared" si="2"/>
        <v>0</v>
      </c>
      <c r="O20" s="105"/>
    </row>
    <row r="21" spans="1:18" x14ac:dyDescent="0.2">
      <c r="A21" s="208" t="s">
        <v>34</v>
      </c>
      <c r="B21" s="241">
        <v>956</v>
      </c>
      <c r="C21" s="243">
        <v>3.3589002284608962E-3</v>
      </c>
      <c r="D21" s="247">
        <v>719</v>
      </c>
      <c r="E21" s="245">
        <v>2.7810794747549724E-3</v>
      </c>
      <c r="F21" s="247">
        <v>727</v>
      </c>
      <c r="G21" s="244">
        <v>2.5877191478604509E-3</v>
      </c>
      <c r="H21" s="247">
        <v>2402</v>
      </c>
      <c r="I21" s="250">
        <v>2.9147228914654026E-3</v>
      </c>
      <c r="J21" s="85"/>
      <c r="K21" s="87" t="str">
        <f t="shared" si="0"/>
        <v>Ostatní pevná paliva</v>
      </c>
      <c r="L21" s="77">
        <f t="shared" si="0"/>
        <v>956</v>
      </c>
      <c r="M21" s="77">
        <f t="shared" si="1"/>
        <v>719</v>
      </c>
      <c r="N21" s="77">
        <f t="shared" si="2"/>
        <v>727</v>
      </c>
      <c r="O21" s="105"/>
    </row>
    <row r="22" spans="1:18" x14ac:dyDescent="0.2">
      <c r="A22" s="208" t="s">
        <v>33</v>
      </c>
      <c r="B22" s="241">
        <v>0</v>
      </c>
      <c r="C22" s="243">
        <v>0</v>
      </c>
      <c r="D22" s="247">
        <v>0</v>
      </c>
      <c r="E22" s="245">
        <v>0</v>
      </c>
      <c r="F22" s="247">
        <v>0</v>
      </c>
      <c r="G22" s="244">
        <v>0</v>
      </c>
      <c r="H22" s="247">
        <v>0</v>
      </c>
      <c r="I22" s="250">
        <v>0</v>
      </c>
      <c r="J22" s="85"/>
      <c r="K22" s="87" t="str">
        <f t="shared" si="0"/>
        <v>Ostatní plyny</v>
      </c>
      <c r="L22" s="77">
        <f t="shared" si="0"/>
        <v>0</v>
      </c>
      <c r="M22" s="77">
        <f t="shared" si="1"/>
        <v>0</v>
      </c>
      <c r="N22" s="77">
        <f t="shared" si="2"/>
        <v>0</v>
      </c>
      <c r="O22" s="105"/>
    </row>
    <row r="23" spans="1:18" x14ac:dyDescent="0.2">
      <c r="A23" s="208" t="s">
        <v>3</v>
      </c>
      <c r="B23" s="241">
        <v>0</v>
      </c>
      <c r="C23" s="243">
        <v>0</v>
      </c>
      <c r="D23" s="247">
        <v>0</v>
      </c>
      <c r="E23" s="245">
        <v>0</v>
      </c>
      <c r="F23" s="247">
        <v>0</v>
      </c>
      <c r="G23" s="244">
        <v>0</v>
      </c>
      <c r="H23" s="247">
        <v>0</v>
      </c>
      <c r="I23" s="250">
        <v>0</v>
      </c>
      <c r="J23" s="85"/>
      <c r="K23" s="87" t="str">
        <f t="shared" si="0"/>
        <v>Ostatní</v>
      </c>
      <c r="L23" s="77">
        <f t="shared" si="0"/>
        <v>0</v>
      </c>
      <c r="M23" s="77">
        <f t="shared" si="1"/>
        <v>0</v>
      </c>
      <c r="N23" s="77">
        <f t="shared" si="2"/>
        <v>0</v>
      </c>
      <c r="O23" s="105"/>
    </row>
    <row r="24" spans="1:18" x14ac:dyDescent="0.2">
      <c r="A24" s="208" t="s">
        <v>32</v>
      </c>
      <c r="B24" s="241">
        <v>41</v>
      </c>
      <c r="C24" s="243">
        <v>3.4530407097497786E-3</v>
      </c>
      <c r="D24" s="247">
        <v>29</v>
      </c>
      <c r="E24" s="245">
        <v>4.4465003971951482E-3</v>
      </c>
      <c r="F24" s="247">
        <v>23</v>
      </c>
      <c r="G24" s="244">
        <v>2.4521965603998405E-3</v>
      </c>
      <c r="H24" s="247">
        <v>93</v>
      </c>
      <c r="I24" s="250">
        <v>3.3483442365742741E-3</v>
      </c>
      <c r="J24" s="85"/>
      <c r="K24" s="87" t="str">
        <f t="shared" si="0"/>
        <v>Topné oleje</v>
      </c>
      <c r="L24" s="77">
        <f t="shared" si="0"/>
        <v>41</v>
      </c>
      <c r="M24" s="77">
        <f t="shared" si="1"/>
        <v>29</v>
      </c>
      <c r="N24" s="77">
        <f t="shared" si="2"/>
        <v>23</v>
      </c>
      <c r="O24" s="105"/>
    </row>
    <row r="25" spans="1:18" x14ac:dyDescent="0.2">
      <c r="A25" s="208" t="s">
        <v>31</v>
      </c>
      <c r="B25" s="241">
        <v>75081.188439807636</v>
      </c>
      <c r="C25" s="242">
        <v>2.279960788423905E-2</v>
      </c>
      <c r="D25" s="246">
        <v>64273.53</v>
      </c>
      <c r="E25" s="244">
        <v>2.5344477354578628E-2</v>
      </c>
      <c r="F25" s="246">
        <v>61042.53300000001</v>
      </c>
      <c r="G25" s="244">
        <v>2.492345643999749E-2</v>
      </c>
      <c r="H25" s="246">
        <v>200397.25143980765</v>
      </c>
      <c r="I25" s="250">
        <v>2.4207569474352486E-2</v>
      </c>
      <c r="J25" s="85"/>
      <c r="K25" s="87" t="str">
        <f t="shared" si="0"/>
        <v>Zemní plyn</v>
      </c>
      <c r="L25" s="77">
        <f t="shared" si="0"/>
        <v>75081.188439807636</v>
      </c>
      <c r="M25" s="77">
        <f t="shared" si="1"/>
        <v>64273.53</v>
      </c>
      <c r="N25" s="77">
        <f t="shared" si="2"/>
        <v>61042.53300000001</v>
      </c>
      <c r="O25" s="82"/>
    </row>
    <row r="26" spans="1:18" ht="13.5" customHeight="1" x14ac:dyDescent="0.2">
      <c r="A26" s="210" t="s">
        <v>185</v>
      </c>
      <c r="B26" s="238">
        <v>215392.76643980763</v>
      </c>
      <c r="C26" s="240">
        <v>1.8149694650680462E-2</v>
      </c>
      <c r="D26" s="238">
        <v>174695.58800000005</v>
      </c>
      <c r="E26" s="240">
        <v>1.8637617547557321E-2</v>
      </c>
      <c r="F26" s="238">
        <v>160488.44999999998</v>
      </c>
      <c r="G26" s="240">
        <v>1.7975314773227662E-2</v>
      </c>
      <c r="H26" s="238">
        <v>550576.80443980766</v>
      </c>
      <c r="I26" s="249">
        <v>1.8249681893509923E-2</v>
      </c>
      <c r="J26" s="10"/>
      <c r="K26" s="87"/>
      <c r="L26" s="87" t="str">
        <f>+L9</f>
        <v>Leden</v>
      </c>
      <c r="M26" s="87" t="str">
        <f t="shared" ref="M26:N26" si="3">+M9</f>
        <v>Únor</v>
      </c>
      <c r="N26" s="87" t="str">
        <f t="shared" si="3"/>
        <v>Březen</v>
      </c>
      <c r="O26" s="72"/>
      <c r="P26" s="99"/>
      <c r="Q26" s="99"/>
      <c r="R26" s="99"/>
    </row>
    <row r="27" spans="1:18" ht="12.75" customHeight="1" x14ac:dyDescent="0.2">
      <c r="A27" s="208" t="s">
        <v>26</v>
      </c>
      <c r="B27" s="241">
        <v>16156.783000000001</v>
      </c>
      <c r="C27" s="244">
        <v>5.9817506920753173E-3</v>
      </c>
      <c r="D27" s="246">
        <v>12262.232</v>
      </c>
      <c r="E27" s="244">
        <v>5.4773078347423966E-3</v>
      </c>
      <c r="F27" s="246">
        <v>10847.004999999999</v>
      </c>
      <c r="G27" s="244">
        <v>5.0507122034612866E-3</v>
      </c>
      <c r="H27" s="246">
        <v>39266.019999999997</v>
      </c>
      <c r="I27" s="250">
        <v>5.5402849221547201E-3</v>
      </c>
      <c r="J27" s="85"/>
      <c r="K27" s="87" t="str">
        <f>+A27</f>
        <v>Průmysl</v>
      </c>
      <c r="L27" s="77">
        <f t="shared" ref="L27:L34" si="4">+B27</f>
        <v>16156.783000000001</v>
      </c>
      <c r="M27" s="77">
        <f t="shared" ref="M27:M34" si="5">+D27</f>
        <v>12262.232</v>
      </c>
      <c r="N27" s="77">
        <f t="shared" ref="N27:N34" si="6">+F27</f>
        <v>10847.004999999999</v>
      </c>
      <c r="O27" s="72"/>
      <c r="P27" s="105"/>
      <c r="Q27" s="105"/>
      <c r="R27" s="105"/>
    </row>
    <row r="28" spans="1:18" ht="12.75" customHeight="1" x14ac:dyDescent="0.2">
      <c r="A28" s="208" t="s">
        <v>0</v>
      </c>
      <c r="B28" s="241">
        <v>6275.48</v>
      </c>
      <c r="C28" s="245">
        <v>1.8990681191141803E-2</v>
      </c>
      <c r="D28" s="247">
        <v>5502.97</v>
      </c>
      <c r="E28" s="245">
        <v>1.9993202346807109E-2</v>
      </c>
      <c r="F28" s="247">
        <v>4969.4799999999996</v>
      </c>
      <c r="G28" s="244">
        <v>1.6864620792885452E-2</v>
      </c>
      <c r="H28" s="247">
        <v>16747.93</v>
      </c>
      <c r="I28" s="250">
        <v>1.8601339800307697E-2</v>
      </c>
      <c r="J28" s="85"/>
      <c r="K28" s="87" t="str">
        <f t="shared" ref="K28:K34" si="7">+A28</f>
        <v>Energetika</v>
      </c>
      <c r="L28" s="77">
        <f t="shared" si="4"/>
        <v>6275.48</v>
      </c>
      <c r="M28" s="77">
        <f t="shared" si="5"/>
        <v>5502.97</v>
      </c>
      <c r="N28" s="77">
        <f t="shared" si="6"/>
        <v>4969.4799999999996</v>
      </c>
      <c r="O28" s="72"/>
    </row>
    <row r="29" spans="1:18" ht="12.75" customHeight="1" x14ac:dyDescent="0.2">
      <c r="A29" s="208" t="s">
        <v>1</v>
      </c>
      <c r="B29" s="241">
        <v>612.32000000000005</v>
      </c>
      <c r="C29" s="245">
        <v>4.9216310313530531E-3</v>
      </c>
      <c r="D29" s="247">
        <v>491.34</v>
      </c>
      <c r="E29" s="245">
        <v>5.1113052409822186E-3</v>
      </c>
      <c r="F29" s="247">
        <v>413.71</v>
      </c>
      <c r="G29" s="244">
        <v>4.5143308973449054E-3</v>
      </c>
      <c r="H29" s="247">
        <v>1517.3700000000001</v>
      </c>
      <c r="I29" s="250">
        <v>4.8604704292296982E-3</v>
      </c>
      <c r="J29" s="85"/>
      <c r="K29" s="87" t="str">
        <f t="shared" si="7"/>
        <v>Doprava</v>
      </c>
      <c r="L29" s="77">
        <f t="shared" si="4"/>
        <v>612.32000000000005</v>
      </c>
      <c r="M29" s="77">
        <f t="shared" si="5"/>
        <v>491.34</v>
      </c>
      <c r="N29" s="77">
        <f t="shared" si="6"/>
        <v>413.71</v>
      </c>
      <c r="O29" s="72"/>
    </row>
    <row r="30" spans="1:18" ht="12.75" customHeight="1" x14ac:dyDescent="0.2">
      <c r="A30" s="208" t="s">
        <v>2</v>
      </c>
      <c r="B30" s="241">
        <v>659.64</v>
      </c>
      <c r="C30" s="245">
        <v>1.2978372625321701E-2</v>
      </c>
      <c r="D30" s="247">
        <v>475.24</v>
      </c>
      <c r="E30" s="245">
        <v>1.2974589199891237E-2</v>
      </c>
      <c r="F30" s="247">
        <v>390.64</v>
      </c>
      <c r="G30" s="244">
        <v>1.1492469437603899E-2</v>
      </c>
      <c r="H30" s="247">
        <v>1525.52</v>
      </c>
      <c r="I30" s="250">
        <v>1.2561347544923605E-2</v>
      </c>
      <c r="J30" s="85"/>
      <c r="K30" s="87" t="str">
        <f t="shared" si="7"/>
        <v>Stavebnictví</v>
      </c>
      <c r="L30" s="77">
        <f t="shared" si="4"/>
        <v>659.64</v>
      </c>
      <c r="M30" s="77">
        <f t="shared" si="5"/>
        <v>475.24</v>
      </c>
      <c r="N30" s="77">
        <f t="shared" si="6"/>
        <v>390.64</v>
      </c>
    </row>
    <row r="31" spans="1:18" x14ac:dyDescent="0.2">
      <c r="A31" s="208" t="s">
        <v>6</v>
      </c>
      <c r="B31" s="241">
        <v>3060.2309999999998</v>
      </c>
      <c r="C31" s="245">
        <v>7.2896100431619509E-2</v>
      </c>
      <c r="D31" s="247">
        <v>9364.5010000000002</v>
      </c>
      <c r="E31" s="245">
        <v>0.20330916817759953</v>
      </c>
      <c r="F31" s="247">
        <v>8288.759</v>
      </c>
      <c r="G31" s="244">
        <v>0.17360505621991132</v>
      </c>
      <c r="H31" s="247">
        <v>20713.491000000002</v>
      </c>
      <c r="I31" s="250">
        <v>0.1525450735409562</v>
      </c>
      <c r="J31" s="85"/>
      <c r="K31" s="87" t="str">
        <f t="shared" si="7"/>
        <v>Zemědělství a lesnictví</v>
      </c>
      <c r="L31" s="77">
        <f t="shared" si="4"/>
        <v>3060.2309999999998</v>
      </c>
      <c r="M31" s="77">
        <f t="shared" si="5"/>
        <v>9364.5010000000002</v>
      </c>
      <c r="N31" s="77">
        <f t="shared" si="6"/>
        <v>8288.759</v>
      </c>
    </row>
    <row r="32" spans="1:18" x14ac:dyDescent="0.2">
      <c r="A32" s="208" t="s">
        <v>25</v>
      </c>
      <c r="B32" s="241">
        <v>134331.02543980762</v>
      </c>
      <c r="C32" s="245">
        <v>2.5643954170174996E-2</v>
      </c>
      <c r="D32" s="247">
        <v>105271.29900000001</v>
      </c>
      <c r="E32" s="245">
        <v>2.5876981212893595E-2</v>
      </c>
      <c r="F32" s="247">
        <v>101067.318</v>
      </c>
      <c r="G32" s="244">
        <v>2.5694372654339798E-2</v>
      </c>
      <c r="H32" s="247">
        <v>340669.64243980765</v>
      </c>
      <c r="I32" s="250">
        <v>2.5730533829437411E-2</v>
      </c>
      <c r="J32" s="85"/>
      <c r="K32" s="87" t="str">
        <f t="shared" si="7"/>
        <v>Domácnosti</v>
      </c>
      <c r="L32" s="77">
        <f t="shared" si="4"/>
        <v>134331.02543980762</v>
      </c>
      <c r="M32" s="77">
        <f t="shared" si="5"/>
        <v>105271.29900000001</v>
      </c>
      <c r="N32" s="77">
        <f t="shared" si="6"/>
        <v>101067.318</v>
      </c>
    </row>
    <row r="33" spans="1:14" x14ac:dyDescent="0.2">
      <c r="A33" s="208" t="s">
        <v>5</v>
      </c>
      <c r="B33" s="241">
        <v>54087.29099999999</v>
      </c>
      <c r="C33" s="245">
        <v>1.7536552489793737E-2</v>
      </c>
      <c r="D33" s="247">
        <v>41151.702000000005</v>
      </c>
      <c r="E33" s="245">
        <v>1.7239936190991789E-2</v>
      </c>
      <c r="F33" s="247">
        <v>34356.790000000008</v>
      </c>
      <c r="G33" s="244">
        <v>1.5729209644813939E-2</v>
      </c>
      <c r="H33" s="247">
        <v>129595.783</v>
      </c>
      <c r="I33" s="250">
        <v>1.6928398079745877E-2</v>
      </c>
      <c r="J33" s="85"/>
      <c r="K33" s="87" t="str">
        <f t="shared" si="7"/>
        <v>Obchod, služby, školství, zdravotnictví</v>
      </c>
      <c r="L33" s="77">
        <f t="shared" si="4"/>
        <v>54087.29099999999</v>
      </c>
      <c r="M33" s="77">
        <f t="shared" si="5"/>
        <v>41151.702000000005</v>
      </c>
      <c r="N33" s="77">
        <f t="shared" si="6"/>
        <v>34356.790000000008</v>
      </c>
    </row>
    <row r="34" spans="1:14" x14ac:dyDescent="0.2">
      <c r="A34" s="208" t="s">
        <v>3</v>
      </c>
      <c r="B34" s="241">
        <v>209.99600000000001</v>
      </c>
      <c r="C34" s="244">
        <v>7.0869414834910801E-4</v>
      </c>
      <c r="D34" s="246">
        <v>176.304</v>
      </c>
      <c r="E34" s="244">
        <v>7.8237903000541009E-4</v>
      </c>
      <c r="F34" s="246">
        <v>154.74799999999999</v>
      </c>
      <c r="G34" s="244">
        <v>7.9401394310609017E-4</v>
      </c>
      <c r="H34" s="246">
        <v>541.048</v>
      </c>
      <c r="I34" s="250">
        <v>7.5507280629266899E-4</v>
      </c>
      <c r="J34" s="85"/>
      <c r="K34" s="87" t="str">
        <f t="shared" si="7"/>
        <v>Ostatní</v>
      </c>
      <c r="L34" s="77">
        <f t="shared" si="4"/>
        <v>209.99600000000001</v>
      </c>
      <c r="M34" s="77">
        <f t="shared" si="5"/>
        <v>176.304</v>
      </c>
      <c r="N34" s="77">
        <f t="shared" si="6"/>
        <v>154.74799999999999</v>
      </c>
    </row>
    <row r="35" spans="1:14" ht="18" customHeight="1" x14ac:dyDescent="0.2">
      <c r="A35" s="110" t="s">
        <v>173</v>
      </c>
      <c r="B35" s="68"/>
      <c r="C35" s="68"/>
      <c r="D35" s="8"/>
      <c r="F35" s="10"/>
      <c r="G35" s="87"/>
      <c r="H35" s="87"/>
      <c r="I35" s="4" t="s">
        <v>78</v>
      </c>
      <c r="J35" s="87"/>
    </row>
    <row r="36" spans="1:14" x14ac:dyDescent="0.2">
      <c r="A36" s="68"/>
      <c r="B36" s="68"/>
      <c r="C36" s="68"/>
    </row>
    <row r="37" spans="1:14" x14ac:dyDescent="0.2">
      <c r="B37" s="72"/>
      <c r="C37" s="72"/>
      <c r="D37" s="72"/>
    </row>
    <row r="38" spans="1:14" x14ac:dyDescent="0.2">
      <c r="B38" s="72"/>
      <c r="C38" s="72"/>
      <c r="D38" s="72"/>
    </row>
    <row r="39" spans="1:14" x14ac:dyDescent="0.2">
      <c r="B39" s="72"/>
      <c r="C39" s="72"/>
      <c r="D39" s="72"/>
      <c r="L39" s="93" t="s">
        <v>170</v>
      </c>
      <c r="M39" s="97">
        <v>1.507156645258121E-2</v>
      </c>
    </row>
    <row r="40" spans="1:14" x14ac:dyDescent="0.2">
      <c r="B40" s="99"/>
      <c r="C40" s="99"/>
      <c r="D40" s="99"/>
      <c r="L40" s="93" t="s">
        <v>63</v>
      </c>
      <c r="M40" s="97">
        <v>2.2288773891058808E-2</v>
      </c>
    </row>
    <row r="41" spans="1:14" x14ac:dyDescent="0.2">
      <c r="B41" s="72"/>
      <c r="C41" s="72"/>
      <c r="D41" s="72"/>
      <c r="L41" s="93" t="s">
        <v>125</v>
      </c>
      <c r="M41" s="97">
        <v>1.7719212395746465E-2</v>
      </c>
    </row>
  </sheetData>
  <mergeCells count="4">
    <mergeCell ref="B5:C5"/>
    <mergeCell ref="D5:E5"/>
    <mergeCell ref="F5:G5"/>
    <mergeCell ref="H5:I5"/>
  </mergeCells>
  <conditionalFormatting sqref="C27:C34 E27:E34 G27:G34 I27:I34">
    <cfRule type="dataBar" priority="1">
      <dataBar>
        <cfvo type="num" val="0"/>
        <cfvo type="num" val="1"/>
        <color rgb="FF63C384"/>
      </dataBar>
      <extLst>
        <ext xmlns:x14="http://schemas.microsoft.com/office/spreadsheetml/2009/9/main" uri="{B025F937-C7B1-47D3-B67F-A62EFF666E3E}">
          <x14:id>{2CEE5C94-BD2E-4BE2-9A16-F78F63749D57}</x14:id>
        </ext>
      </extLst>
    </cfRule>
  </conditionalFormatting>
  <conditionalFormatting sqref="C10:C25 E10:E25 G10:G25 I10:I25">
    <cfRule type="dataBar" priority="2">
      <dataBar>
        <cfvo type="num" val="0"/>
        <cfvo type="num" val="1"/>
        <color rgb="FF63C384"/>
      </dataBar>
      <extLst>
        <ext xmlns:x14="http://schemas.microsoft.com/office/spreadsheetml/2009/9/main" uri="{B025F937-C7B1-47D3-B67F-A62EFF666E3E}">
          <x14:id>{60E320AC-9687-4D32-953A-A54E63CCC965}</x14:id>
        </ext>
      </extLst>
    </cfRule>
  </conditionalFormatting>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&amp;C&amp;"Calibri,Obyčejné"&amp;9&amp;P</oddFooter>
  </headerFooter>
  <ignoredErrors>
    <ignoredError sqref="L26:N26" formula="1"/>
  </ignoredErrors>
  <drawing r:id="rId2"/>
  <extLst>
    <ext xmlns:x14="http://schemas.microsoft.com/office/spreadsheetml/2009/9/main" uri="{78C0D931-6437-407d-A8EE-F0AAD7539E65}">
      <x14:conditionalFormattings>
        <x14:conditionalFormatting xmlns:xm="http://schemas.microsoft.com/office/excel/2006/main">
          <x14:cfRule type="dataBar" id="{2CEE5C94-BD2E-4BE2-9A16-F78F63749D57}">
            <x14:dataBar minLength="0" maxLength="100" gradient="0" direction="rightToLeft">
              <x14:cfvo type="num">
                <xm:f>0</xm:f>
              </x14:cfvo>
              <x14:cfvo type="num">
                <xm:f>1</xm:f>
              </x14:cfvo>
              <x14:negativeFillColor rgb="FFFF0000"/>
              <x14:axisColor rgb="FF000000"/>
            </x14:dataBar>
          </x14:cfRule>
          <xm:sqref>C27:C34 E27:E34 G27:G34 I27:I34</xm:sqref>
        </x14:conditionalFormatting>
        <x14:conditionalFormatting xmlns:xm="http://schemas.microsoft.com/office/excel/2006/main">
          <x14:cfRule type="dataBar" id="{60E320AC-9687-4D32-953A-A54E63CCC965}">
            <x14:dataBar minLength="0" maxLength="100" gradient="0" direction="rightToLeft">
              <x14:cfvo type="num">
                <xm:f>0</xm:f>
              </x14:cfvo>
              <x14:cfvo type="num">
                <xm:f>1</xm:f>
              </x14:cfvo>
              <x14:negativeFillColor rgb="FFFF0000"/>
              <x14:axisColor rgb="FF000000"/>
            </x14:dataBar>
          </x14:cfRule>
          <xm:sqref>C10:C25 E10:E25 G10:G25 I10:I25</xm:sqref>
        </x14:conditionalFormatting>
      </x14:conditionalFormattings>
    </ext>
  </extLst>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2"/>
  <sheetViews>
    <sheetView showGridLines="0" zoomScaleNormal="100" zoomScaleSheetLayoutView="100" workbookViewId="0">
      <selection activeCell="L18" sqref="L18"/>
    </sheetView>
  </sheetViews>
  <sheetFormatPr defaultColWidth="9.140625" defaultRowHeight="12" x14ac:dyDescent="0.2"/>
  <cols>
    <col min="1" max="1" width="42.28515625" style="70" customWidth="1"/>
    <col min="2" max="9" width="12.7109375" style="70" customWidth="1"/>
    <col min="10" max="20" width="9.140625" style="70" customWidth="1"/>
    <col min="21" max="16384" width="9.140625" style="70"/>
  </cols>
  <sheetData>
    <row r="1" spans="1:15" ht="15.75" x14ac:dyDescent="0.25">
      <c r="A1" s="204" t="s">
        <v>138</v>
      </c>
      <c r="I1" s="205" t="str">
        <f>Titulní!A35</f>
        <v>I. čtvrtletí 2020</v>
      </c>
    </row>
    <row r="2" spans="1:15" ht="1.5" customHeight="1" x14ac:dyDescent="0.2">
      <c r="F2" s="87"/>
      <c r="G2" s="87"/>
      <c r="H2" s="87"/>
      <c r="I2" s="87"/>
      <c r="J2" s="87"/>
    </row>
    <row r="3" spans="1:15" ht="5.0999999999999996" customHeight="1" x14ac:dyDescent="0.2">
      <c r="F3" s="87"/>
      <c r="G3" s="87"/>
      <c r="H3" s="87"/>
      <c r="I3" s="87"/>
      <c r="J3" s="87"/>
    </row>
    <row r="4" spans="1:15" ht="5.0999999999999996" customHeight="1" x14ac:dyDescent="0.2">
      <c r="A4" s="107"/>
      <c r="B4" s="104"/>
      <c r="C4" s="104"/>
      <c r="D4" s="104"/>
      <c r="E4" s="104"/>
      <c r="F4" s="93"/>
      <c r="J4" s="93"/>
      <c r="K4" s="103"/>
    </row>
    <row r="5" spans="1:15" ht="12.75" customHeight="1" x14ac:dyDescent="0.2">
      <c r="A5" s="206"/>
      <c r="B5" s="404" t="s">
        <v>8</v>
      </c>
      <c r="C5" s="405"/>
      <c r="D5" s="404" t="s">
        <v>9</v>
      </c>
      <c r="E5" s="405"/>
      <c r="F5" s="404" t="s">
        <v>10</v>
      </c>
      <c r="G5" s="405"/>
      <c r="H5" s="404" t="s">
        <v>7</v>
      </c>
      <c r="I5" s="406"/>
    </row>
    <row r="6" spans="1:15" x14ac:dyDescent="0.2">
      <c r="A6" s="207"/>
      <c r="B6" s="235" t="s">
        <v>182</v>
      </c>
      <c r="C6" s="236" t="s">
        <v>49</v>
      </c>
      <c r="D6" s="235" t="s">
        <v>182</v>
      </c>
      <c r="E6" s="236" t="s">
        <v>49</v>
      </c>
      <c r="F6" s="235" t="s">
        <v>182</v>
      </c>
      <c r="G6" s="236" t="s">
        <v>49</v>
      </c>
      <c r="H6" s="235" t="s">
        <v>182</v>
      </c>
      <c r="I6" s="237" t="s">
        <v>49</v>
      </c>
      <c r="J6" s="93"/>
      <c r="O6" s="93"/>
    </row>
    <row r="7" spans="1:15" x14ac:dyDescent="0.2">
      <c r="A7" s="209" t="s">
        <v>166</v>
      </c>
      <c r="B7" s="238">
        <v>1028.2255</v>
      </c>
      <c r="C7" s="239">
        <v>2.5466831519155554E-2</v>
      </c>
      <c r="D7" s="238">
        <v>1028.2255</v>
      </c>
      <c r="E7" s="239">
        <v>2.5484111445882984E-2</v>
      </c>
      <c r="F7" s="238">
        <v>1028.2255</v>
      </c>
      <c r="G7" s="239">
        <v>2.5495941982077833E-2</v>
      </c>
      <c r="H7" s="238">
        <v>1028.2255</v>
      </c>
      <c r="I7" s="248">
        <v>2.5495941982077833E-2</v>
      </c>
      <c r="J7" s="95"/>
      <c r="O7" s="60"/>
    </row>
    <row r="8" spans="1:15" x14ac:dyDescent="0.2">
      <c r="A8" s="209" t="s">
        <v>183</v>
      </c>
      <c r="B8" s="238">
        <v>606292.5606045837</v>
      </c>
      <c r="C8" s="239">
        <v>2.9890349984721808E-2</v>
      </c>
      <c r="D8" s="238">
        <v>457735.1495117853</v>
      </c>
      <c r="E8" s="239">
        <v>2.7580771522017052E-2</v>
      </c>
      <c r="F8" s="238">
        <v>442787.28165029921</v>
      </c>
      <c r="G8" s="239">
        <v>2.7078220872952054E-2</v>
      </c>
      <c r="H8" s="238">
        <v>1506814.9917666682</v>
      </c>
      <c r="I8" s="248">
        <v>2.8306449547423632E-2</v>
      </c>
      <c r="J8" s="95"/>
      <c r="O8" s="60"/>
    </row>
    <row r="9" spans="1:15" x14ac:dyDescent="0.2">
      <c r="A9" s="209" t="s">
        <v>184</v>
      </c>
      <c r="B9" s="238">
        <v>424500.81260458333</v>
      </c>
      <c r="C9" s="240">
        <v>3.3356344932770746E-2</v>
      </c>
      <c r="D9" s="238">
        <v>354715.31951178529</v>
      </c>
      <c r="E9" s="240">
        <v>3.4905265550852216E-2</v>
      </c>
      <c r="F9" s="238">
        <v>336927.07465029921</v>
      </c>
      <c r="G9" s="240">
        <v>3.456769202687409E-2</v>
      </c>
      <c r="H9" s="238">
        <v>1116143.2067666678</v>
      </c>
      <c r="I9" s="249">
        <v>3.420044013033377E-2</v>
      </c>
      <c r="J9" s="85"/>
      <c r="K9" s="87"/>
      <c r="L9" s="87" t="str">
        <f>+B5</f>
        <v>Leden</v>
      </c>
      <c r="M9" s="87" t="str">
        <f>+D5</f>
        <v>Únor</v>
      </c>
      <c r="N9" s="87" t="str">
        <f>+F5</f>
        <v>Březen</v>
      </c>
    </row>
    <row r="10" spans="1:15" x14ac:dyDescent="0.2">
      <c r="A10" s="208" t="s">
        <v>41</v>
      </c>
      <c r="B10" s="241">
        <v>74912.08</v>
      </c>
      <c r="C10" s="242">
        <v>8.3012007697582477E-2</v>
      </c>
      <c r="D10" s="246">
        <v>57855.420000000006</v>
      </c>
      <c r="E10" s="244">
        <v>7.8668632524707127E-2</v>
      </c>
      <c r="F10" s="246">
        <v>64403.43</v>
      </c>
      <c r="G10" s="244">
        <v>7.9528666894775835E-2</v>
      </c>
      <c r="H10" s="246">
        <v>197170.93</v>
      </c>
      <c r="I10" s="250">
        <v>8.0554522213638971E-2</v>
      </c>
      <c r="J10" s="85"/>
      <c r="K10" s="87" t="str">
        <f>+A10</f>
        <v>Biomasa</v>
      </c>
      <c r="L10" s="77">
        <f>+B10</f>
        <v>74912.08</v>
      </c>
      <c r="M10" s="77">
        <f>+D10</f>
        <v>57855.420000000006</v>
      </c>
      <c r="N10" s="77">
        <f>+F10</f>
        <v>64403.43</v>
      </c>
    </row>
    <row r="11" spans="1:15" x14ac:dyDescent="0.2">
      <c r="A11" s="208" t="s">
        <v>40</v>
      </c>
      <c r="B11" s="241">
        <v>7379.3319999999994</v>
      </c>
      <c r="C11" s="243">
        <v>0.11847834854617439</v>
      </c>
      <c r="D11" s="247">
        <v>6179.692</v>
      </c>
      <c r="E11" s="245">
        <v>0.11721011308911874</v>
      </c>
      <c r="F11" s="247">
        <v>7348.9570000000003</v>
      </c>
      <c r="G11" s="244">
        <v>0.12890952568208869</v>
      </c>
      <c r="H11" s="247">
        <v>20907.981</v>
      </c>
      <c r="I11" s="250">
        <v>0.12154667717545263</v>
      </c>
      <c r="J11" s="85"/>
      <c r="K11" s="87" t="str">
        <f t="shared" ref="K11:L25" si="0">+A11</f>
        <v>Bioplyn</v>
      </c>
      <c r="L11" s="77">
        <f t="shared" si="0"/>
        <v>7379.3319999999994</v>
      </c>
      <c r="M11" s="77">
        <f t="shared" ref="M11:M25" si="1">+D11</f>
        <v>6179.692</v>
      </c>
      <c r="N11" s="77">
        <f t="shared" ref="N11:N25" si="2">+F11</f>
        <v>7348.9570000000003</v>
      </c>
      <c r="O11" s="105"/>
    </row>
    <row r="12" spans="1:15" x14ac:dyDescent="0.2">
      <c r="A12" s="208" t="s">
        <v>39</v>
      </c>
      <c r="B12" s="241">
        <v>20432.310000000001</v>
      </c>
      <c r="C12" s="243">
        <v>1.2403971092949957E-2</v>
      </c>
      <c r="D12" s="247">
        <v>1219.43</v>
      </c>
      <c r="E12" s="245">
        <v>9.6179147981973129E-4</v>
      </c>
      <c r="F12" s="247">
        <v>7819.49</v>
      </c>
      <c r="G12" s="244">
        <v>7.301736831096751E-3</v>
      </c>
      <c r="H12" s="247">
        <v>29471.230000000003</v>
      </c>
      <c r="I12" s="250">
        <v>7.3936460712282987E-3</v>
      </c>
      <c r="J12" s="85"/>
      <c r="K12" s="87" t="str">
        <f t="shared" si="0"/>
        <v>Černé uhlí</v>
      </c>
      <c r="L12" s="77">
        <f t="shared" si="0"/>
        <v>20432.310000000001</v>
      </c>
      <c r="M12" s="77">
        <f t="shared" si="1"/>
        <v>1219.43</v>
      </c>
      <c r="N12" s="77">
        <f t="shared" si="2"/>
        <v>7819.49</v>
      </c>
      <c r="O12" s="105"/>
    </row>
    <row r="13" spans="1:15" x14ac:dyDescent="0.2">
      <c r="A13" s="208" t="s">
        <v>64</v>
      </c>
      <c r="B13" s="241">
        <v>0</v>
      </c>
      <c r="C13" s="243">
        <v>0</v>
      </c>
      <c r="D13" s="247">
        <v>0</v>
      </c>
      <c r="E13" s="245">
        <v>0</v>
      </c>
      <c r="F13" s="247">
        <v>0</v>
      </c>
      <c r="G13" s="244">
        <v>0</v>
      </c>
      <c r="H13" s="247">
        <v>0</v>
      </c>
      <c r="I13" s="250">
        <v>0</v>
      </c>
      <c r="J13" s="85"/>
      <c r="K13" s="87" t="str">
        <f t="shared" si="0"/>
        <v>Elektrická energie</v>
      </c>
      <c r="L13" s="77">
        <f t="shared" si="0"/>
        <v>0</v>
      </c>
      <c r="M13" s="77">
        <f t="shared" si="1"/>
        <v>0</v>
      </c>
      <c r="N13" s="77">
        <f t="shared" si="2"/>
        <v>0</v>
      </c>
      <c r="O13" s="105"/>
    </row>
    <row r="14" spans="1:15" x14ac:dyDescent="0.2">
      <c r="A14" s="208" t="s">
        <v>65</v>
      </c>
      <c r="B14" s="241">
        <v>0</v>
      </c>
      <c r="C14" s="243">
        <v>0</v>
      </c>
      <c r="D14" s="247">
        <v>0</v>
      </c>
      <c r="E14" s="245">
        <v>0</v>
      </c>
      <c r="F14" s="247">
        <v>0</v>
      </c>
      <c r="G14" s="244">
        <v>0</v>
      </c>
      <c r="H14" s="247">
        <v>0</v>
      </c>
      <c r="I14" s="250">
        <v>0</v>
      </c>
      <c r="J14" s="85"/>
      <c r="K14" s="87" t="str">
        <f t="shared" si="0"/>
        <v>Energie prostředí (tepelné čerpadlo)</v>
      </c>
      <c r="L14" s="77">
        <f t="shared" si="0"/>
        <v>0</v>
      </c>
      <c r="M14" s="77">
        <f t="shared" si="1"/>
        <v>0</v>
      </c>
      <c r="N14" s="77">
        <f t="shared" si="2"/>
        <v>0</v>
      </c>
      <c r="O14" s="105"/>
    </row>
    <row r="15" spans="1:15" x14ac:dyDescent="0.2">
      <c r="A15" s="208" t="s">
        <v>66</v>
      </c>
      <c r="B15" s="241">
        <v>0</v>
      </c>
      <c r="C15" s="243">
        <v>0</v>
      </c>
      <c r="D15" s="247">
        <v>0</v>
      </c>
      <c r="E15" s="245">
        <v>0</v>
      </c>
      <c r="F15" s="247">
        <v>0</v>
      </c>
      <c r="G15" s="244">
        <v>0</v>
      </c>
      <c r="H15" s="247">
        <v>0</v>
      </c>
      <c r="I15" s="250">
        <v>0</v>
      </c>
      <c r="J15" s="85"/>
      <c r="K15" s="87" t="str">
        <f t="shared" si="0"/>
        <v>Energie Slunce (solární kolektor)</v>
      </c>
      <c r="L15" s="77">
        <f t="shared" si="0"/>
        <v>0</v>
      </c>
      <c r="M15" s="77">
        <f t="shared" si="1"/>
        <v>0</v>
      </c>
      <c r="N15" s="77">
        <f t="shared" si="2"/>
        <v>0</v>
      </c>
      <c r="O15" s="105"/>
    </row>
    <row r="16" spans="1:15" x14ac:dyDescent="0.2">
      <c r="A16" s="208" t="s">
        <v>38</v>
      </c>
      <c r="B16" s="241">
        <v>162665.15</v>
      </c>
      <c r="C16" s="243">
        <v>2.7257200639937185E-2</v>
      </c>
      <c r="D16" s="247">
        <v>155894.75</v>
      </c>
      <c r="E16" s="245">
        <v>3.257425403433447E-2</v>
      </c>
      <c r="F16" s="247">
        <v>138196.4</v>
      </c>
      <c r="G16" s="244">
        <v>3.0190363519542907E-2</v>
      </c>
      <c r="H16" s="247">
        <v>456756.30000000005</v>
      </c>
      <c r="I16" s="250">
        <v>2.9792766746537969E-2</v>
      </c>
      <c r="J16" s="85"/>
      <c r="K16" s="87" t="str">
        <f t="shared" si="0"/>
        <v>Hnědé uhlí</v>
      </c>
      <c r="L16" s="77">
        <f t="shared" si="0"/>
        <v>162665.15</v>
      </c>
      <c r="M16" s="77">
        <f t="shared" si="1"/>
        <v>155894.75</v>
      </c>
      <c r="N16" s="77">
        <f t="shared" si="2"/>
        <v>138196.4</v>
      </c>
      <c r="O16" s="105"/>
    </row>
    <row r="17" spans="1:15" x14ac:dyDescent="0.2">
      <c r="A17" s="208" t="s">
        <v>76</v>
      </c>
      <c r="B17" s="241">
        <v>0</v>
      </c>
      <c r="C17" s="243">
        <v>0</v>
      </c>
      <c r="D17" s="247">
        <v>0</v>
      </c>
      <c r="E17" s="245">
        <v>0</v>
      </c>
      <c r="F17" s="247">
        <v>0</v>
      </c>
      <c r="G17" s="244">
        <v>0</v>
      </c>
      <c r="H17" s="247">
        <v>0</v>
      </c>
      <c r="I17" s="250">
        <v>0</v>
      </c>
      <c r="J17" s="85"/>
      <c r="K17" s="87" t="str">
        <f t="shared" si="0"/>
        <v>Jaderné palivo</v>
      </c>
      <c r="L17" s="77">
        <f t="shared" si="0"/>
        <v>0</v>
      </c>
      <c r="M17" s="77">
        <f t="shared" si="1"/>
        <v>0</v>
      </c>
      <c r="N17" s="77">
        <f t="shared" si="2"/>
        <v>0</v>
      </c>
      <c r="O17" s="105"/>
    </row>
    <row r="18" spans="1:15" x14ac:dyDescent="0.2">
      <c r="A18" s="208" t="s">
        <v>37</v>
      </c>
      <c r="B18" s="241">
        <v>0</v>
      </c>
      <c r="C18" s="243">
        <v>0</v>
      </c>
      <c r="D18" s="247">
        <v>0</v>
      </c>
      <c r="E18" s="245">
        <v>0</v>
      </c>
      <c r="F18" s="247">
        <v>0</v>
      </c>
      <c r="G18" s="244">
        <v>0</v>
      </c>
      <c r="H18" s="247">
        <v>0</v>
      </c>
      <c r="I18" s="250">
        <v>0</v>
      </c>
      <c r="J18" s="85"/>
      <c r="K18" s="87" t="str">
        <f t="shared" si="0"/>
        <v>Koks</v>
      </c>
      <c r="L18" s="77">
        <f t="shared" si="0"/>
        <v>0</v>
      </c>
      <c r="M18" s="77">
        <f t="shared" si="1"/>
        <v>0</v>
      </c>
      <c r="N18" s="77">
        <f t="shared" si="2"/>
        <v>0</v>
      </c>
      <c r="O18" s="105"/>
    </row>
    <row r="19" spans="1:15" x14ac:dyDescent="0.2">
      <c r="A19" s="208" t="s">
        <v>36</v>
      </c>
      <c r="B19" s="241">
        <v>0</v>
      </c>
      <c r="C19" s="243">
        <v>0</v>
      </c>
      <c r="D19" s="247">
        <v>0</v>
      </c>
      <c r="E19" s="245">
        <v>0</v>
      </c>
      <c r="F19" s="247">
        <v>0</v>
      </c>
      <c r="G19" s="244">
        <v>0</v>
      </c>
      <c r="H19" s="247">
        <v>0</v>
      </c>
      <c r="I19" s="250">
        <v>0</v>
      </c>
      <c r="J19" s="85"/>
      <c r="K19" s="87" t="str">
        <f t="shared" si="0"/>
        <v>Odpadní teplo</v>
      </c>
      <c r="L19" s="77">
        <f t="shared" si="0"/>
        <v>0</v>
      </c>
      <c r="M19" s="77">
        <f t="shared" si="1"/>
        <v>0</v>
      </c>
      <c r="N19" s="77">
        <f t="shared" si="2"/>
        <v>0</v>
      </c>
      <c r="O19" s="105"/>
    </row>
    <row r="20" spans="1:15" x14ac:dyDescent="0.2">
      <c r="A20" s="208" t="s">
        <v>35</v>
      </c>
      <c r="B20" s="241">
        <v>0</v>
      </c>
      <c r="C20" s="243">
        <v>0</v>
      </c>
      <c r="D20" s="247">
        <v>0</v>
      </c>
      <c r="E20" s="245">
        <v>0</v>
      </c>
      <c r="F20" s="247">
        <v>0</v>
      </c>
      <c r="G20" s="244">
        <v>0</v>
      </c>
      <c r="H20" s="247">
        <v>0</v>
      </c>
      <c r="I20" s="250">
        <v>0</v>
      </c>
      <c r="J20" s="85"/>
      <c r="K20" s="87" t="str">
        <f t="shared" si="0"/>
        <v>Ostatní kapalná paliva</v>
      </c>
      <c r="L20" s="77">
        <f t="shared" si="0"/>
        <v>0</v>
      </c>
      <c r="M20" s="77">
        <f t="shared" si="1"/>
        <v>0</v>
      </c>
      <c r="N20" s="77">
        <f t="shared" si="2"/>
        <v>0</v>
      </c>
      <c r="O20" s="105"/>
    </row>
    <row r="21" spans="1:15" x14ac:dyDescent="0.2">
      <c r="A21" s="208" t="s">
        <v>34</v>
      </c>
      <c r="B21" s="241">
        <v>0</v>
      </c>
      <c r="C21" s="243">
        <v>0</v>
      </c>
      <c r="D21" s="247">
        <v>0</v>
      </c>
      <c r="E21" s="245">
        <v>0</v>
      </c>
      <c r="F21" s="247">
        <v>0</v>
      </c>
      <c r="G21" s="244">
        <v>0</v>
      </c>
      <c r="H21" s="247">
        <v>0</v>
      </c>
      <c r="I21" s="250">
        <v>0</v>
      </c>
      <c r="J21" s="85"/>
      <c r="K21" s="87" t="str">
        <f t="shared" si="0"/>
        <v>Ostatní pevná paliva</v>
      </c>
      <c r="L21" s="77">
        <f t="shared" si="0"/>
        <v>0</v>
      </c>
      <c r="M21" s="77">
        <f t="shared" si="1"/>
        <v>0</v>
      </c>
      <c r="N21" s="77">
        <f t="shared" si="2"/>
        <v>0</v>
      </c>
      <c r="O21" s="105"/>
    </row>
    <row r="22" spans="1:15" x14ac:dyDescent="0.2">
      <c r="A22" s="208" t="s">
        <v>33</v>
      </c>
      <c r="B22" s="241">
        <v>0</v>
      </c>
      <c r="C22" s="243">
        <v>0</v>
      </c>
      <c r="D22" s="247">
        <v>0</v>
      </c>
      <c r="E22" s="245">
        <v>0</v>
      </c>
      <c r="F22" s="247">
        <v>0</v>
      </c>
      <c r="G22" s="244">
        <v>0</v>
      </c>
      <c r="H22" s="247">
        <v>0</v>
      </c>
      <c r="I22" s="250">
        <v>0</v>
      </c>
      <c r="J22" s="85"/>
      <c r="K22" s="87" t="str">
        <f t="shared" si="0"/>
        <v>Ostatní plyny</v>
      </c>
      <c r="L22" s="77">
        <f t="shared" si="0"/>
        <v>0</v>
      </c>
      <c r="M22" s="77">
        <f t="shared" si="1"/>
        <v>0</v>
      </c>
      <c r="N22" s="77">
        <f t="shared" si="2"/>
        <v>0</v>
      </c>
      <c r="O22" s="105"/>
    </row>
    <row r="23" spans="1:15" x14ac:dyDescent="0.2">
      <c r="A23" s="208" t="s">
        <v>3</v>
      </c>
      <c r="B23" s="241">
        <v>0</v>
      </c>
      <c r="C23" s="243">
        <v>0</v>
      </c>
      <c r="D23" s="247">
        <v>0</v>
      </c>
      <c r="E23" s="245">
        <v>0</v>
      </c>
      <c r="F23" s="247">
        <v>0</v>
      </c>
      <c r="G23" s="244">
        <v>0</v>
      </c>
      <c r="H23" s="247">
        <v>0</v>
      </c>
      <c r="I23" s="250">
        <v>0</v>
      </c>
      <c r="J23" s="85"/>
      <c r="K23" s="87" t="str">
        <f t="shared" si="0"/>
        <v>Ostatní</v>
      </c>
      <c r="L23" s="77">
        <f t="shared" si="0"/>
        <v>0</v>
      </c>
      <c r="M23" s="77">
        <f t="shared" si="1"/>
        <v>0</v>
      </c>
      <c r="N23" s="77">
        <f t="shared" si="2"/>
        <v>0</v>
      </c>
      <c r="O23" s="105"/>
    </row>
    <row r="24" spans="1:15" x14ac:dyDescent="0.2">
      <c r="A24" s="208" t="s">
        <v>32</v>
      </c>
      <c r="B24" s="241">
        <v>156.5</v>
      </c>
      <c r="C24" s="243">
        <v>1.3180509050630253E-2</v>
      </c>
      <c r="D24" s="247">
        <v>0</v>
      </c>
      <c r="E24" s="245">
        <v>0</v>
      </c>
      <c r="F24" s="247">
        <v>0</v>
      </c>
      <c r="G24" s="244">
        <v>0</v>
      </c>
      <c r="H24" s="247">
        <v>156.5</v>
      </c>
      <c r="I24" s="250">
        <v>5.6345792798266018E-3</v>
      </c>
      <c r="J24" s="85"/>
      <c r="K24" s="87" t="str">
        <f t="shared" si="0"/>
        <v>Topné oleje</v>
      </c>
      <c r="L24" s="77">
        <f t="shared" si="0"/>
        <v>156.5</v>
      </c>
      <c r="M24" s="77">
        <f t="shared" si="1"/>
        <v>0</v>
      </c>
      <c r="N24" s="77">
        <f t="shared" si="2"/>
        <v>0</v>
      </c>
    </row>
    <row r="25" spans="1:15" x14ac:dyDescent="0.2">
      <c r="A25" s="208" t="s">
        <v>31</v>
      </c>
      <c r="B25" s="241">
        <v>158955.44060458339</v>
      </c>
      <c r="C25" s="242">
        <v>4.8269370692718847E-2</v>
      </c>
      <c r="D25" s="246">
        <v>133566.02751178527</v>
      </c>
      <c r="E25" s="244">
        <v>5.2668044832973507E-2</v>
      </c>
      <c r="F25" s="246">
        <v>119158.79765029921</v>
      </c>
      <c r="G25" s="244">
        <v>4.8652127569472049E-2</v>
      </c>
      <c r="H25" s="246">
        <v>411680.26576666784</v>
      </c>
      <c r="I25" s="250">
        <v>4.9730116372179292E-2</v>
      </c>
      <c r="J25" s="85"/>
      <c r="K25" s="87" t="str">
        <f t="shared" si="0"/>
        <v>Zemní plyn</v>
      </c>
      <c r="L25" s="77">
        <f t="shared" si="0"/>
        <v>158955.44060458339</v>
      </c>
      <c r="M25" s="77">
        <f t="shared" si="1"/>
        <v>133566.02751178527</v>
      </c>
      <c r="N25" s="77">
        <f t="shared" si="2"/>
        <v>119158.79765029921</v>
      </c>
    </row>
    <row r="26" spans="1:15" x14ac:dyDescent="0.2">
      <c r="A26" s="210" t="s">
        <v>188</v>
      </c>
      <c r="B26" s="238">
        <v>184811.1</v>
      </c>
      <c r="C26" s="240"/>
      <c r="D26" s="238">
        <v>144073.59999999998</v>
      </c>
      <c r="E26" s="240"/>
      <c r="F26" s="238">
        <v>135116.70000000001</v>
      </c>
      <c r="G26" s="240"/>
      <c r="H26" s="238">
        <v>464001.39999999997</v>
      </c>
      <c r="I26" s="249"/>
      <c r="J26" s="85"/>
      <c r="K26" s="87"/>
      <c r="L26" s="77"/>
      <c r="M26" s="77"/>
      <c r="N26" s="77"/>
    </row>
    <row r="27" spans="1:15" ht="13.5" customHeight="1" x14ac:dyDescent="0.2">
      <c r="A27" s="210" t="s">
        <v>185</v>
      </c>
      <c r="B27" s="238">
        <v>565138.57560458337</v>
      </c>
      <c r="C27" s="240">
        <v>4.7620413406083757E-2</v>
      </c>
      <c r="D27" s="238">
        <v>464087.26251178532</v>
      </c>
      <c r="E27" s="240">
        <v>4.9511730699160476E-2</v>
      </c>
      <c r="F27" s="238">
        <v>429201.65065029921</v>
      </c>
      <c r="G27" s="240">
        <v>4.8072211873365474E-2</v>
      </c>
      <c r="H27" s="238">
        <v>1458427.4887666679</v>
      </c>
      <c r="I27" s="249">
        <v>4.8341734559309804E-2</v>
      </c>
      <c r="J27" s="10"/>
      <c r="K27" s="87"/>
      <c r="L27" s="87" t="str">
        <f>+L9</f>
        <v>Leden</v>
      </c>
      <c r="M27" s="87" t="str">
        <f t="shared" ref="M27:N27" si="3">+M9</f>
        <v>Únor</v>
      </c>
      <c r="N27" s="87" t="str">
        <f t="shared" si="3"/>
        <v>Březen</v>
      </c>
    </row>
    <row r="28" spans="1:15" ht="12.75" customHeight="1" x14ac:dyDescent="0.2">
      <c r="A28" s="208" t="s">
        <v>26</v>
      </c>
      <c r="B28" s="241">
        <v>97526.286604583423</v>
      </c>
      <c r="C28" s="244">
        <v>3.6107307524802588E-2</v>
      </c>
      <c r="D28" s="246">
        <v>72705.379511785271</v>
      </c>
      <c r="E28" s="244">
        <v>3.2476122196009732E-2</v>
      </c>
      <c r="F28" s="246">
        <v>79614.576650299205</v>
      </c>
      <c r="G28" s="244">
        <v>3.7071091408280007E-2</v>
      </c>
      <c r="H28" s="246">
        <v>249846.24276666791</v>
      </c>
      <c r="I28" s="250">
        <v>3.5252347237055809E-2</v>
      </c>
      <c r="J28" s="85"/>
      <c r="K28" s="87" t="str">
        <f>+A28</f>
        <v>Průmysl</v>
      </c>
      <c r="L28" s="77">
        <f t="shared" ref="L28:L35" si="4">+B28</f>
        <v>97526.286604583423</v>
      </c>
      <c r="M28" s="77">
        <f t="shared" ref="M28:M35" si="5">+D28</f>
        <v>72705.379511785271</v>
      </c>
      <c r="N28" s="77">
        <f t="shared" ref="N28:N35" si="6">+F28</f>
        <v>79614.576650299205</v>
      </c>
    </row>
    <row r="29" spans="1:15" ht="12.75" customHeight="1" x14ac:dyDescent="0.2">
      <c r="A29" s="208" t="s">
        <v>0</v>
      </c>
      <c r="B29" s="241">
        <v>45942.369999999995</v>
      </c>
      <c r="C29" s="245">
        <v>0.13902950879223222</v>
      </c>
      <c r="D29" s="247">
        <v>42056.12</v>
      </c>
      <c r="E29" s="245">
        <v>0.15279685643963198</v>
      </c>
      <c r="F29" s="247">
        <v>39789.329999999994</v>
      </c>
      <c r="G29" s="244">
        <v>0.13503061931086974</v>
      </c>
      <c r="H29" s="247">
        <v>127787.81999999998</v>
      </c>
      <c r="I29" s="250">
        <v>0.14192946006823262</v>
      </c>
      <c r="J29" s="85"/>
      <c r="K29" s="87" t="str">
        <f t="shared" ref="K29:K35" si="7">+A29</f>
        <v>Energetika</v>
      </c>
      <c r="L29" s="77">
        <f t="shared" si="4"/>
        <v>45942.369999999995</v>
      </c>
      <c r="M29" s="77">
        <f t="shared" si="5"/>
        <v>42056.12</v>
      </c>
      <c r="N29" s="77">
        <f t="shared" si="6"/>
        <v>39789.329999999994</v>
      </c>
    </row>
    <row r="30" spans="1:15" ht="12.75" customHeight="1" x14ac:dyDescent="0.2">
      <c r="A30" s="208" t="s">
        <v>1</v>
      </c>
      <c r="B30" s="241">
        <v>2541.1</v>
      </c>
      <c r="C30" s="245">
        <v>2.0424543725129415E-2</v>
      </c>
      <c r="D30" s="247">
        <v>2039.1</v>
      </c>
      <c r="E30" s="245">
        <v>2.1212322458759397E-2</v>
      </c>
      <c r="F30" s="247">
        <v>2120</v>
      </c>
      <c r="G30" s="244">
        <v>2.3133067855191317E-2</v>
      </c>
      <c r="H30" s="247">
        <v>6700.2</v>
      </c>
      <c r="I30" s="250">
        <v>2.146221684224996E-2</v>
      </c>
      <c r="J30" s="85"/>
      <c r="K30" s="87" t="str">
        <f t="shared" si="7"/>
        <v>Doprava</v>
      </c>
      <c r="L30" s="77">
        <f t="shared" si="4"/>
        <v>2541.1</v>
      </c>
      <c r="M30" s="77">
        <f t="shared" si="5"/>
        <v>2039.1</v>
      </c>
      <c r="N30" s="77">
        <f t="shared" si="6"/>
        <v>2120</v>
      </c>
    </row>
    <row r="31" spans="1:15" ht="12.75" customHeight="1" x14ac:dyDescent="0.2">
      <c r="A31" s="208" t="s">
        <v>2</v>
      </c>
      <c r="B31" s="241">
        <v>1454.6</v>
      </c>
      <c r="C31" s="245">
        <v>2.8619157147524322E-2</v>
      </c>
      <c r="D31" s="247">
        <v>1400.8</v>
      </c>
      <c r="E31" s="245">
        <v>3.8243423430703735E-2</v>
      </c>
      <c r="F31" s="247">
        <v>1258</v>
      </c>
      <c r="G31" s="244">
        <v>3.7009846796297631E-2</v>
      </c>
      <c r="H31" s="247">
        <v>4113.3999999999996</v>
      </c>
      <c r="I31" s="250">
        <v>3.3870317656463859E-2</v>
      </c>
      <c r="J31" s="85"/>
      <c r="K31" s="87" t="str">
        <f t="shared" si="7"/>
        <v>Stavebnictví</v>
      </c>
      <c r="L31" s="77">
        <f t="shared" si="4"/>
        <v>1454.6</v>
      </c>
      <c r="M31" s="77">
        <f t="shared" si="5"/>
        <v>1400.8</v>
      </c>
      <c r="N31" s="77">
        <f t="shared" si="6"/>
        <v>1258</v>
      </c>
    </row>
    <row r="32" spans="1:15" x14ac:dyDescent="0.2">
      <c r="A32" s="208" t="s">
        <v>6</v>
      </c>
      <c r="B32" s="241">
        <v>155</v>
      </c>
      <c r="C32" s="245">
        <v>3.6921708089686779E-3</v>
      </c>
      <c r="D32" s="247">
        <v>132</v>
      </c>
      <c r="E32" s="245">
        <v>2.8658024810337612E-3</v>
      </c>
      <c r="F32" s="247">
        <v>118</v>
      </c>
      <c r="G32" s="244">
        <v>2.4714672768202739E-3</v>
      </c>
      <c r="H32" s="247">
        <v>405</v>
      </c>
      <c r="I32" s="250">
        <v>2.9826336267550096E-3</v>
      </c>
      <c r="J32" s="85"/>
      <c r="K32" s="87" t="str">
        <f t="shared" si="7"/>
        <v>Zemědělství a lesnictví</v>
      </c>
      <c r="L32" s="77">
        <f t="shared" si="4"/>
        <v>155</v>
      </c>
      <c r="M32" s="77">
        <f t="shared" si="5"/>
        <v>132</v>
      </c>
      <c r="N32" s="77">
        <f t="shared" si="6"/>
        <v>118</v>
      </c>
    </row>
    <row r="33" spans="1:14" x14ac:dyDescent="0.2">
      <c r="A33" s="208" t="s">
        <v>25</v>
      </c>
      <c r="B33" s="241">
        <v>263057.25900000002</v>
      </c>
      <c r="C33" s="245">
        <v>5.0217946835748623E-2</v>
      </c>
      <c r="D33" s="247">
        <v>211912.33500000002</v>
      </c>
      <c r="E33" s="245">
        <v>5.2090660642227032E-2</v>
      </c>
      <c r="F33" s="247">
        <v>196355.72900000002</v>
      </c>
      <c r="G33" s="244">
        <v>4.9919572158237703E-2</v>
      </c>
      <c r="H33" s="247">
        <v>671325.32300000009</v>
      </c>
      <c r="I33" s="250">
        <v>5.0704720298233023E-2</v>
      </c>
      <c r="J33" s="85"/>
      <c r="K33" s="87" t="str">
        <f t="shared" si="7"/>
        <v>Domácnosti</v>
      </c>
      <c r="L33" s="77">
        <f t="shared" si="4"/>
        <v>263057.25900000002</v>
      </c>
      <c r="M33" s="77">
        <f t="shared" si="5"/>
        <v>211912.33500000002</v>
      </c>
      <c r="N33" s="77">
        <f t="shared" si="6"/>
        <v>196355.72900000002</v>
      </c>
    </row>
    <row r="34" spans="1:14" x14ac:dyDescent="0.2">
      <c r="A34" s="208" t="s">
        <v>5</v>
      </c>
      <c r="B34" s="241">
        <v>150684.80599999995</v>
      </c>
      <c r="C34" s="245">
        <v>4.885606139589032E-2</v>
      </c>
      <c r="D34" s="247">
        <v>130682.86400000002</v>
      </c>
      <c r="E34" s="245">
        <v>5.4747777786106101E-2</v>
      </c>
      <c r="F34" s="247">
        <v>107189.05799999999</v>
      </c>
      <c r="G34" s="244">
        <v>4.9073244762159692E-2</v>
      </c>
      <c r="H34" s="247">
        <v>388556.728</v>
      </c>
      <c r="I34" s="250">
        <v>5.0755069462002034E-2</v>
      </c>
      <c r="J34" s="85"/>
      <c r="K34" s="87" t="str">
        <f t="shared" si="7"/>
        <v>Obchod, služby, školství, zdravotnictví</v>
      </c>
      <c r="L34" s="77">
        <f t="shared" si="4"/>
        <v>150684.80599999995</v>
      </c>
      <c r="M34" s="77">
        <f t="shared" si="5"/>
        <v>130682.86400000002</v>
      </c>
      <c r="N34" s="77">
        <f t="shared" si="6"/>
        <v>107189.05799999999</v>
      </c>
    </row>
    <row r="35" spans="1:14" x14ac:dyDescent="0.2">
      <c r="A35" s="208" t="s">
        <v>3</v>
      </c>
      <c r="B35" s="241">
        <v>3777.1539999999995</v>
      </c>
      <c r="C35" s="244">
        <v>1.2747132979739739E-2</v>
      </c>
      <c r="D35" s="246">
        <v>3158.6640000000002</v>
      </c>
      <c r="E35" s="244">
        <v>1.4017109517838555E-2</v>
      </c>
      <c r="F35" s="246">
        <v>2756.9570000000003</v>
      </c>
      <c r="G35" s="244">
        <v>1.414598119874853E-2</v>
      </c>
      <c r="H35" s="246">
        <v>9692.7749999999996</v>
      </c>
      <c r="I35" s="250">
        <v>1.3526989878926501E-2</v>
      </c>
      <c r="J35" s="85"/>
      <c r="K35" s="87" t="str">
        <f t="shared" si="7"/>
        <v>Ostatní</v>
      </c>
      <c r="L35" s="77">
        <f t="shared" si="4"/>
        <v>3777.1539999999995</v>
      </c>
      <c r="M35" s="77">
        <f t="shared" si="5"/>
        <v>3158.6640000000002</v>
      </c>
      <c r="N35" s="77">
        <f t="shared" si="6"/>
        <v>2756.9570000000003</v>
      </c>
    </row>
    <row r="36" spans="1:14" ht="18" customHeight="1" x14ac:dyDescent="0.2">
      <c r="A36" s="110" t="s">
        <v>173</v>
      </c>
      <c r="B36" s="68"/>
      <c r="C36" s="68"/>
      <c r="D36" s="8"/>
      <c r="F36" s="10"/>
      <c r="G36" s="87"/>
      <c r="H36" s="87"/>
      <c r="I36" s="4" t="s">
        <v>78</v>
      </c>
      <c r="J36" s="87"/>
    </row>
    <row r="37" spans="1:14" x14ac:dyDescent="0.2">
      <c r="A37" s="68"/>
      <c r="B37" s="68"/>
      <c r="C37" s="68"/>
    </row>
    <row r="38" spans="1:14" x14ac:dyDescent="0.2">
      <c r="B38" s="72"/>
      <c r="C38" s="72"/>
      <c r="D38" s="72"/>
    </row>
    <row r="39" spans="1:14" x14ac:dyDescent="0.2">
      <c r="B39" s="72"/>
      <c r="C39" s="72"/>
      <c r="D39" s="72"/>
    </row>
    <row r="40" spans="1:14" x14ac:dyDescent="0.2">
      <c r="B40" s="72"/>
      <c r="C40" s="72"/>
      <c r="D40" s="72"/>
      <c r="L40" s="93" t="s">
        <v>170</v>
      </c>
      <c r="M40" s="97">
        <v>2.5495941982077833E-2</v>
      </c>
    </row>
    <row r="41" spans="1:14" x14ac:dyDescent="0.2">
      <c r="B41" s="99"/>
      <c r="C41" s="99"/>
      <c r="D41" s="99"/>
      <c r="L41" s="93" t="s">
        <v>63</v>
      </c>
      <c r="M41" s="97">
        <v>2.8306449547423632E-2</v>
      </c>
    </row>
    <row r="42" spans="1:14" x14ac:dyDescent="0.2">
      <c r="B42" s="72"/>
      <c r="C42" s="72"/>
      <c r="D42" s="72"/>
      <c r="L42" s="93" t="s">
        <v>125</v>
      </c>
      <c r="M42" s="97">
        <v>3.420044013033377E-2</v>
      </c>
    </row>
  </sheetData>
  <mergeCells count="4">
    <mergeCell ref="B5:C5"/>
    <mergeCell ref="D5:E5"/>
    <mergeCell ref="F5:G5"/>
    <mergeCell ref="H5:I5"/>
  </mergeCells>
  <conditionalFormatting sqref="C10:C25 C28:C35 E10:E25 E28:E35 G10:G25 G28:G35 I10:I25 I28:I35">
    <cfRule type="dataBar" priority="1">
      <dataBar>
        <cfvo type="num" val="0"/>
        <cfvo type="num" val="1"/>
        <color rgb="FF63C384"/>
      </dataBar>
      <extLst>
        <ext xmlns:x14="http://schemas.microsoft.com/office/spreadsheetml/2009/9/main" uri="{B025F937-C7B1-47D3-B67F-A62EFF666E3E}">
          <x14:id>{04F64BF8-179A-4E73-8E63-2BF694721290}</x14:id>
        </ext>
      </extLst>
    </cfRule>
  </conditionalFormatting>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&amp;C&amp;"Calibri,Obyčejné"&amp;9&amp;P</oddFooter>
  </headerFooter>
  <drawing r:id="rId2"/>
  <extLst>
    <ext xmlns:x14="http://schemas.microsoft.com/office/spreadsheetml/2009/9/main" uri="{78C0D931-6437-407d-A8EE-F0AAD7539E65}">
      <x14:conditionalFormattings>
        <x14:conditionalFormatting xmlns:xm="http://schemas.microsoft.com/office/excel/2006/main">
          <x14:cfRule type="dataBar" id="{04F64BF8-179A-4E73-8E63-2BF694721290}">
            <x14:dataBar minLength="0" maxLength="100" gradient="0" direction="rightToLeft">
              <x14:cfvo type="num">
                <xm:f>0</xm:f>
              </x14:cfvo>
              <x14:cfvo type="num">
                <xm:f>1</xm:f>
              </x14:cfvo>
              <x14:negativeFillColor rgb="FFFF0000"/>
              <x14:axisColor rgb="FF000000"/>
            </x14:dataBar>
          </x14:cfRule>
          <xm:sqref>C10:C25 C28:C35 E10:E25 E28:E35 G10:G25 G28:G35 I10:I25 I28:I35</xm:sqref>
        </x14:conditionalFormatting>
      </x14:conditionalFormattings>
    </ext>
  </extLst>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1"/>
  <sheetViews>
    <sheetView showGridLines="0" zoomScaleNormal="100" zoomScaleSheetLayoutView="100" workbookViewId="0">
      <selection activeCell="N24" sqref="N24"/>
    </sheetView>
  </sheetViews>
  <sheetFormatPr defaultColWidth="9.140625" defaultRowHeight="12" x14ac:dyDescent="0.2"/>
  <cols>
    <col min="1" max="1" width="42.28515625" style="70" customWidth="1"/>
    <col min="2" max="9" width="12.7109375" style="70" customWidth="1"/>
    <col min="10" max="20" width="9.140625" style="70" customWidth="1"/>
    <col min="21" max="16384" width="9.140625" style="70"/>
  </cols>
  <sheetData>
    <row r="1" spans="1:15" ht="15.75" x14ac:dyDescent="0.25">
      <c r="A1" s="204" t="s">
        <v>139</v>
      </c>
      <c r="I1" s="205" t="str">
        <f>Titulní!A35</f>
        <v>I. čtvrtletí 2020</v>
      </c>
    </row>
    <row r="2" spans="1:15" ht="1.5" customHeight="1" x14ac:dyDescent="0.2">
      <c r="F2" s="87"/>
      <c r="G2" s="87"/>
      <c r="H2" s="87"/>
      <c r="I2" s="87"/>
      <c r="J2" s="87"/>
    </row>
    <row r="3" spans="1:15" ht="5.0999999999999996" customHeight="1" x14ac:dyDescent="0.2">
      <c r="F3" s="87"/>
      <c r="G3" s="87"/>
      <c r="H3" s="87"/>
      <c r="I3" s="87"/>
      <c r="J3" s="87"/>
    </row>
    <row r="4" spans="1:15" ht="5.0999999999999996" customHeight="1" x14ac:dyDescent="0.2">
      <c r="A4" s="107"/>
      <c r="B4" s="104"/>
      <c r="C4" s="104"/>
      <c r="D4" s="104"/>
      <c r="E4" s="104"/>
      <c r="F4" s="93"/>
      <c r="J4" s="93"/>
      <c r="K4" s="103"/>
    </row>
    <row r="5" spans="1:15" ht="12.75" customHeight="1" x14ac:dyDescent="0.2">
      <c r="A5" s="206"/>
      <c r="B5" s="404" t="s">
        <v>8</v>
      </c>
      <c r="C5" s="405"/>
      <c r="D5" s="404" t="s">
        <v>9</v>
      </c>
      <c r="E5" s="405"/>
      <c r="F5" s="404" t="s">
        <v>10</v>
      </c>
      <c r="G5" s="405"/>
      <c r="H5" s="404" t="s">
        <v>7</v>
      </c>
      <c r="I5" s="406"/>
    </row>
    <row r="6" spans="1:15" x14ac:dyDescent="0.2">
      <c r="A6" s="207"/>
      <c r="B6" s="235" t="s">
        <v>182</v>
      </c>
      <c r="C6" s="236" t="s">
        <v>49</v>
      </c>
      <c r="D6" s="235" t="s">
        <v>182</v>
      </c>
      <c r="E6" s="236" t="s">
        <v>49</v>
      </c>
      <c r="F6" s="235" t="s">
        <v>182</v>
      </c>
      <c r="G6" s="236" t="s">
        <v>49</v>
      </c>
      <c r="H6" s="235" t="s">
        <v>182</v>
      </c>
      <c r="I6" s="237" t="s">
        <v>49</v>
      </c>
      <c r="J6" s="93"/>
      <c r="O6" s="93"/>
    </row>
    <row r="7" spans="1:15" x14ac:dyDescent="0.2">
      <c r="A7" s="209" t="s">
        <v>166</v>
      </c>
      <c r="B7" s="238">
        <v>569.85400000000061</v>
      </c>
      <c r="C7" s="239">
        <v>1.4114001071279485E-2</v>
      </c>
      <c r="D7" s="238">
        <v>569.85400000000061</v>
      </c>
      <c r="E7" s="239">
        <v>1.4123577798724325E-2</v>
      </c>
      <c r="F7" s="238">
        <v>569.85400000000061</v>
      </c>
      <c r="G7" s="239">
        <v>1.4130134413370412E-2</v>
      </c>
      <c r="H7" s="238">
        <v>569.85400000000061</v>
      </c>
      <c r="I7" s="248">
        <v>1.4130134413370412E-2</v>
      </c>
      <c r="J7" s="95"/>
      <c r="O7" s="60"/>
    </row>
    <row r="8" spans="1:15" x14ac:dyDescent="0.2">
      <c r="A8" s="209" t="s">
        <v>183</v>
      </c>
      <c r="B8" s="238">
        <v>345616.83399999997</v>
      </c>
      <c r="C8" s="239">
        <v>1.7038982168229161E-2</v>
      </c>
      <c r="D8" s="238">
        <v>287283.95100000012</v>
      </c>
      <c r="E8" s="239">
        <v>1.7310256865622986E-2</v>
      </c>
      <c r="F8" s="238">
        <v>274154.62799999997</v>
      </c>
      <c r="G8" s="239">
        <v>1.6765656733991219E-2</v>
      </c>
      <c r="H8" s="238">
        <v>907055.41300000018</v>
      </c>
      <c r="I8" s="248">
        <v>1.7039595720174442E-2</v>
      </c>
      <c r="J8" s="95"/>
      <c r="O8" s="60"/>
    </row>
    <row r="9" spans="1:15" x14ac:dyDescent="0.2">
      <c r="A9" s="209" t="s">
        <v>184</v>
      </c>
      <c r="B9" s="238">
        <v>310637.6167638764</v>
      </c>
      <c r="C9" s="240">
        <v>2.440922416683693E-2</v>
      </c>
      <c r="D9" s="238">
        <v>257212.16005046104</v>
      </c>
      <c r="E9" s="240">
        <v>2.5310603336294164E-2</v>
      </c>
      <c r="F9" s="238">
        <v>243893.10113006178</v>
      </c>
      <c r="G9" s="240">
        <v>2.5022689601581254E-2</v>
      </c>
      <c r="H9" s="238">
        <v>811742.87794439925</v>
      </c>
      <c r="I9" s="249">
        <v>2.4873119802238747E-2</v>
      </c>
      <c r="J9" s="85"/>
      <c r="K9" s="87"/>
      <c r="L9" s="87" t="str">
        <f>+B5</f>
        <v>Leden</v>
      </c>
      <c r="M9" s="87" t="str">
        <f>+D5</f>
        <v>Únor</v>
      </c>
      <c r="N9" s="87" t="str">
        <f>+F5</f>
        <v>Březen</v>
      </c>
      <c r="O9" s="88"/>
    </row>
    <row r="10" spans="1:15" x14ac:dyDescent="0.2">
      <c r="A10" s="208" t="s">
        <v>41</v>
      </c>
      <c r="B10" s="241">
        <v>2485.29</v>
      </c>
      <c r="C10" s="242">
        <v>2.7540139402179829E-3</v>
      </c>
      <c r="D10" s="246">
        <v>2094.25</v>
      </c>
      <c r="E10" s="244">
        <v>2.8476464895573804E-3</v>
      </c>
      <c r="F10" s="246">
        <v>2187.61</v>
      </c>
      <c r="G10" s="244">
        <v>2.70137331172704E-3</v>
      </c>
      <c r="H10" s="246">
        <v>6767.15</v>
      </c>
      <c r="I10" s="250">
        <v>2.7647307592352835E-3</v>
      </c>
      <c r="J10" s="85"/>
      <c r="K10" s="87" t="str">
        <f>+A10</f>
        <v>Biomasa</v>
      </c>
      <c r="L10" s="77">
        <f>+B10</f>
        <v>2485.29</v>
      </c>
      <c r="M10" s="77">
        <f>+D10</f>
        <v>2094.25</v>
      </c>
      <c r="N10" s="77">
        <f>+F10</f>
        <v>2187.61</v>
      </c>
      <c r="O10" s="105"/>
    </row>
    <row r="11" spans="1:15" x14ac:dyDescent="0.2">
      <c r="A11" s="208" t="s">
        <v>40</v>
      </c>
      <c r="B11" s="241">
        <v>1157.25</v>
      </c>
      <c r="C11" s="243">
        <v>1.858014639469539E-2</v>
      </c>
      <c r="D11" s="247">
        <v>876.55</v>
      </c>
      <c r="E11" s="245">
        <v>1.6625508945796497E-2</v>
      </c>
      <c r="F11" s="247">
        <v>997.3</v>
      </c>
      <c r="G11" s="244">
        <v>1.7493838916562858E-2</v>
      </c>
      <c r="H11" s="247">
        <v>3031.1</v>
      </c>
      <c r="I11" s="250">
        <v>1.7621028696482671E-2</v>
      </c>
      <c r="J11" s="85"/>
      <c r="K11" s="87" t="str">
        <f t="shared" ref="K11:L25" si="0">+A11</f>
        <v>Bioplyn</v>
      </c>
      <c r="L11" s="77">
        <f t="shared" si="0"/>
        <v>1157.25</v>
      </c>
      <c r="M11" s="77">
        <f t="shared" ref="M11:M25" si="1">+D11</f>
        <v>876.55</v>
      </c>
      <c r="N11" s="77">
        <f t="shared" ref="N11:N25" si="2">+F11</f>
        <v>997.3</v>
      </c>
      <c r="O11" s="105"/>
    </row>
    <row r="12" spans="1:15" x14ac:dyDescent="0.2">
      <c r="A12" s="208" t="s">
        <v>39</v>
      </c>
      <c r="B12" s="241">
        <v>0</v>
      </c>
      <c r="C12" s="243">
        <v>0</v>
      </c>
      <c r="D12" s="247">
        <v>0</v>
      </c>
      <c r="E12" s="245">
        <v>0</v>
      </c>
      <c r="F12" s="247">
        <v>0</v>
      </c>
      <c r="G12" s="244">
        <v>0</v>
      </c>
      <c r="H12" s="247">
        <v>0</v>
      </c>
      <c r="I12" s="250">
        <v>0</v>
      </c>
      <c r="J12" s="85"/>
      <c r="K12" s="87" t="str">
        <f t="shared" si="0"/>
        <v>Černé uhlí</v>
      </c>
      <c r="L12" s="77">
        <f t="shared" si="0"/>
        <v>0</v>
      </c>
      <c r="M12" s="77">
        <f t="shared" si="1"/>
        <v>0</v>
      </c>
      <c r="N12" s="77">
        <f t="shared" si="2"/>
        <v>0</v>
      </c>
      <c r="O12" s="105"/>
    </row>
    <row r="13" spans="1:15" x14ac:dyDescent="0.2">
      <c r="A13" s="208" t="s">
        <v>64</v>
      </c>
      <c r="B13" s="241">
        <v>0</v>
      </c>
      <c r="C13" s="243">
        <v>0</v>
      </c>
      <c r="D13" s="247">
        <v>0</v>
      </c>
      <c r="E13" s="245">
        <v>0</v>
      </c>
      <c r="F13" s="247">
        <v>0</v>
      </c>
      <c r="G13" s="244">
        <v>0</v>
      </c>
      <c r="H13" s="247">
        <v>0</v>
      </c>
      <c r="I13" s="250">
        <v>0</v>
      </c>
      <c r="J13" s="85"/>
      <c r="K13" s="87" t="str">
        <f t="shared" si="0"/>
        <v>Elektrická energie</v>
      </c>
      <c r="L13" s="77">
        <f t="shared" si="0"/>
        <v>0</v>
      </c>
      <c r="M13" s="77">
        <f t="shared" si="1"/>
        <v>0</v>
      </c>
      <c r="N13" s="77">
        <f t="shared" si="2"/>
        <v>0</v>
      </c>
      <c r="O13" s="105"/>
    </row>
    <row r="14" spans="1:15" x14ac:dyDescent="0.2">
      <c r="A14" s="208" t="s">
        <v>65</v>
      </c>
      <c r="B14" s="241">
        <v>0</v>
      </c>
      <c r="C14" s="243">
        <v>0</v>
      </c>
      <c r="D14" s="247">
        <v>0</v>
      </c>
      <c r="E14" s="245">
        <v>0</v>
      </c>
      <c r="F14" s="247">
        <v>0</v>
      </c>
      <c r="G14" s="244">
        <v>0</v>
      </c>
      <c r="H14" s="247">
        <v>0</v>
      </c>
      <c r="I14" s="250">
        <v>0</v>
      </c>
      <c r="J14" s="85"/>
      <c r="K14" s="87" t="str">
        <f t="shared" si="0"/>
        <v>Energie prostředí (tepelné čerpadlo)</v>
      </c>
      <c r="L14" s="77">
        <f t="shared" si="0"/>
        <v>0</v>
      </c>
      <c r="M14" s="77">
        <f t="shared" si="1"/>
        <v>0</v>
      </c>
      <c r="N14" s="77">
        <f t="shared" si="2"/>
        <v>0</v>
      </c>
      <c r="O14" s="105"/>
    </row>
    <row r="15" spans="1:15" x14ac:dyDescent="0.2">
      <c r="A15" s="208" t="s">
        <v>66</v>
      </c>
      <c r="B15" s="241">
        <v>0</v>
      </c>
      <c r="C15" s="243">
        <v>0</v>
      </c>
      <c r="D15" s="247">
        <v>0</v>
      </c>
      <c r="E15" s="245">
        <v>0</v>
      </c>
      <c r="F15" s="247">
        <v>0</v>
      </c>
      <c r="G15" s="244">
        <v>0</v>
      </c>
      <c r="H15" s="247">
        <v>0</v>
      </c>
      <c r="I15" s="250">
        <v>0</v>
      </c>
      <c r="J15" s="85"/>
      <c r="K15" s="87" t="str">
        <f t="shared" si="0"/>
        <v>Energie Slunce (solární kolektor)</v>
      </c>
      <c r="L15" s="77">
        <f t="shared" si="0"/>
        <v>0</v>
      </c>
      <c r="M15" s="77">
        <f t="shared" si="1"/>
        <v>0</v>
      </c>
      <c r="N15" s="77">
        <f t="shared" si="2"/>
        <v>0</v>
      </c>
      <c r="O15" s="105"/>
    </row>
    <row r="16" spans="1:15" x14ac:dyDescent="0.2">
      <c r="A16" s="208" t="s">
        <v>38</v>
      </c>
      <c r="B16" s="241">
        <v>12892</v>
      </c>
      <c r="C16" s="243">
        <v>2.1602650023687937E-3</v>
      </c>
      <c r="D16" s="247">
        <v>10680</v>
      </c>
      <c r="E16" s="245">
        <v>2.2315891528527565E-3</v>
      </c>
      <c r="F16" s="247">
        <v>9504</v>
      </c>
      <c r="G16" s="244">
        <v>2.0762423253408613E-3</v>
      </c>
      <c r="H16" s="247">
        <v>33076</v>
      </c>
      <c r="I16" s="250">
        <v>2.1574427170648544E-3</v>
      </c>
      <c r="J16" s="85"/>
      <c r="K16" s="87" t="str">
        <f t="shared" si="0"/>
        <v>Hnědé uhlí</v>
      </c>
      <c r="L16" s="77">
        <f t="shared" si="0"/>
        <v>12892</v>
      </c>
      <c r="M16" s="77">
        <f t="shared" si="1"/>
        <v>10680</v>
      </c>
      <c r="N16" s="77">
        <f t="shared" si="2"/>
        <v>9504</v>
      </c>
      <c r="O16" s="105"/>
    </row>
    <row r="17" spans="1:18" x14ac:dyDescent="0.2">
      <c r="A17" s="208" t="s">
        <v>76</v>
      </c>
      <c r="B17" s="241">
        <v>0</v>
      </c>
      <c r="C17" s="243">
        <v>0</v>
      </c>
      <c r="D17" s="247">
        <v>0</v>
      </c>
      <c r="E17" s="245">
        <v>0</v>
      </c>
      <c r="F17" s="247">
        <v>0</v>
      </c>
      <c r="G17" s="244">
        <v>0</v>
      </c>
      <c r="H17" s="247">
        <v>0</v>
      </c>
      <c r="I17" s="250">
        <v>0</v>
      </c>
      <c r="J17" s="85"/>
      <c r="K17" s="87" t="str">
        <f t="shared" si="0"/>
        <v>Jaderné palivo</v>
      </c>
      <c r="L17" s="77">
        <f t="shared" si="0"/>
        <v>0</v>
      </c>
      <c r="M17" s="77">
        <f t="shared" si="1"/>
        <v>0</v>
      </c>
      <c r="N17" s="77">
        <f t="shared" si="2"/>
        <v>0</v>
      </c>
      <c r="O17" s="105"/>
    </row>
    <row r="18" spans="1:18" x14ac:dyDescent="0.2">
      <c r="A18" s="208" t="s">
        <v>37</v>
      </c>
      <c r="B18" s="241">
        <v>0</v>
      </c>
      <c r="C18" s="243">
        <v>0</v>
      </c>
      <c r="D18" s="247">
        <v>0</v>
      </c>
      <c r="E18" s="245">
        <v>0</v>
      </c>
      <c r="F18" s="247">
        <v>0</v>
      </c>
      <c r="G18" s="244">
        <v>0</v>
      </c>
      <c r="H18" s="247">
        <v>0</v>
      </c>
      <c r="I18" s="250">
        <v>0</v>
      </c>
      <c r="J18" s="85"/>
      <c r="K18" s="87" t="str">
        <f t="shared" si="0"/>
        <v>Koks</v>
      </c>
      <c r="L18" s="77">
        <f t="shared" si="0"/>
        <v>0</v>
      </c>
      <c r="M18" s="77">
        <f t="shared" si="1"/>
        <v>0</v>
      </c>
      <c r="N18" s="77">
        <f t="shared" si="2"/>
        <v>0</v>
      </c>
      <c r="O18" s="105"/>
    </row>
    <row r="19" spans="1:18" x14ac:dyDescent="0.2">
      <c r="A19" s="208" t="s">
        <v>36</v>
      </c>
      <c r="B19" s="241">
        <v>443.1</v>
      </c>
      <c r="C19" s="243">
        <v>4.4682893491541772E-3</v>
      </c>
      <c r="D19" s="247">
        <v>394.7</v>
      </c>
      <c r="E19" s="245">
        <v>4.6098985207983743E-3</v>
      </c>
      <c r="F19" s="247">
        <v>215.3</v>
      </c>
      <c r="G19" s="244">
        <v>2.4969878127394604E-3</v>
      </c>
      <c r="H19" s="247">
        <v>1053.0999999999999</v>
      </c>
      <c r="I19" s="250">
        <v>3.8858421850968433E-3</v>
      </c>
      <c r="J19" s="85"/>
      <c r="K19" s="87" t="str">
        <f t="shared" si="0"/>
        <v>Odpadní teplo</v>
      </c>
      <c r="L19" s="77">
        <f t="shared" si="0"/>
        <v>443.1</v>
      </c>
      <c r="M19" s="77">
        <f t="shared" si="1"/>
        <v>394.7</v>
      </c>
      <c r="N19" s="77">
        <f t="shared" si="2"/>
        <v>215.3</v>
      </c>
      <c r="O19" s="105"/>
    </row>
    <row r="20" spans="1:18" x14ac:dyDescent="0.2">
      <c r="A20" s="208" t="s">
        <v>35</v>
      </c>
      <c r="B20" s="241">
        <v>0</v>
      </c>
      <c r="C20" s="243">
        <v>0</v>
      </c>
      <c r="D20" s="247">
        <v>0</v>
      </c>
      <c r="E20" s="245">
        <v>0</v>
      </c>
      <c r="F20" s="247">
        <v>0</v>
      </c>
      <c r="G20" s="244">
        <v>0</v>
      </c>
      <c r="H20" s="247">
        <v>0</v>
      </c>
      <c r="I20" s="250">
        <v>0</v>
      </c>
      <c r="J20" s="85"/>
      <c r="K20" s="87" t="str">
        <f t="shared" si="0"/>
        <v>Ostatní kapalná paliva</v>
      </c>
      <c r="L20" s="77">
        <f t="shared" si="0"/>
        <v>0</v>
      </c>
      <c r="M20" s="77">
        <f t="shared" si="1"/>
        <v>0</v>
      </c>
      <c r="N20" s="77">
        <f t="shared" si="2"/>
        <v>0</v>
      </c>
      <c r="O20" s="105"/>
    </row>
    <row r="21" spans="1:18" x14ac:dyDescent="0.2">
      <c r="A21" s="208" t="s">
        <v>34</v>
      </c>
      <c r="B21" s="241">
        <v>65537</v>
      </c>
      <c r="C21" s="243">
        <v>0.2302638538416755</v>
      </c>
      <c r="D21" s="247">
        <v>64416</v>
      </c>
      <c r="E21" s="245">
        <v>0.2491599658495359</v>
      </c>
      <c r="F21" s="247">
        <v>63596</v>
      </c>
      <c r="G21" s="244">
        <v>0.22636669453553404</v>
      </c>
      <c r="H21" s="247">
        <v>193549</v>
      </c>
      <c r="I21" s="250">
        <v>0.2348633226145867</v>
      </c>
      <c r="J21" s="85"/>
      <c r="K21" s="87" t="str">
        <f t="shared" si="0"/>
        <v>Ostatní pevná paliva</v>
      </c>
      <c r="L21" s="77">
        <f t="shared" si="0"/>
        <v>65537</v>
      </c>
      <c r="M21" s="77">
        <f t="shared" si="1"/>
        <v>64416</v>
      </c>
      <c r="N21" s="77">
        <f t="shared" si="2"/>
        <v>63596</v>
      </c>
      <c r="O21" s="105"/>
    </row>
    <row r="22" spans="1:18" x14ac:dyDescent="0.2">
      <c r="A22" s="208" t="s">
        <v>33</v>
      </c>
      <c r="B22" s="241">
        <v>0</v>
      </c>
      <c r="C22" s="243">
        <v>0</v>
      </c>
      <c r="D22" s="247">
        <v>0</v>
      </c>
      <c r="E22" s="245">
        <v>0</v>
      </c>
      <c r="F22" s="247">
        <v>0</v>
      </c>
      <c r="G22" s="244">
        <v>0</v>
      </c>
      <c r="H22" s="247">
        <v>0</v>
      </c>
      <c r="I22" s="250">
        <v>0</v>
      </c>
      <c r="J22" s="85"/>
      <c r="K22" s="87" t="str">
        <f t="shared" si="0"/>
        <v>Ostatní plyny</v>
      </c>
      <c r="L22" s="77">
        <f t="shared" si="0"/>
        <v>0</v>
      </c>
      <c r="M22" s="77">
        <f t="shared" si="1"/>
        <v>0</v>
      </c>
      <c r="N22" s="77">
        <f t="shared" si="2"/>
        <v>0</v>
      </c>
      <c r="O22" s="105"/>
    </row>
    <row r="23" spans="1:18" x14ac:dyDescent="0.2">
      <c r="A23" s="208" t="s">
        <v>3</v>
      </c>
      <c r="B23" s="241">
        <v>0</v>
      </c>
      <c r="C23" s="243">
        <v>0</v>
      </c>
      <c r="D23" s="247">
        <v>0</v>
      </c>
      <c r="E23" s="245">
        <v>0</v>
      </c>
      <c r="F23" s="247">
        <v>0</v>
      </c>
      <c r="G23" s="244">
        <v>0</v>
      </c>
      <c r="H23" s="247">
        <v>0</v>
      </c>
      <c r="I23" s="250">
        <v>0</v>
      </c>
      <c r="J23" s="85"/>
      <c r="K23" s="87" t="str">
        <f t="shared" si="0"/>
        <v>Ostatní</v>
      </c>
      <c r="L23" s="77">
        <f t="shared" si="0"/>
        <v>0</v>
      </c>
      <c r="M23" s="77">
        <f t="shared" si="1"/>
        <v>0</v>
      </c>
      <c r="N23" s="77">
        <f t="shared" si="2"/>
        <v>0</v>
      </c>
      <c r="O23" s="105"/>
    </row>
    <row r="24" spans="1:18" x14ac:dyDescent="0.2">
      <c r="A24" s="208" t="s">
        <v>32</v>
      </c>
      <c r="B24" s="241">
        <v>0</v>
      </c>
      <c r="C24" s="243">
        <v>0</v>
      </c>
      <c r="D24" s="247">
        <v>0</v>
      </c>
      <c r="E24" s="245">
        <v>0</v>
      </c>
      <c r="F24" s="247">
        <v>0</v>
      </c>
      <c r="G24" s="244">
        <v>0</v>
      </c>
      <c r="H24" s="247">
        <v>0</v>
      </c>
      <c r="I24" s="250">
        <v>0</v>
      </c>
      <c r="J24" s="85"/>
      <c r="K24" s="87" t="str">
        <f t="shared" si="0"/>
        <v>Topné oleje</v>
      </c>
      <c r="L24" s="77">
        <f t="shared" si="0"/>
        <v>0</v>
      </c>
      <c r="M24" s="77">
        <f t="shared" si="1"/>
        <v>0</v>
      </c>
      <c r="N24" s="77">
        <f t="shared" si="2"/>
        <v>0</v>
      </c>
      <c r="O24" s="105"/>
    </row>
    <row r="25" spans="1:18" x14ac:dyDescent="0.2">
      <c r="A25" s="208" t="s">
        <v>31</v>
      </c>
      <c r="B25" s="241">
        <v>228122.97676387639</v>
      </c>
      <c r="C25" s="242">
        <v>6.9273203150899451E-2</v>
      </c>
      <c r="D25" s="246">
        <v>178750.66005046104</v>
      </c>
      <c r="E25" s="244">
        <v>7.0485346856861489E-2</v>
      </c>
      <c r="F25" s="246">
        <v>167392.89113006179</v>
      </c>
      <c r="G25" s="244">
        <v>6.8345942171917029E-2</v>
      </c>
      <c r="H25" s="246">
        <v>574266.52794439928</v>
      </c>
      <c r="I25" s="250">
        <v>6.9370197306247897E-2</v>
      </c>
      <c r="J25" s="85"/>
      <c r="K25" s="87" t="str">
        <f t="shared" si="0"/>
        <v>Zemní plyn</v>
      </c>
      <c r="L25" s="77">
        <f t="shared" si="0"/>
        <v>228122.97676387639</v>
      </c>
      <c r="M25" s="77">
        <f t="shared" si="1"/>
        <v>178750.66005046104</v>
      </c>
      <c r="N25" s="77">
        <f t="shared" si="2"/>
        <v>167392.89113006179</v>
      </c>
      <c r="O25" s="82"/>
    </row>
    <row r="26" spans="1:18" ht="13.5" customHeight="1" x14ac:dyDescent="0.2">
      <c r="A26" s="210" t="s">
        <v>185</v>
      </c>
      <c r="B26" s="238">
        <v>287018.83600000001</v>
      </c>
      <c r="C26" s="240">
        <v>2.4185140097773405E-2</v>
      </c>
      <c r="D26" s="238">
        <v>233157.21799999999</v>
      </c>
      <c r="E26" s="240">
        <v>2.4874669745731916E-2</v>
      </c>
      <c r="F26" s="238">
        <v>217151.76</v>
      </c>
      <c r="G26" s="240">
        <v>2.4321820290247605E-2</v>
      </c>
      <c r="H26" s="238">
        <v>737327.81400000001</v>
      </c>
      <c r="I26" s="249">
        <v>2.44398201090728E-2</v>
      </c>
      <c r="J26" s="10"/>
      <c r="K26" s="87"/>
      <c r="L26" s="87" t="str">
        <f>+L9</f>
        <v>Leden</v>
      </c>
      <c r="M26" s="87" t="str">
        <f t="shared" ref="M26:N26" si="3">+M9</f>
        <v>Únor</v>
      </c>
      <c r="N26" s="87" t="str">
        <f t="shared" si="3"/>
        <v>Březen</v>
      </c>
      <c r="O26" s="72"/>
      <c r="P26" s="99"/>
      <c r="Q26" s="99"/>
      <c r="R26" s="99"/>
    </row>
    <row r="27" spans="1:18" ht="12.75" customHeight="1" x14ac:dyDescent="0.2">
      <c r="A27" s="208" t="s">
        <v>26</v>
      </c>
      <c r="B27" s="241">
        <v>25124.414999999997</v>
      </c>
      <c r="C27" s="244">
        <v>9.3018509200895657E-3</v>
      </c>
      <c r="D27" s="246">
        <v>20039.14</v>
      </c>
      <c r="E27" s="244">
        <v>8.9511060077398421E-3</v>
      </c>
      <c r="F27" s="246">
        <v>19932.556</v>
      </c>
      <c r="G27" s="244">
        <v>9.2812351276113092E-3</v>
      </c>
      <c r="H27" s="246">
        <v>65096.11099999999</v>
      </c>
      <c r="I27" s="250">
        <v>9.184811759995283E-3</v>
      </c>
      <c r="J27" s="85"/>
      <c r="K27" s="87" t="str">
        <f>+A27</f>
        <v>Průmysl</v>
      </c>
      <c r="L27" s="77">
        <f t="shared" ref="L27:L34" si="4">+B27</f>
        <v>25124.414999999997</v>
      </c>
      <c r="M27" s="77">
        <f t="shared" ref="M27:M34" si="5">+D27</f>
        <v>20039.14</v>
      </c>
      <c r="N27" s="77">
        <f t="shared" ref="N27:N34" si="6">+F27</f>
        <v>19932.556</v>
      </c>
      <c r="O27" s="72"/>
      <c r="P27" s="105"/>
      <c r="Q27" s="105"/>
      <c r="R27" s="105"/>
    </row>
    <row r="28" spans="1:18" ht="12.75" customHeight="1" x14ac:dyDescent="0.2">
      <c r="A28" s="208" t="s">
        <v>0</v>
      </c>
      <c r="B28" s="241">
        <v>1250</v>
      </c>
      <c r="C28" s="245">
        <v>3.7827148662615859E-3</v>
      </c>
      <c r="D28" s="247">
        <v>820</v>
      </c>
      <c r="E28" s="245">
        <v>2.9791959477122047E-3</v>
      </c>
      <c r="F28" s="247">
        <v>847</v>
      </c>
      <c r="G28" s="244">
        <v>2.8744121742262734E-3</v>
      </c>
      <c r="H28" s="247">
        <v>2917</v>
      </c>
      <c r="I28" s="250">
        <v>3.2398098270949036E-3</v>
      </c>
      <c r="J28" s="85"/>
      <c r="K28" s="87" t="str">
        <f t="shared" ref="K28:K34" si="7">+A28</f>
        <v>Energetika</v>
      </c>
      <c r="L28" s="77">
        <f t="shared" si="4"/>
        <v>1250</v>
      </c>
      <c r="M28" s="77">
        <f t="shared" si="5"/>
        <v>820</v>
      </c>
      <c r="N28" s="77">
        <f t="shared" si="6"/>
        <v>847</v>
      </c>
      <c r="O28" s="72"/>
    </row>
    <row r="29" spans="1:18" ht="12.75" customHeight="1" x14ac:dyDescent="0.2">
      <c r="A29" s="208" t="s">
        <v>1</v>
      </c>
      <c r="B29" s="241">
        <v>1104</v>
      </c>
      <c r="C29" s="245">
        <v>8.8735965812218633E-3</v>
      </c>
      <c r="D29" s="247">
        <v>834</v>
      </c>
      <c r="E29" s="245">
        <v>8.6759241482052569E-3</v>
      </c>
      <c r="F29" s="247">
        <v>755</v>
      </c>
      <c r="G29" s="244">
        <v>8.2384274672969073E-3</v>
      </c>
      <c r="H29" s="247">
        <v>2693</v>
      </c>
      <c r="I29" s="250">
        <v>8.62627234353887E-3</v>
      </c>
      <c r="J29" s="85"/>
      <c r="K29" s="87" t="str">
        <f t="shared" si="7"/>
        <v>Doprava</v>
      </c>
      <c r="L29" s="77">
        <f t="shared" si="4"/>
        <v>1104</v>
      </c>
      <c r="M29" s="77">
        <f t="shared" si="5"/>
        <v>834</v>
      </c>
      <c r="N29" s="77">
        <f t="shared" si="6"/>
        <v>755</v>
      </c>
      <c r="O29" s="72"/>
    </row>
    <row r="30" spans="1:18" ht="12.75" customHeight="1" x14ac:dyDescent="0.2">
      <c r="A30" s="208" t="s">
        <v>2</v>
      </c>
      <c r="B30" s="241">
        <v>171.1</v>
      </c>
      <c r="C30" s="245">
        <v>3.3663809899225983E-3</v>
      </c>
      <c r="D30" s="247">
        <v>537.4</v>
      </c>
      <c r="E30" s="245">
        <v>1.4671627464063527E-2</v>
      </c>
      <c r="F30" s="247">
        <v>303.2</v>
      </c>
      <c r="G30" s="244">
        <v>8.9200203089327846E-3</v>
      </c>
      <c r="H30" s="247">
        <v>1011.7</v>
      </c>
      <c r="I30" s="250">
        <v>8.3304809580990163E-3</v>
      </c>
      <c r="J30" s="85"/>
      <c r="K30" s="87" t="str">
        <f t="shared" si="7"/>
        <v>Stavebnictví</v>
      </c>
      <c r="L30" s="77">
        <f t="shared" si="4"/>
        <v>171.1</v>
      </c>
      <c r="M30" s="77">
        <f t="shared" si="5"/>
        <v>537.4</v>
      </c>
      <c r="N30" s="77">
        <f t="shared" si="6"/>
        <v>303.2</v>
      </c>
    </row>
    <row r="31" spans="1:18" x14ac:dyDescent="0.2">
      <c r="A31" s="208" t="s">
        <v>6</v>
      </c>
      <c r="B31" s="241">
        <v>1157.25</v>
      </c>
      <c r="C31" s="245">
        <v>2.7566223668896789E-2</v>
      </c>
      <c r="D31" s="247">
        <v>876.55</v>
      </c>
      <c r="E31" s="245">
        <v>1.9030448217804117E-2</v>
      </c>
      <c r="F31" s="247">
        <v>997.3</v>
      </c>
      <c r="G31" s="244">
        <v>2.0888087416719145E-2</v>
      </c>
      <c r="H31" s="247">
        <v>3031.1</v>
      </c>
      <c r="I31" s="250">
        <v>2.232261922483237E-2</v>
      </c>
      <c r="J31" s="85"/>
      <c r="K31" s="87" t="str">
        <f t="shared" si="7"/>
        <v>Zemědělství a lesnictví</v>
      </c>
      <c r="L31" s="77">
        <f t="shared" si="4"/>
        <v>1157.25</v>
      </c>
      <c r="M31" s="77">
        <f t="shared" si="5"/>
        <v>876.55</v>
      </c>
      <c r="N31" s="77">
        <f t="shared" si="6"/>
        <v>997.3</v>
      </c>
    </row>
    <row r="32" spans="1:18" x14ac:dyDescent="0.2">
      <c r="A32" s="208" t="s">
        <v>25</v>
      </c>
      <c r="B32" s="241">
        <v>160083.24700000003</v>
      </c>
      <c r="C32" s="245">
        <v>3.0560084210183365E-2</v>
      </c>
      <c r="D32" s="247">
        <v>130594.84</v>
      </c>
      <c r="E32" s="245">
        <v>3.2101819330460094E-2</v>
      </c>
      <c r="F32" s="247">
        <v>127046.859</v>
      </c>
      <c r="G32" s="244">
        <v>3.2299158662836627E-2</v>
      </c>
      <c r="H32" s="247">
        <v>417724.94600000005</v>
      </c>
      <c r="I32" s="250">
        <v>3.1550465657802236E-2</v>
      </c>
      <c r="J32" s="85"/>
      <c r="K32" s="87" t="str">
        <f t="shared" si="7"/>
        <v>Domácnosti</v>
      </c>
      <c r="L32" s="77">
        <f t="shared" si="4"/>
        <v>160083.24700000003</v>
      </c>
      <c r="M32" s="77">
        <f t="shared" si="5"/>
        <v>130594.84</v>
      </c>
      <c r="N32" s="77">
        <f t="shared" si="6"/>
        <v>127046.859</v>
      </c>
    </row>
    <row r="33" spans="1:14" x14ac:dyDescent="0.2">
      <c r="A33" s="208" t="s">
        <v>5</v>
      </c>
      <c r="B33" s="241">
        <v>95659.497000000018</v>
      </c>
      <c r="C33" s="245">
        <v>3.1015378275975541E-2</v>
      </c>
      <c r="D33" s="247">
        <v>77437.824999999997</v>
      </c>
      <c r="E33" s="245">
        <v>3.2441505378542748E-2</v>
      </c>
      <c r="F33" s="247">
        <v>65253.591999999997</v>
      </c>
      <c r="G33" s="244">
        <v>2.9874369190053943E-2</v>
      </c>
      <c r="H33" s="247">
        <v>238350.91400000002</v>
      </c>
      <c r="I33" s="250">
        <v>3.113449420544244E-2</v>
      </c>
      <c r="J33" s="85"/>
      <c r="K33" s="87" t="str">
        <f t="shared" si="7"/>
        <v>Obchod, služby, školství, zdravotnictví</v>
      </c>
      <c r="L33" s="77">
        <f t="shared" si="4"/>
        <v>95659.497000000018</v>
      </c>
      <c r="M33" s="77">
        <f t="shared" si="5"/>
        <v>77437.824999999997</v>
      </c>
      <c r="N33" s="77">
        <f t="shared" si="6"/>
        <v>65253.591999999997</v>
      </c>
    </row>
    <row r="34" spans="1:14" x14ac:dyDescent="0.2">
      <c r="A34" s="208" t="s">
        <v>3</v>
      </c>
      <c r="B34" s="241">
        <v>2469.3270000000002</v>
      </c>
      <c r="C34" s="244">
        <v>8.3334806151567561E-3</v>
      </c>
      <c r="D34" s="246">
        <v>2017.4630000000002</v>
      </c>
      <c r="E34" s="244">
        <v>8.9528356986330708E-3</v>
      </c>
      <c r="F34" s="246">
        <v>2016.2530000000002</v>
      </c>
      <c r="G34" s="244">
        <v>1.0345419616599141E-2</v>
      </c>
      <c r="H34" s="246">
        <v>6503.0430000000015</v>
      </c>
      <c r="I34" s="250">
        <v>9.075481154078564E-3</v>
      </c>
      <c r="J34" s="85"/>
      <c r="K34" s="87" t="str">
        <f t="shared" si="7"/>
        <v>Ostatní</v>
      </c>
      <c r="L34" s="77">
        <f t="shared" si="4"/>
        <v>2469.3270000000002</v>
      </c>
      <c r="M34" s="77">
        <f t="shared" si="5"/>
        <v>2017.4630000000002</v>
      </c>
      <c r="N34" s="77">
        <f t="shared" si="6"/>
        <v>2016.2530000000002</v>
      </c>
    </row>
    <row r="35" spans="1:14" ht="18" customHeight="1" x14ac:dyDescent="0.2">
      <c r="A35" s="110" t="s">
        <v>173</v>
      </c>
      <c r="B35" s="68"/>
      <c r="C35" s="68"/>
      <c r="D35" s="8"/>
      <c r="F35" s="10"/>
      <c r="G35" s="87"/>
      <c r="H35" s="87"/>
      <c r="I35" s="4" t="s">
        <v>78</v>
      </c>
      <c r="J35" s="87"/>
    </row>
    <row r="36" spans="1:14" x14ac:dyDescent="0.2">
      <c r="A36" s="68"/>
      <c r="B36" s="68"/>
      <c r="C36" s="68"/>
    </row>
    <row r="37" spans="1:14" x14ac:dyDescent="0.2">
      <c r="B37" s="72"/>
      <c r="C37" s="72"/>
      <c r="D37" s="72"/>
    </row>
    <row r="38" spans="1:14" x14ac:dyDescent="0.2">
      <c r="B38" s="72"/>
      <c r="C38" s="72"/>
      <c r="D38" s="72"/>
    </row>
    <row r="39" spans="1:14" x14ac:dyDescent="0.2">
      <c r="B39" s="72"/>
      <c r="C39" s="72"/>
      <c r="D39" s="72"/>
      <c r="L39" s="93" t="s">
        <v>170</v>
      </c>
      <c r="M39" s="97">
        <v>1.4130134413370412E-2</v>
      </c>
    </row>
    <row r="40" spans="1:14" x14ac:dyDescent="0.2">
      <c r="B40" s="99"/>
      <c r="C40" s="99"/>
      <c r="D40" s="99"/>
      <c r="L40" s="93" t="s">
        <v>63</v>
      </c>
      <c r="M40" s="97">
        <v>1.7039595720174442E-2</v>
      </c>
    </row>
    <row r="41" spans="1:14" x14ac:dyDescent="0.2">
      <c r="B41" s="72"/>
      <c r="C41" s="72"/>
      <c r="D41" s="72"/>
      <c r="L41" s="93" t="s">
        <v>125</v>
      </c>
      <c r="M41" s="97">
        <v>2.4873119802238747E-2</v>
      </c>
    </row>
  </sheetData>
  <mergeCells count="4">
    <mergeCell ref="B5:C5"/>
    <mergeCell ref="D5:E5"/>
    <mergeCell ref="F5:G5"/>
    <mergeCell ref="H5:I5"/>
  </mergeCells>
  <conditionalFormatting sqref="C27:C34 E27:E34 G27:G34 I27:I34">
    <cfRule type="dataBar" priority="1">
      <dataBar>
        <cfvo type="num" val="0"/>
        <cfvo type="num" val="1"/>
        <color rgb="FF63C384"/>
      </dataBar>
      <extLst>
        <ext xmlns:x14="http://schemas.microsoft.com/office/spreadsheetml/2009/9/main" uri="{B025F937-C7B1-47D3-B67F-A62EFF666E3E}">
          <x14:id>{3BEE83DF-3B7D-4C85-AA2F-7BA3076396EA}</x14:id>
        </ext>
      </extLst>
    </cfRule>
  </conditionalFormatting>
  <conditionalFormatting sqref="C10:C25 E10:E25 G10:G25 I10:I25">
    <cfRule type="dataBar" priority="2">
      <dataBar>
        <cfvo type="num" val="0"/>
        <cfvo type="num" val="1"/>
        <color rgb="FF63C384"/>
      </dataBar>
      <extLst>
        <ext xmlns:x14="http://schemas.microsoft.com/office/spreadsheetml/2009/9/main" uri="{B025F937-C7B1-47D3-B67F-A62EFF666E3E}">
          <x14:id>{FEE31035-CC50-46E4-89C1-E79F24527C28}</x14:id>
        </ext>
      </extLst>
    </cfRule>
  </conditionalFormatting>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&amp;C&amp;"Calibri,Obyčejné"&amp;9&amp;P</oddFooter>
  </headerFooter>
  <ignoredErrors>
    <ignoredError sqref="L26:N26" formula="1"/>
  </ignoredErrors>
  <drawing r:id="rId2"/>
  <extLst>
    <ext xmlns:x14="http://schemas.microsoft.com/office/spreadsheetml/2009/9/main" uri="{78C0D931-6437-407d-A8EE-F0AAD7539E65}">
      <x14:conditionalFormattings>
        <x14:conditionalFormatting xmlns:xm="http://schemas.microsoft.com/office/excel/2006/main">
          <x14:cfRule type="dataBar" id="{3BEE83DF-3B7D-4C85-AA2F-7BA3076396EA}">
            <x14:dataBar minLength="0" maxLength="100" gradient="0" direction="rightToLeft">
              <x14:cfvo type="num">
                <xm:f>0</xm:f>
              </x14:cfvo>
              <x14:cfvo type="num">
                <xm:f>1</xm:f>
              </x14:cfvo>
              <x14:negativeFillColor rgb="FFFF0000"/>
              <x14:axisColor rgb="FF000000"/>
            </x14:dataBar>
          </x14:cfRule>
          <xm:sqref>C27:C34 E27:E34 G27:G34 I27:I34</xm:sqref>
        </x14:conditionalFormatting>
        <x14:conditionalFormatting xmlns:xm="http://schemas.microsoft.com/office/excel/2006/main">
          <x14:cfRule type="dataBar" id="{FEE31035-CC50-46E4-89C1-E79F24527C28}">
            <x14:dataBar minLength="0" maxLength="100" gradient="0" direction="rightToLeft">
              <x14:cfvo type="num">
                <xm:f>0</xm:f>
              </x14:cfvo>
              <x14:cfvo type="num">
                <xm:f>1</xm:f>
              </x14:cfvo>
              <x14:negativeFillColor rgb="FFFF0000"/>
              <x14:axisColor rgb="FF000000"/>
            </x14:dataBar>
          </x14:cfRule>
          <xm:sqref>C10:C25 E10:E25 G10:G25 I10:I25</xm:sqref>
        </x14:conditionalFormatting>
      </x14:conditionalFormattings>
    </ext>
  </extLst>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1"/>
  <sheetViews>
    <sheetView showGridLines="0" zoomScaleNormal="100" zoomScaleSheetLayoutView="100" workbookViewId="0">
      <selection activeCell="K25" sqref="K25"/>
    </sheetView>
  </sheetViews>
  <sheetFormatPr defaultColWidth="9.140625" defaultRowHeight="12" x14ac:dyDescent="0.2"/>
  <cols>
    <col min="1" max="1" width="42.28515625" style="70" customWidth="1"/>
    <col min="2" max="9" width="12.7109375" style="70" customWidth="1"/>
    <col min="10" max="20" width="9.140625" style="70" customWidth="1"/>
    <col min="21" max="16384" width="9.140625" style="70"/>
  </cols>
  <sheetData>
    <row r="1" spans="1:15" ht="15.75" x14ac:dyDescent="0.25">
      <c r="A1" s="204" t="s">
        <v>144</v>
      </c>
      <c r="I1" s="205" t="str">
        <f>Titulní!A35</f>
        <v>I. čtvrtletí 2020</v>
      </c>
    </row>
    <row r="2" spans="1:15" ht="1.5" customHeight="1" x14ac:dyDescent="0.2">
      <c r="F2" s="87"/>
      <c r="G2" s="87"/>
      <c r="H2" s="87"/>
      <c r="I2" s="87"/>
      <c r="J2" s="87"/>
    </row>
    <row r="3" spans="1:15" ht="5.0999999999999996" customHeight="1" x14ac:dyDescent="0.2">
      <c r="F3" s="87"/>
      <c r="G3" s="87"/>
      <c r="H3" s="87"/>
      <c r="I3" s="87"/>
      <c r="J3" s="87"/>
    </row>
    <row r="4" spans="1:15" ht="5.0999999999999996" customHeight="1" x14ac:dyDescent="0.2">
      <c r="A4" s="107"/>
      <c r="B4" s="104"/>
      <c r="C4" s="104"/>
      <c r="D4" s="104"/>
      <c r="E4" s="104"/>
      <c r="F4" s="93"/>
      <c r="J4" s="93"/>
      <c r="K4" s="103"/>
    </row>
    <row r="5" spans="1:15" ht="12.75" customHeight="1" x14ac:dyDescent="0.2">
      <c r="A5" s="206"/>
      <c r="B5" s="404" t="s">
        <v>8</v>
      </c>
      <c r="C5" s="405"/>
      <c r="D5" s="404" t="s">
        <v>9</v>
      </c>
      <c r="E5" s="405"/>
      <c r="F5" s="404" t="s">
        <v>10</v>
      </c>
      <c r="G5" s="405"/>
      <c r="H5" s="404" t="s">
        <v>7</v>
      </c>
      <c r="I5" s="406"/>
    </row>
    <row r="6" spans="1:15" x14ac:dyDescent="0.2">
      <c r="A6" s="207"/>
      <c r="B6" s="235" t="s">
        <v>182</v>
      </c>
      <c r="C6" s="236" t="s">
        <v>49</v>
      </c>
      <c r="D6" s="235" t="s">
        <v>182</v>
      </c>
      <c r="E6" s="236" t="s">
        <v>49</v>
      </c>
      <c r="F6" s="235" t="s">
        <v>182</v>
      </c>
      <c r="G6" s="236" t="s">
        <v>49</v>
      </c>
      <c r="H6" s="235" t="s">
        <v>182</v>
      </c>
      <c r="I6" s="237" t="s">
        <v>49</v>
      </c>
      <c r="J6" s="93"/>
      <c r="O6" s="93"/>
    </row>
    <row r="7" spans="1:15" x14ac:dyDescent="0.2">
      <c r="A7" s="209" t="s">
        <v>166</v>
      </c>
      <c r="B7" s="238">
        <v>6636.3539999999966</v>
      </c>
      <c r="C7" s="239">
        <v>0.16436755285632768</v>
      </c>
      <c r="D7" s="238">
        <v>6636.3519999999971</v>
      </c>
      <c r="E7" s="239">
        <v>0.16447903107062445</v>
      </c>
      <c r="F7" s="238">
        <v>6623.1889999999976</v>
      </c>
      <c r="G7" s="239">
        <v>0.16422899692755727</v>
      </c>
      <c r="H7" s="238">
        <v>6623.1889999999976</v>
      </c>
      <c r="I7" s="248">
        <v>0.16422899692755727</v>
      </c>
      <c r="J7" s="95"/>
      <c r="O7" s="60"/>
    </row>
    <row r="8" spans="1:15" x14ac:dyDescent="0.2">
      <c r="A8" s="209" t="s">
        <v>183</v>
      </c>
      <c r="B8" s="238">
        <v>3841527.293302163</v>
      </c>
      <c r="C8" s="239">
        <v>0.1893880986403029</v>
      </c>
      <c r="D8" s="238">
        <v>2992551.7689772337</v>
      </c>
      <c r="E8" s="239">
        <v>0.1803158151520631</v>
      </c>
      <c r="F8" s="238">
        <v>2993988.6404629499</v>
      </c>
      <c r="G8" s="239">
        <v>0.18309443169958409</v>
      </c>
      <c r="H8" s="238">
        <v>9828067.7027423456</v>
      </c>
      <c r="I8" s="248">
        <v>0.1846263171633078</v>
      </c>
      <c r="J8" s="95"/>
      <c r="O8" s="60"/>
    </row>
    <row r="9" spans="1:15" x14ac:dyDescent="0.2">
      <c r="A9" s="209" t="s">
        <v>184</v>
      </c>
      <c r="B9" s="238">
        <v>2226950.0173021629</v>
      </c>
      <c r="C9" s="240">
        <v>0.17498885919533974</v>
      </c>
      <c r="D9" s="238">
        <v>1776212.060977235</v>
      </c>
      <c r="E9" s="240">
        <v>0.1747856668507293</v>
      </c>
      <c r="F9" s="238">
        <v>1651740.2674629453</v>
      </c>
      <c r="G9" s="240">
        <v>0.16946352243525475</v>
      </c>
      <c r="H9" s="238">
        <v>5654902.345742343</v>
      </c>
      <c r="I9" s="249">
        <v>0.17327538970442863</v>
      </c>
      <c r="J9" s="85"/>
      <c r="K9" s="87"/>
      <c r="L9" s="87" t="str">
        <f>+B5</f>
        <v>Leden</v>
      </c>
      <c r="M9" s="87" t="str">
        <f>+D5</f>
        <v>Únor</v>
      </c>
      <c r="N9" s="87" t="str">
        <f>+F5</f>
        <v>Březen</v>
      </c>
      <c r="O9" s="88"/>
    </row>
    <row r="10" spans="1:15" x14ac:dyDescent="0.2">
      <c r="A10" s="208" t="s">
        <v>41</v>
      </c>
      <c r="B10" s="241">
        <v>86546.607000000004</v>
      </c>
      <c r="C10" s="242">
        <v>9.5904527100083806E-2</v>
      </c>
      <c r="D10" s="246">
        <v>62243.11099999999</v>
      </c>
      <c r="E10" s="244">
        <v>8.4634774519890349E-2</v>
      </c>
      <c r="F10" s="246">
        <v>103289.45800000001</v>
      </c>
      <c r="G10" s="244">
        <v>0.1275471337322242</v>
      </c>
      <c r="H10" s="246">
        <v>252079.17600000001</v>
      </c>
      <c r="I10" s="250">
        <v>0.1029873804555662</v>
      </c>
      <c r="J10" s="85"/>
      <c r="K10" s="87" t="str">
        <f>+A10</f>
        <v>Biomasa</v>
      </c>
      <c r="L10" s="77">
        <f>+B10</f>
        <v>86546.607000000004</v>
      </c>
      <c r="M10" s="77">
        <f>+D10</f>
        <v>62243.11099999999</v>
      </c>
      <c r="N10" s="77">
        <f>+F10</f>
        <v>103289.45800000001</v>
      </c>
      <c r="O10" s="105"/>
    </row>
    <row r="11" spans="1:15" x14ac:dyDescent="0.2">
      <c r="A11" s="208" t="s">
        <v>40</v>
      </c>
      <c r="B11" s="241">
        <v>118.36</v>
      </c>
      <c r="C11" s="243">
        <v>1.9003206975814614E-3</v>
      </c>
      <c r="D11" s="247">
        <v>84.78</v>
      </c>
      <c r="E11" s="245">
        <v>1.6080208184640087E-3</v>
      </c>
      <c r="F11" s="247">
        <v>51.41</v>
      </c>
      <c r="G11" s="244">
        <v>9.0179310007068732E-4</v>
      </c>
      <c r="H11" s="247">
        <v>254.54999999999998</v>
      </c>
      <c r="I11" s="250">
        <v>1.4798036536866695E-3</v>
      </c>
      <c r="J11" s="85"/>
      <c r="K11" s="87" t="str">
        <f t="shared" ref="K11:K25" si="0">+A11</f>
        <v>Bioplyn</v>
      </c>
      <c r="L11" s="77">
        <f t="shared" ref="L11:L25" si="1">+B11</f>
        <v>118.36</v>
      </c>
      <c r="M11" s="77">
        <f t="shared" ref="M11:M25" si="2">+D11</f>
        <v>84.78</v>
      </c>
      <c r="N11" s="77">
        <f t="shared" ref="N11:N25" si="3">+F11</f>
        <v>51.41</v>
      </c>
      <c r="O11" s="105"/>
    </row>
    <row r="12" spans="1:15" x14ac:dyDescent="0.2">
      <c r="A12" s="208" t="s">
        <v>39</v>
      </c>
      <c r="B12" s="241">
        <v>1412067.4269999999</v>
      </c>
      <c r="C12" s="243">
        <v>0.85723266462794567</v>
      </c>
      <c r="D12" s="247">
        <v>1128991.075</v>
      </c>
      <c r="E12" s="245">
        <v>0.8904602943404043</v>
      </c>
      <c r="F12" s="247">
        <v>964979.33099999989</v>
      </c>
      <c r="G12" s="244">
        <v>0.9010849969000283</v>
      </c>
      <c r="H12" s="247">
        <v>3506037.8329999996</v>
      </c>
      <c r="I12" s="250">
        <v>0.87958333770047004</v>
      </c>
      <c r="J12" s="85"/>
      <c r="K12" s="87" t="str">
        <f t="shared" si="0"/>
        <v>Černé uhlí</v>
      </c>
      <c r="L12" s="77">
        <f t="shared" si="1"/>
        <v>1412067.4269999999</v>
      </c>
      <c r="M12" s="77">
        <f t="shared" si="2"/>
        <v>1128991.075</v>
      </c>
      <c r="N12" s="77">
        <f t="shared" si="3"/>
        <v>964979.33099999989</v>
      </c>
      <c r="O12" s="105"/>
    </row>
    <row r="13" spans="1:15" x14ac:dyDescent="0.2">
      <c r="A13" s="208" t="s">
        <v>64</v>
      </c>
      <c r="B13" s="241">
        <v>210</v>
      </c>
      <c r="C13" s="243">
        <v>0.27405769828074472</v>
      </c>
      <c r="D13" s="247">
        <v>169</v>
      </c>
      <c r="E13" s="245">
        <v>0.22308434568305391</v>
      </c>
      <c r="F13" s="247">
        <v>144</v>
      </c>
      <c r="G13" s="244">
        <v>0.10636938393659794</v>
      </c>
      <c r="H13" s="247">
        <v>523</v>
      </c>
      <c r="I13" s="250">
        <v>0.18174893209470683</v>
      </c>
      <c r="J13" s="85"/>
      <c r="K13" s="87" t="str">
        <f t="shared" si="0"/>
        <v>Elektrická energie</v>
      </c>
      <c r="L13" s="77">
        <f t="shared" si="1"/>
        <v>210</v>
      </c>
      <c r="M13" s="77">
        <f t="shared" si="2"/>
        <v>169</v>
      </c>
      <c r="N13" s="77">
        <f t="shared" si="3"/>
        <v>144</v>
      </c>
      <c r="O13" s="105"/>
    </row>
    <row r="14" spans="1:15" x14ac:dyDescent="0.2">
      <c r="A14" s="208" t="s">
        <v>65</v>
      </c>
      <c r="B14" s="241">
        <v>0</v>
      </c>
      <c r="C14" s="243">
        <v>0</v>
      </c>
      <c r="D14" s="247">
        <v>0</v>
      </c>
      <c r="E14" s="245">
        <v>0</v>
      </c>
      <c r="F14" s="247">
        <v>0</v>
      </c>
      <c r="G14" s="244">
        <v>0</v>
      </c>
      <c r="H14" s="247">
        <v>0</v>
      </c>
      <c r="I14" s="250">
        <v>0</v>
      </c>
      <c r="J14" s="85"/>
      <c r="K14" s="87" t="str">
        <f t="shared" si="0"/>
        <v>Energie prostředí (tepelné čerpadlo)</v>
      </c>
      <c r="L14" s="77">
        <f t="shared" si="1"/>
        <v>0</v>
      </c>
      <c r="M14" s="77">
        <f t="shared" si="2"/>
        <v>0</v>
      </c>
      <c r="N14" s="77">
        <f t="shared" si="3"/>
        <v>0</v>
      </c>
      <c r="O14" s="105"/>
    </row>
    <row r="15" spans="1:15" x14ac:dyDescent="0.2">
      <c r="A15" s="208" t="s">
        <v>66</v>
      </c>
      <c r="B15" s="241">
        <v>0</v>
      </c>
      <c r="C15" s="243">
        <v>0</v>
      </c>
      <c r="D15" s="247">
        <v>0</v>
      </c>
      <c r="E15" s="245">
        <v>0</v>
      </c>
      <c r="F15" s="247">
        <v>0</v>
      </c>
      <c r="G15" s="244">
        <v>0</v>
      </c>
      <c r="H15" s="247">
        <v>0</v>
      </c>
      <c r="I15" s="250">
        <v>0</v>
      </c>
      <c r="J15" s="85"/>
      <c r="K15" s="87" t="str">
        <f t="shared" si="0"/>
        <v>Energie Slunce (solární kolektor)</v>
      </c>
      <c r="L15" s="77">
        <f t="shared" si="1"/>
        <v>0</v>
      </c>
      <c r="M15" s="77">
        <f t="shared" si="2"/>
        <v>0</v>
      </c>
      <c r="N15" s="77">
        <f t="shared" si="3"/>
        <v>0</v>
      </c>
      <c r="O15" s="105"/>
    </row>
    <row r="16" spans="1:15" x14ac:dyDescent="0.2">
      <c r="A16" s="208" t="s">
        <v>38</v>
      </c>
      <c r="B16" s="241">
        <v>58069.114999999998</v>
      </c>
      <c r="C16" s="243">
        <v>9.7304279284074445E-3</v>
      </c>
      <c r="D16" s="247">
        <v>52322.085000000006</v>
      </c>
      <c r="E16" s="245">
        <v>1.093271510680149E-2</v>
      </c>
      <c r="F16" s="247">
        <v>29154.510000000006</v>
      </c>
      <c r="G16" s="244">
        <v>6.3690896082253161E-3</v>
      </c>
      <c r="H16" s="247">
        <v>139545.71000000002</v>
      </c>
      <c r="I16" s="250">
        <v>9.1021246746022574E-3</v>
      </c>
      <c r="J16" s="85"/>
      <c r="K16" s="87" t="str">
        <f t="shared" si="0"/>
        <v>Hnědé uhlí</v>
      </c>
      <c r="L16" s="77">
        <f t="shared" si="1"/>
        <v>58069.114999999998</v>
      </c>
      <c r="M16" s="77">
        <f t="shared" si="2"/>
        <v>52322.085000000006</v>
      </c>
      <c r="N16" s="77">
        <f t="shared" si="3"/>
        <v>29154.510000000006</v>
      </c>
      <c r="O16" s="105"/>
    </row>
    <row r="17" spans="1:18" x14ac:dyDescent="0.2">
      <c r="A17" s="208" t="s">
        <v>76</v>
      </c>
      <c r="B17" s="241">
        <v>0</v>
      </c>
      <c r="C17" s="243">
        <v>0</v>
      </c>
      <c r="D17" s="247">
        <v>0</v>
      </c>
      <c r="E17" s="245">
        <v>0</v>
      </c>
      <c r="F17" s="247">
        <v>0</v>
      </c>
      <c r="G17" s="244">
        <v>0</v>
      </c>
      <c r="H17" s="247">
        <v>0</v>
      </c>
      <c r="I17" s="250">
        <v>0</v>
      </c>
      <c r="J17" s="85"/>
      <c r="K17" s="87" t="str">
        <f t="shared" si="0"/>
        <v>Jaderné palivo</v>
      </c>
      <c r="L17" s="77">
        <f t="shared" si="1"/>
        <v>0</v>
      </c>
      <c r="M17" s="77">
        <f t="shared" si="2"/>
        <v>0</v>
      </c>
      <c r="N17" s="77">
        <f t="shared" si="3"/>
        <v>0</v>
      </c>
      <c r="O17" s="105"/>
    </row>
    <row r="18" spans="1:18" x14ac:dyDescent="0.2">
      <c r="A18" s="208" t="s">
        <v>37</v>
      </c>
      <c r="B18" s="241">
        <v>23.73</v>
      </c>
      <c r="C18" s="243">
        <v>1</v>
      </c>
      <c r="D18" s="247">
        <v>41.74</v>
      </c>
      <c r="E18" s="245">
        <v>1.0000000000000002</v>
      </c>
      <c r="F18" s="247">
        <v>32.950000000000003</v>
      </c>
      <c r="G18" s="244">
        <v>1.0000000000000002</v>
      </c>
      <c r="H18" s="247">
        <v>98.42</v>
      </c>
      <c r="I18" s="250">
        <v>0.99999999999999989</v>
      </c>
      <c r="J18" s="85"/>
      <c r="K18" s="87" t="str">
        <f t="shared" si="0"/>
        <v>Koks</v>
      </c>
      <c r="L18" s="77">
        <f t="shared" si="1"/>
        <v>23.73</v>
      </c>
      <c r="M18" s="77">
        <f t="shared" si="2"/>
        <v>41.74</v>
      </c>
      <c r="N18" s="77">
        <f t="shared" si="3"/>
        <v>32.950000000000003</v>
      </c>
      <c r="O18" s="105"/>
    </row>
    <row r="19" spans="1:18" x14ac:dyDescent="0.2">
      <c r="A19" s="208" t="s">
        <v>36</v>
      </c>
      <c r="B19" s="241">
        <v>69167.06</v>
      </c>
      <c r="C19" s="243">
        <v>0.69749139587070164</v>
      </c>
      <c r="D19" s="247">
        <v>59500.53</v>
      </c>
      <c r="E19" s="245">
        <v>0.69493642065801697</v>
      </c>
      <c r="F19" s="247">
        <v>63862.82</v>
      </c>
      <c r="G19" s="244">
        <v>0.74066271819402629</v>
      </c>
      <c r="H19" s="247">
        <v>192530.41</v>
      </c>
      <c r="I19" s="250">
        <v>0.71041951295412709</v>
      </c>
      <c r="J19" s="85"/>
      <c r="K19" s="87" t="str">
        <f t="shared" si="0"/>
        <v>Odpadní teplo</v>
      </c>
      <c r="L19" s="77">
        <f t="shared" si="1"/>
        <v>69167.06</v>
      </c>
      <c r="M19" s="77">
        <f t="shared" si="2"/>
        <v>59500.53</v>
      </c>
      <c r="N19" s="77">
        <f t="shared" si="3"/>
        <v>63862.82</v>
      </c>
      <c r="O19" s="105"/>
    </row>
    <row r="20" spans="1:18" x14ac:dyDescent="0.2">
      <c r="A20" s="208" t="s">
        <v>35</v>
      </c>
      <c r="B20" s="241">
        <v>0</v>
      </c>
      <c r="C20" s="243">
        <v>0</v>
      </c>
      <c r="D20" s="247">
        <v>0</v>
      </c>
      <c r="E20" s="245">
        <v>0</v>
      </c>
      <c r="F20" s="247">
        <v>0</v>
      </c>
      <c r="G20" s="244">
        <v>0</v>
      </c>
      <c r="H20" s="247">
        <v>0</v>
      </c>
      <c r="I20" s="250">
        <v>0</v>
      </c>
      <c r="J20" s="85"/>
      <c r="K20" s="87" t="str">
        <f t="shared" si="0"/>
        <v>Ostatní kapalná paliva</v>
      </c>
      <c r="L20" s="77">
        <f t="shared" si="1"/>
        <v>0</v>
      </c>
      <c r="M20" s="77">
        <f t="shared" si="2"/>
        <v>0</v>
      </c>
      <c r="N20" s="77">
        <f t="shared" si="3"/>
        <v>0</v>
      </c>
      <c r="O20" s="105"/>
    </row>
    <row r="21" spans="1:18" x14ac:dyDescent="0.2">
      <c r="A21" s="208" t="s">
        <v>34</v>
      </c>
      <c r="B21" s="241">
        <v>2201</v>
      </c>
      <c r="C21" s="243">
        <v>7.7332002121782767E-3</v>
      </c>
      <c r="D21" s="247">
        <v>1847</v>
      </c>
      <c r="E21" s="245">
        <v>7.1441638245791856E-3</v>
      </c>
      <c r="F21" s="247">
        <v>1040</v>
      </c>
      <c r="G21" s="244">
        <v>3.7018265664028461E-3</v>
      </c>
      <c r="H21" s="247">
        <v>5088</v>
      </c>
      <c r="I21" s="250">
        <v>6.1740674736785886E-3</v>
      </c>
      <c r="J21" s="85"/>
      <c r="K21" s="87" t="str">
        <f t="shared" si="0"/>
        <v>Ostatní pevná paliva</v>
      </c>
      <c r="L21" s="77">
        <f t="shared" si="1"/>
        <v>2201</v>
      </c>
      <c r="M21" s="77">
        <f t="shared" si="2"/>
        <v>1847</v>
      </c>
      <c r="N21" s="77">
        <f t="shared" si="3"/>
        <v>1040</v>
      </c>
      <c r="O21" s="105"/>
    </row>
    <row r="22" spans="1:18" x14ac:dyDescent="0.2">
      <c r="A22" s="208" t="s">
        <v>33</v>
      </c>
      <c r="B22" s="241">
        <v>266276.03100000002</v>
      </c>
      <c r="C22" s="243">
        <v>0.65228572169978494</v>
      </c>
      <c r="D22" s="247">
        <v>248099.12800000003</v>
      </c>
      <c r="E22" s="245">
        <v>0.63857334399300714</v>
      </c>
      <c r="F22" s="247">
        <v>263262.02299999999</v>
      </c>
      <c r="G22" s="244">
        <v>0.71524302339938994</v>
      </c>
      <c r="H22" s="247">
        <v>777637.18200000003</v>
      </c>
      <c r="I22" s="250">
        <v>0.66760607640007097</v>
      </c>
      <c r="J22" s="85"/>
      <c r="K22" s="87" t="str">
        <f t="shared" si="0"/>
        <v>Ostatní plyny</v>
      </c>
      <c r="L22" s="77">
        <f t="shared" si="1"/>
        <v>266276.03100000002</v>
      </c>
      <c r="M22" s="77">
        <f t="shared" si="2"/>
        <v>248099.12800000003</v>
      </c>
      <c r="N22" s="77">
        <f t="shared" si="3"/>
        <v>263262.02299999999</v>
      </c>
      <c r="O22" s="105"/>
    </row>
    <row r="23" spans="1:18" x14ac:dyDescent="0.2">
      <c r="A23" s="208" t="s">
        <v>3</v>
      </c>
      <c r="B23" s="241">
        <v>0</v>
      </c>
      <c r="C23" s="243">
        <v>0</v>
      </c>
      <c r="D23" s="247">
        <v>0</v>
      </c>
      <c r="E23" s="245">
        <v>0</v>
      </c>
      <c r="F23" s="247">
        <v>0</v>
      </c>
      <c r="G23" s="244">
        <v>0</v>
      </c>
      <c r="H23" s="247">
        <v>0</v>
      </c>
      <c r="I23" s="250">
        <v>0</v>
      </c>
      <c r="J23" s="85"/>
      <c r="K23" s="87" t="str">
        <f t="shared" si="0"/>
        <v>Ostatní</v>
      </c>
      <c r="L23" s="77">
        <f t="shared" si="1"/>
        <v>0</v>
      </c>
      <c r="M23" s="77">
        <f t="shared" si="2"/>
        <v>0</v>
      </c>
      <c r="N23" s="77">
        <f t="shared" si="3"/>
        <v>0</v>
      </c>
      <c r="O23" s="105"/>
    </row>
    <row r="24" spans="1:18" x14ac:dyDescent="0.2">
      <c r="A24" s="208" t="s">
        <v>32</v>
      </c>
      <c r="B24" s="241">
        <v>2315.451</v>
      </c>
      <c r="C24" s="243">
        <v>0.19500845279099596</v>
      </c>
      <c r="D24" s="247">
        <v>267.274</v>
      </c>
      <c r="E24" s="245">
        <v>4.0980480936549518E-2</v>
      </c>
      <c r="F24" s="247">
        <v>700.61800000000005</v>
      </c>
      <c r="G24" s="244">
        <v>7.4697958684965898E-2</v>
      </c>
      <c r="H24" s="247">
        <v>3283.3429999999998</v>
      </c>
      <c r="I24" s="250">
        <v>0.11821250119082244</v>
      </c>
      <c r="J24" s="85"/>
      <c r="K24" s="87" t="str">
        <f t="shared" si="0"/>
        <v>Topné oleje</v>
      </c>
      <c r="L24" s="77">
        <f t="shared" si="1"/>
        <v>2315.451</v>
      </c>
      <c r="M24" s="77">
        <f t="shared" si="2"/>
        <v>267.274</v>
      </c>
      <c r="N24" s="77">
        <f t="shared" si="3"/>
        <v>700.61800000000005</v>
      </c>
      <c r="O24" s="105"/>
    </row>
    <row r="25" spans="1:18" x14ac:dyDescent="0.2">
      <c r="A25" s="208" t="s">
        <v>31</v>
      </c>
      <c r="B25" s="241">
        <v>329955.23630216334</v>
      </c>
      <c r="C25" s="242">
        <v>0.10019620311513593</v>
      </c>
      <c r="D25" s="246">
        <v>222646.33797723509</v>
      </c>
      <c r="E25" s="244">
        <v>8.7794385510549897E-2</v>
      </c>
      <c r="F25" s="246">
        <v>225223.14746294526</v>
      </c>
      <c r="G25" s="244">
        <v>9.1957837088310984E-2</v>
      </c>
      <c r="H25" s="246">
        <v>777824.72174234362</v>
      </c>
      <c r="I25" s="250">
        <v>9.3959602016309721E-2</v>
      </c>
      <c r="J25" s="85"/>
      <c r="K25" s="87" t="str">
        <f t="shared" si="0"/>
        <v>Zemní plyn</v>
      </c>
      <c r="L25" s="77">
        <f t="shared" si="1"/>
        <v>329955.23630216334</v>
      </c>
      <c r="M25" s="77">
        <f t="shared" si="2"/>
        <v>222646.33797723509</v>
      </c>
      <c r="N25" s="77">
        <f t="shared" si="3"/>
        <v>225223.14746294526</v>
      </c>
      <c r="O25" s="82"/>
    </row>
    <row r="26" spans="1:18" ht="13.5" customHeight="1" x14ac:dyDescent="0.2">
      <c r="A26" s="210" t="s">
        <v>185</v>
      </c>
      <c r="B26" s="238">
        <v>2200973.7183021633</v>
      </c>
      <c r="C26" s="240">
        <v>0.18546119993551599</v>
      </c>
      <c r="D26" s="238">
        <v>1730779.5789772351</v>
      </c>
      <c r="E26" s="240">
        <v>0.18465038654611007</v>
      </c>
      <c r="F26" s="238">
        <v>1600367.9194629451</v>
      </c>
      <c r="G26" s="240">
        <v>0.17924727359085277</v>
      </c>
      <c r="H26" s="238">
        <v>5532121.2167423433</v>
      </c>
      <c r="I26" s="249">
        <v>0.1833703337804205</v>
      </c>
      <c r="J26" s="10"/>
      <c r="K26" s="87"/>
      <c r="L26" s="87" t="str">
        <f>+L9</f>
        <v>Leden</v>
      </c>
      <c r="M26" s="87" t="str">
        <f t="shared" ref="M26:N26" si="4">+M9</f>
        <v>Únor</v>
      </c>
      <c r="N26" s="87" t="str">
        <f t="shared" si="4"/>
        <v>Březen</v>
      </c>
      <c r="O26" s="72"/>
      <c r="P26" s="99"/>
      <c r="Q26" s="99"/>
      <c r="R26" s="99"/>
    </row>
    <row r="27" spans="1:18" ht="12.75" customHeight="1" x14ac:dyDescent="0.2">
      <c r="A27" s="208" t="s">
        <v>26</v>
      </c>
      <c r="B27" s="241">
        <v>714524.30499999993</v>
      </c>
      <c r="C27" s="244">
        <v>0.26453943560041521</v>
      </c>
      <c r="D27" s="246">
        <v>579138.35099999991</v>
      </c>
      <c r="E27" s="244">
        <v>0.25869018196133392</v>
      </c>
      <c r="F27" s="246">
        <v>519969.24</v>
      </c>
      <c r="G27" s="244">
        <v>0.24211429660929359</v>
      </c>
      <c r="H27" s="246">
        <v>1813631.8959999999</v>
      </c>
      <c r="I27" s="250">
        <v>0.25589650918905654</v>
      </c>
      <c r="J27" s="85"/>
      <c r="K27" s="87" t="str">
        <f>+A27</f>
        <v>Průmysl</v>
      </c>
      <c r="L27" s="77">
        <f t="shared" ref="L27:L34" si="5">+B27</f>
        <v>714524.30499999993</v>
      </c>
      <c r="M27" s="77">
        <f t="shared" ref="M27:M34" si="6">+D27</f>
        <v>579138.35099999991</v>
      </c>
      <c r="N27" s="77">
        <f t="shared" ref="N27:N34" si="7">+F27</f>
        <v>519969.24</v>
      </c>
      <c r="O27" s="72"/>
      <c r="P27" s="105"/>
      <c r="Q27" s="105"/>
      <c r="R27" s="105"/>
    </row>
    <row r="28" spans="1:18" ht="12.75" customHeight="1" x14ac:dyDescent="0.2">
      <c r="A28" s="208" t="s">
        <v>0</v>
      </c>
      <c r="B28" s="241">
        <v>104007.8</v>
      </c>
      <c r="C28" s="245">
        <v>0.31474548101372946</v>
      </c>
      <c r="D28" s="247">
        <v>85647.577000000019</v>
      </c>
      <c r="E28" s="245">
        <v>0.31117184674362081</v>
      </c>
      <c r="F28" s="247">
        <v>86102.618000000017</v>
      </c>
      <c r="G28" s="244">
        <v>0.29220119647220105</v>
      </c>
      <c r="H28" s="247">
        <v>275757.99500000005</v>
      </c>
      <c r="I28" s="250">
        <v>0.30627475560541217</v>
      </c>
      <c r="J28" s="85"/>
      <c r="K28" s="87" t="str">
        <f t="shared" ref="K28:K34" si="8">+A28</f>
        <v>Energetika</v>
      </c>
      <c r="L28" s="77">
        <f t="shared" si="5"/>
        <v>104007.8</v>
      </c>
      <c r="M28" s="77">
        <f t="shared" si="6"/>
        <v>85647.577000000019</v>
      </c>
      <c r="N28" s="77">
        <f t="shared" si="7"/>
        <v>86102.618000000017</v>
      </c>
      <c r="O28" s="72"/>
    </row>
    <row r="29" spans="1:18" ht="12.75" customHeight="1" x14ac:dyDescent="0.2">
      <c r="A29" s="208" t="s">
        <v>1</v>
      </c>
      <c r="B29" s="241">
        <v>9500.6929999999993</v>
      </c>
      <c r="C29" s="245">
        <v>7.6363511706556586E-2</v>
      </c>
      <c r="D29" s="247">
        <v>6848.3580000000002</v>
      </c>
      <c r="E29" s="245">
        <v>7.1242007851024761E-2</v>
      </c>
      <c r="F29" s="247">
        <v>6664.6350000000002</v>
      </c>
      <c r="G29" s="244">
        <v>7.2723327209944802E-2</v>
      </c>
      <c r="H29" s="247">
        <v>23013.686000000002</v>
      </c>
      <c r="I29" s="250">
        <v>7.371790681941616E-2</v>
      </c>
      <c r="J29" s="85"/>
      <c r="K29" s="87" t="str">
        <f t="shared" si="8"/>
        <v>Doprava</v>
      </c>
      <c r="L29" s="77">
        <f t="shared" si="5"/>
        <v>9500.6929999999993</v>
      </c>
      <c r="M29" s="77">
        <f t="shared" si="6"/>
        <v>6848.3580000000002</v>
      </c>
      <c r="N29" s="77">
        <f t="shared" si="7"/>
        <v>6664.6350000000002</v>
      </c>
      <c r="O29" s="72"/>
    </row>
    <row r="30" spans="1:18" ht="12.75" customHeight="1" x14ac:dyDescent="0.2">
      <c r="A30" s="208" t="s">
        <v>2</v>
      </c>
      <c r="B30" s="241">
        <v>13920.889000000001</v>
      </c>
      <c r="C30" s="245">
        <v>0.27389255460211931</v>
      </c>
      <c r="D30" s="247">
        <v>9567.5880000000016</v>
      </c>
      <c r="E30" s="245">
        <v>0.26120596737187324</v>
      </c>
      <c r="F30" s="247">
        <v>8532.384</v>
      </c>
      <c r="G30" s="244">
        <v>0.25101925647629664</v>
      </c>
      <c r="H30" s="247">
        <v>32020.861000000004</v>
      </c>
      <c r="I30" s="250">
        <v>0.2636643005065093</v>
      </c>
      <c r="J30" s="85"/>
      <c r="K30" s="87" t="str">
        <f t="shared" si="8"/>
        <v>Stavebnictví</v>
      </c>
      <c r="L30" s="77">
        <f t="shared" si="5"/>
        <v>13920.889000000001</v>
      </c>
      <c r="M30" s="77">
        <f t="shared" si="6"/>
        <v>9567.5880000000016</v>
      </c>
      <c r="N30" s="77">
        <f t="shared" si="7"/>
        <v>8532.384</v>
      </c>
    </row>
    <row r="31" spans="1:18" x14ac:dyDescent="0.2">
      <c r="A31" s="208" t="s">
        <v>6</v>
      </c>
      <c r="B31" s="241">
        <v>118.36</v>
      </c>
      <c r="C31" s="245">
        <v>2.8193892706421466E-3</v>
      </c>
      <c r="D31" s="247">
        <v>84.78</v>
      </c>
      <c r="E31" s="245">
        <v>1.8406267753185023E-3</v>
      </c>
      <c r="F31" s="247">
        <v>51.41</v>
      </c>
      <c r="G31" s="244">
        <v>1.0767638364519514E-3</v>
      </c>
      <c r="H31" s="247">
        <v>254.54999999999998</v>
      </c>
      <c r="I31" s="250">
        <v>1.8746404683715745E-3</v>
      </c>
      <c r="J31" s="85"/>
      <c r="K31" s="87" t="str">
        <f t="shared" si="8"/>
        <v>Zemědělství a lesnictví</v>
      </c>
      <c r="L31" s="77">
        <f t="shared" si="5"/>
        <v>118.36</v>
      </c>
      <c r="M31" s="77">
        <f t="shared" si="6"/>
        <v>84.78</v>
      </c>
      <c r="N31" s="77">
        <f t="shared" si="7"/>
        <v>51.41</v>
      </c>
    </row>
    <row r="32" spans="1:18" x14ac:dyDescent="0.2">
      <c r="A32" s="208" t="s">
        <v>25</v>
      </c>
      <c r="B32" s="241">
        <v>736451.07699999982</v>
      </c>
      <c r="C32" s="245">
        <v>0.14058939552744218</v>
      </c>
      <c r="D32" s="247">
        <v>573335.81799999997</v>
      </c>
      <c r="E32" s="245">
        <v>0.1409330019862772</v>
      </c>
      <c r="F32" s="247">
        <v>550792.96200000006</v>
      </c>
      <c r="G32" s="244">
        <v>0.14002824949817724</v>
      </c>
      <c r="H32" s="247">
        <v>1860579.8569999998</v>
      </c>
      <c r="I32" s="250">
        <v>0.14052826254211087</v>
      </c>
      <c r="J32" s="85"/>
      <c r="K32" s="87" t="str">
        <f t="shared" si="8"/>
        <v>Domácnosti</v>
      </c>
      <c r="L32" s="77">
        <f t="shared" si="5"/>
        <v>736451.07699999982</v>
      </c>
      <c r="M32" s="77">
        <f t="shared" si="6"/>
        <v>573335.81799999997</v>
      </c>
      <c r="N32" s="77">
        <f t="shared" si="7"/>
        <v>550792.96200000006</v>
      </c>
    </row>
    <row r="33" spans="1:14" x14ac:dyDescent="0.2">
      <c r="A33" s="208" t="s">
        <v>5</v>
      </c>
      <c r="B33" s="241">
        <v>612436.6343021635</v>
      </c>
      <c r="C33" s="245">
        <v>0.19856840646932208</v>
      </c>
      <c r="D33" s="247">
        <v>468438.02597723505</v>
      </c>
      <c r="E33" s="245">
        <v>0.19624562982307961</v>
      </c>
      <c r="F33" s="247">
        <v>421108.73746294517</v>
      </c>
      <c r="G33" s="244">
        <v>0.19279180665066722</v>
      </c>
      <c r="H33" s="247">
        <v>1501983.3977423436</v>
      </c>
      <c r="I33" s="250">
        <v>0.19619598938764607</v>
      </c>
      <c r="J33" s="85"/>
      <c r="K33" s="87" t="str">
        <f t="shared" si="8"/>
        <v>Obchod, služby, školství, zdravotnictví</v>
      </c>
      <c r="L33" s="77">
        <f t="shared" si="5"/>
        <v>612436.6343021635</v>
      </c>
      <c r="M33" s="77">
        <f t="shared" si="6"/>
        <v>468438.02597723505</v>
      </c>
      <c r="N33" s="77">
        <f t="shared" si="7"/>
        <v>421108.73746294517</v>
      </c>
    </row>
    <row r="34" spans="1:14" x14ac:dyDescent="0.2">
      <c r="A34" s="208" t="s">
        <v>3</v>
      </c>
      <c r="B34" s="241">
        <v>10013.959999999999</v>
      </c>
      <c r="C34" s="244">
        <v>3.3795095400874456E-2</v>
      </c>
      <c r="D34" s="246">
        <v>7719.081000000001</v>
      </c>
      <c r="E34" s="244">
        <v>3.4254736734919182E-2</v>
      </c>
      <c r="F34" s="246">
        <v>7145.9330000000018</v>
      </c>
      <c r="G34" s="244">
        <v>3.6665872505634536E-2</v>
      </c>
      <c r="H34" s="246">
        <v>24878.974000000002</v>
      </c>
      <c r="I34" s="250">
        <v>3.4720462354287142E-2</v>
      </c>
      <c r="J34" s="85"/>
      <c r="K34" s="87" t="str">
        <f t="shared" si="8"/>
        <v>Ostatní</v>
      </c>
      <c r="L34" s="77">
        <f t="shared" si="5"/>
        <v>10013.959999999999</v>
      </c>
      <c r="M34" s="77">
        <f t="shared" si="6"/>
        <v>7719.081000000001</v>
      </c>
      <c r="N34" s="77">
        <f t="shared" si="7"/>
        <v>7145.9330000000018</v>
      </c>
    </row>
    <row r="35" spans="1:14" ht="18" customHeight="1" x14ac:dyDescent="0.2">
      <c r="A35" s="110" t="s">
        <v>173</v>
      </c>
      <c r="B35" s="68"/>
      <c r="C35" s="68"/>
      <c r="D35" s="8"/>
      <c r="F35" s="10"/>
      <c r="G35" s="87"/>
      <c r="H35" s="87"/>
      <c r="I35" s="4" t="s">
        <v>78</v>
      </c>
      <c r="J35" s="87"/>
    </row>
    <row r="36" spans="1:14" x14ac:dyDescent="0.2">
      <c r="A36" s="68"/>
      <c r="B36" s="68"/>
      <c r="C36" s="68"/>
    </row>
    <row r="37" spans="1:14" x14ac:dyDescent="0.2">
      <c r="B37" s="72"/>
      <c r="C37" s="72"/>
      <c r="D37" s="72"/>
    </row>
    <row r="38" spans="1:14" x14ac:dyDescent="0.2">
      <c r="B38" s="72"/>
      <c r="C38" s="72"/>
      <c r="D38" s="72"/>
    </row>
    <row r="39" spans="1:14" x14ac:dyDescent="0.2">
      <c r="B39" s="72"/>
      <c r="C39" s="72"/>
      <c r="D39" s="72"/>
      <c r="L39" s="93" t="s">
        <v>170</v>
      </c>
      <c r="M39" s="97">
        <v>0.16422899692755727</v>
      </c>
    </row>
    <row r="40" spans="1:14" x14ac:dyDescent="0.2">
      <c r="B40" s="99"/>
      <c r="C40" s="99"/>
      <c r="D40" s="99"/>
      <c r="L40" s="93" t="s">
        <v>63</v>
      </c>
      <c r="M40" s="97">
        <v>0.1846263171633078</v>
      </c>
    </row>
    <row r="41" spans="1:14" x14ac:dyDescent="0.2">
      <c r="B41" s="72"/>
      <c r="C41" s="72"/>
      <c r="D41" s="72"/>
      <c r="L41" s="93" t="s">
        <v>125</v>
      </c>
      <c r="M41" s="97">
        <v>0.17327538970442863</v>
      </c>
    </row>
  </sheetData>
  <mergeCells count="4">
    <mergeCell ref="B5:C5"/>
    <mergeCell ref="D5:E5"/>
    <mergeCell ref="F5:G5"/>
    <mergeCell ref="H5:I5"/>
  </mergeCells>
  <conditionalFormatting sqref="C27:C34 E27:E34 G27:G34 I27:I34">
    <cfRule type="dataBar" priority="1">
      <dataBar>
        <cfvo type="num" val="0"/>
        <cfvo type="num" val="1"/>
        <color rgb="FF63C384"/>
      </dataBar>
      <extLst>
        <ext xmlns:x14="http://schemas.microsoft.com/office/spreadsheetml/2009/9/main" uri="{B025F937-C7B1-47D3-B67F-A62EFF666E3E}">
          <x14:id>{65664D97-74BB-4C58-87E7-3F9B23FB45AC}</x14:id>
        </ext>
      </extLst>
    </cfRule>
  </conditionalFormatting>
  <conditionalFormatting sqref="C10:C25 E10:E25 G10:G25 I10:I25">
    <cfRule type="dataBar" priority="2">
      <dataBar>
        <cfvo type="num" val="0"/>
        <cfvo type="num" val="1"/>
        <color rgb="FF63C384"/>
      </dataBar>
      <extLst>
        <ext xmlns:x14="http://schemas.microsoft.com/office/spreadsheetml/2009/9/main" uri="{B025F937-C7B1-47D3-B67F-A62EFF666E3E}">
          <x14:id>{E0A0C485-B927-4D45-B4BD-59259CB131FE}</x14:id>
        </ext>
      </extLst>
    </cfRule>
  </conditionalFormatting>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&amp;C&amp;"Calibri,Obyčejné"&amp;9&amp;P</oddFooter>
  </headerFooter>
  <ignoredErrors>
    <ignoredError sqref="L26:N26" formula="1"/>
  </ignoredErrors>
  <drawing r:id="rId2"/>
  <extLst>
    <ext xmlns:x14="http://schemas.microsoft.com/office/spreadsheetml/2009/9/main" uri="{78C0D931-6437-407d-A8EE-F0AAD7539E65}">
      <x14:conditionalFormattings>
        <x14:conditionalFormatting xmlns:xm="http://schemas.microsoft.com/office/excel/2006/main">
          <x14:cfRule type="dataBar" id="{65664D97-74BB-4C58-87E7-3F9B23FB45AC}">
            <x14:dataBar minLength="0" maxLength="100" gradient="0" direction="rightToLeft">
              <x14:cfvo type="num">
                <xm:f>0</xm:f>
              </x14:cfvo>
              <x14:cfvo type="num">
                <xm:f>1</xm:f>
              </x14:cfvo>
              <x14:negativeFillColor rgb="FFFF0000"/>
              <x14:axisColor rgb="FF000000"/>
            </x14:dataBar>
          </x14:cfRule>
          <xm:sqref>C27:C34 E27:E34 G27:G34 I27:I34</xm:sqref>
        </x14:conditionalFormatting>
        <x14:conditionalFormatting xmlns:xm="http://schemas.microsoft.com/office/excel/2006/main">
          <x14:cfRule type="dataBar" id="{E0A0C485-B927-4D45-B4BD-59259CB131FE}">
            <x14:dataBar minLength="0" maxLength="100" gradient="0" direction="rightToLeft">
              <x14:cfvo type="num">
                <xm:f>0</xm:f>
              </x14:cfvo>
              <x14:cfvo type="num">
                <xm:f>1</xm:f>
              </x14:cfvo>
              <x14:negativeFillColor rgb="FFFF0000"/>
              <x14:axisColor rgb="FF000000"/>
            </x14:dataBar>
          </x14:cfRule>
          <xm:sqref>C10:C25 E10:E25 G10:G25 I10:I25</xm:sqref>
        </x14:conditionalFormatting>
      </x14:conditionalFormattings>
    </ext>
  </extLst>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1"/>
  <sheetViews>
    <sheetView showGridLines="0" zoomScaleNormal="100" zoomScaleSheetLayoutView="100" workbookViewId="0">
      <selection activeCell="L22" sqref="L22"/>
    </sheetView>
  </sheetViews>
  <sheetFormatPr defaultColWidth="9.140625" defaultRowHeight="12" x14ac:dyDescent="0.2"/>
  <cols>
    <col min="1" max="1" width="42.28515625" style="70" customWidth="1"/>
    <col min="2" max="9" width="12.7109375" style="70" customWidth="1"/>
    <col min="10" max="20" width="9.140625" style="70" customWidth="1"/>
    <col min="21" max="16384" width="9.140625" style="70"/>
  </cols>
  <sheetData>
    <row r="1" spans="1:15" ht="15.75" x14ac:dyDescent="0.25">
      <c r="A1" s="204" t="s">
        <v>145</v>
      </c>
      <c r="I1" s="205" t="str">
        <f>Titulní!A35</f>
        <v>I. čtvrtletí 2020</v>
      </c>
    </row>
    <row r="2" spans="1:15" ht="1.5" customHeight="1" x14ac:dyDescent="0.2">
      <c r="F2" s="87"/>
      <c r="G2" s="87"/>
      <c r="H2" s="87"/>
      <c r="I2" s="87"/>
      <c r="J2" s="87"/>
    </row>
    <row r="3" spans="1:15" ht="5.0999999999999996" customHeight="1" x14ac:dyDescent="0.2">
      <c r="F3" s="87"/>
      <c r="G3" s="87"/>
      <c r="H3" s="87"/>
      <c r="I3" s="87"/>
      <c r="J3" s="87"/>
    </row>
    <row r="4" spans="1:15" ht="5.0999999999999996" customHeight="1" x14ac:dyDescent="0.2">
      <c r="A4" s="107"/>
      <c r="B4" s="104"/>
      <c r="C4" s="104"/>
      <c r="D4" s="104"/>
      <c r="E4" s="104"/>
      <c r="F4" s="93"/>
      <c r="J4" s="93"/>
      <c r="K4" s="103"/>
    </row>
    <row r="5" spans="1:15" ht="12.75" customHeight="1" x14ac:dyDescent="0.2">
      <c r="A5" s="206"/>
      <c r="B5" s="404" t="s">
        <v>8</v>
      </c>
      <c r="C5" s="405"/>
      <c r="D5" s="404" t="s">
        <v>9</v>
      </c>
      <c r="E5" s="405"/>
      <c r="F5" s="404" t="s">
        <v>10</v>
      </c>
      <c r="G5" s="405"/>
      <c r="H5" s="404" t="s">
        <v>7</v>
      </c>
      <c r="I5" s="406"/>
    </row>
    <row r="6" spans="1:15" x14ac:dyDescent="0.2">
      <c r="A6" s="207"/>
      <c r="B6" s="235" t="s">
        <v>182</v>
      </c>
      <c r="C6" s="236" t="s">
        <v>49</v>
      </c>
      <c r="D6" s="235" t="s">
        <v>182</v>
      </c>
      <c r="E6" s="236" t="s">
        <v>49</v>
      </c>
      <c r="F6" s="235" t="s">
        <v>182</v>
      </c>
      <c r="G6" s="236" t="s">
        <v>49</v>
      </c>
      <c r="H6" s="235" t="s">
        <v>182</v>
      </c>
      <c r="I6" s="237" t="s">
        <v>49</v>
      </c>
      <c r="J6" s="93"/>
      <c r="O6" s="93"/>
    </row>
    <row r="7" spans="1:15" x14ac:dyDescent="0.2">
      <c r="A7" s="209" t="s">
        <v>166</v>
      </c>
      <c r="B7" s="238">
        <v>1284.9050000000002</v>
      </c>
      <c r="C7" s="239">
        <v>3.182420505338622E-2</v>
      </c>
      <c r="D7" s="238">
        <v>1282.9680000000001</v>
      </c>
      <c r="E7" s="239">
        <v>3.179779094517847E-2</v>
      </c>
      <c r="F7" s="238">
        <v>1277.5680000000002</v>
      </c>
      <c r="G7" s="239">
        <v>3.1678653764334007E-2</v>
      </c>
      <c r="H7" s="238">
        <v>1277.5680000000002</v>
      </c>
      <c r="I7" s="248">
        <v>3.1678653764334007E-2</v>
      </c>
      <c r="J7" s="95"/>
      <c r="O7" s="60"/>
    </row>
    <row r="8" spans="1:15" x14ac:dyDescent="0.2">
      <c r="A8" s="209" t="s">
        <v>183</v>
      </c>
      <c r="B8" s="238">
        <v>798295.21199999959</v>
      </c>
      <c r="C8" s="239">
        <v>3.9356120837131185E-2</v>
      </c>
      <c r="D8" s="238">
        <v>631944.46199999994</v>
      </c>
      <c r="E8" s="239">
        <v>3.8077730844170682E-2</v>
      </c>
      <c r="F8" s="238">
        <v>613080.62199999974</v>
      </c>
      <c r="G8" s="239">
        <v>3.7492342674272941E-2</v>
      </c>
      <c r="H8" s="238">
        <v>2043320.2959999994</v>
      </c>
      <c r="I8" s="248">
        <v>3.8385032790347468E-2</v>
      </c>
      <c r="J8" s="95"/>
      <c r="O8" s="60"/>
    </row>
    <row r="9" spans="1:15" x14ac:dyDescent="0.2">
      <c r="A9" s="209" t="s">
        <v>184</v>
      </c>
      <c r="B9" s="238">
        <v>529887.68400000001</v>
      </c>
      <c r="C9" s="240">
        <v>4.1637414672266254E-2</v>
      </c>
      <c r="D9" s="238">
        <v>396903.93200000003</v>
      </c>
      <c r="E9" s="240">
        <v>3.9056777033778758E-2</v>
      </c>
      <c r="F9" s="238">
        <v>368571.53299999994</v>
      </c>
      <c r="G9" s="240">
        <v>3.7814317106574333E-2</v>
      </c>
      <c r="H9" s="238">
        <v>1295363.149</v>
      </c>
      <c r="I9" s="249">
        <v>3.9692030158703956E-2</v>
      </c>
      <c r="J9" s="85"/>
      <c r="K9" s="87"/>
      <c r="L9" s="87" t="str">
        <f>+B5</f>
        <v>Leden</v>
      </c>
      <c r="M9" s="87" t="str">
        <f>+D5</f>
        <v>Únor</v>
      </c>
      <c r="N9" s="87" t="str">
        <f>+F5</f>
        <v>Březen</v>
      </c>
      <c r="O9" s="88"/>
    </row>
    <row r="10" spans="1:15" x14ac:dyDescent="0.2">
      <c r="A10" s="208" t="s">
        <v>41</v>
      </c>
      <c r="B10" s="241">
        <v>17692.271000000001</v>
      </c>
      <c r="C10" s="242">
        <v>1.960526174736725E-2</v>
      </c>
      <c r="D10" s="246">
        <v>15135.266000000001</v>
      </c>
      <c r="E10" s="244">
        <v>2.0580106049142739E-2</v>
      </c>
      <c r="F10" s="246">
        <v>14501.079000000002</v>
      </c>
      <c r="G10" s="244">
        <v>1.7906677973608381E-2</v>
      </c>
      <c r="H10" s="246">
        <v>47328.616000000009</v>
      </c>
      <c r="I10" s="250">
        <v>1.9336187382758656E-2</v>
      </c>
      <c r="J10" s="85"/>
      <c r="K10" s="87" t="str">
        <f>+A10</f>
        <v>Biomasa</v>
      </c>
      <c r="L10" s="77">
        <f>+B10</f>
        <v>17692.271000000001</v>
      </c>
      <c r="M10" s="77">
        <f>+D10</f>
        <v>15135.266000000001</v>
      </c>
      <c r="N10" s="77">
        <f>+F10</f>
        <v>14501.079000000002</v>
      </c>
      <c r="O10" s="105"/>
    </row>
    <row r="11" spans="1:15" x14ac:dyDescent="0.2">
      <c r="A11" s="208" t="s">
        <v>40</v>
      </c>
      <c r="B11" s="241">
        <v>5614.6850000000004</v>
      </c>
      <c r="C11" s="243">
        <v>9.0146182121495166E-2</v>
      </c>
      <c r="D11" s="247">
        <v>4656.6269999999995</v>
      </c>
      <c r="E11" s="245">
        <v>8.8322165131181907E-2</v>
      </c>
      <c r="F11" s="247">
        <v>4187.59</v>
      </c>
      <c r="G11" s="244">
        <v>7.3455354365396033E-2</v>
      </c>
      <c r="H11" s="247">
        <v>14458.902</v>
      </c>
      <c r="I11" s="250">
        <v>8.4055533325073636E-2</v>
      </c>
      <c r="J11" s="85"/>
      <c r="K11" s="87" t="str">
        <f t="shared" ref="K11:L25" si="0">+A11</f>
        <v>Bioplyn</v>
      </c>
      <c r="L11" s="77">
        <f t="shared" si="0"/>
        <v>5614.6850000000004</v>
      </c>
      <c r="M11" s="77">
        <f t="shared" ref="M11:M25" si="1">+D11</f>
        <v>4656.6269999999995</v>
      </c>
      <c r="N11" s="77">
        <f t="shared" ref="N11:N25" si="2">+F11</f>
        <v>4187.59</v>
      </c>
      <c r="O11" s="105"/>
    </row>
    <row r="12" spans="1:15" x14ac:dyDescent="0.2">
      <c r="A12" s="208" t="s">
        <v>39</v>
      </c>
      <c r="B12" s="241">
        <v>197279.671</v>
      </c>
      <c r="C12" s="243">
        <v>0.11976381213434398</v>
      </c>
      <c r="D12" s="247">
        <v>134937.068</v>
      </c>
      <c r="E12" s="245">
        <v>0.10642785753528755</v>
      </c>
      <c r="F12" s="247">
        <v>74424.399999999994</v>
      </c>
      <c r="G12" s="244">
        <v>6.9496525043484553E-2</v>
      </c>
      <c r="H12" s="247">
        <v>406641.13899999997</v>
      </c>
      <c r="I12" s="250">
        <v>0.10201680281980596</v>
      </c>
      <c r="J12" s="85"/>
      <c r="K12" s="87" t="str">
        <f t="shared" si="0"/>
        <v>Černé uhlí</v>
      </c>
      <c r="L12" s="77">
        <f t="shared" si="0"/>
        <v>197279.671</v>
      </c>
      <c r="M12" s="77">
        <f t="shared" si="1"/>
        <v>134937.068</v>
      </c>
      <c r="N12" s="77">
        <f t="shared" si="2"/>
        <v>74424.399999999994</v>
      </c>
      <c r="O12" s="105"/>
    </row>
    <row r="13" spans="1:15" x14ac:dyDescent="0.2">
      <c r="A13" s="208" t="s">
        <v>64</v>
      </c>
      <c r="B13" s="241">
        <v>0</v>
      </c>
      <c r="C13" s="243">
        <v>0</v>
      </c>
      <c r="D13" s="247">
        <v>0</v>
      </c>
      <c r="E13" s="245">
        <v>0</v>
      </c>
      <c r="F13" s="247">
        <v>0</v>
      </c>
      <c r="G13" s="244">
        <v>0</v>
      </c>
      <c r="H13" s="247">
        <v>0</v>
      </c>
      <c r="I13" s="250">
        <v>0</v>
      </c>
      <c r="J13" s="85"/>
      <c r="K13" s="87" t="str">
        <f t="shared" si="0"/>
        <v>Elektrická energie</v>
      </c>
      <c r="L13" s="77">
        <f t="shared" si="0"/>
        <v>0</v>
      </c>
      <c r="M13" s="77">
        <f t="shared" si="1"/>
        <v>0</v>
      </c>
      <c r="N13" s="77">
        <f t="shared" si="2"/>
        <v>0</v>
      </c>
      <c r="O13" s="105"/>
    </row>
    <row r="14" spans="1:15" x14ac:dyDescent="0.2">
      <c r="A14" s="208" t="s">
        <v>65</v>
      </c>
      <c r="B14" s="241">
        <v>0</v>
      </c>
      <c r="C14" s="243">
        <v>0</v>
      </c>
      <c r="D14" s="247">
        <v>0</v>
      </c>
      <c r="E14" s="245">
        <v>0</v>
      </c>
      <c r="F14" s="247">
        <v>0</v>
      </c>
      <c r="G14" s="244">
        <v>0</v>
      </c>
      <c r="H14" s="247">
        <v>0</v>
      </c>
      <c r="I14" s="250">
        <v>0</v>
      </c>
      <c r="J14" s="85"/>
      <c r="K14" s="87" t="str">
        <f t="shared" si="0"/>
        <v>Energie prostředí (tepelné čerpadlo)</v>
      </c>
      <c r="L14" s="77">
        <f t="shared" si="0"/>
        <v>0</v>
      </c>
      <c r="M14" s="77">
        <f t="shared" si="1"/>
        <v>0</v>
      </c>
      <c r="N14" s="77">
        <f t="shared" si="2"/>
        <v>0</v>
      </c>
      <c r="O14" s="105"/>
    </row>
    <row r="15" spans="1:15" x14ac:dyDescent="0.2">
      <c r="A15" s="208" t="s">
        <v>66</v>
      </c>
      <c r="B15" s="241">
        <v>0</v>
      </c>
      <c r="C15" s="243">
        <v>0</v>
      </c>
      <c r="D15" s="247">
        <v>0</v>
      </c>
      <c r="E15" s="245">
        <v>0</v>
      </c>
      <c r="F15" s="247">
        <v>0</v>
      </c>
      <c r="G15" s="244">
        <v>0</v>
      </c>
      <c r="H15" s="247">
        <v>0</v>
      </c>
      <c r="I15" s="250">
        <v>0</v>
      </c>
      <c r="J15" s="85"/>
      <c r="K15" s="87" t="str">
        <f t="shared" si="0"/>
        <v>Energie Slunce (solární kolektor)</v>
      </c>
      <c r="L15" s="77">
        <f t="shared" si="0"/>
        <v>0</v>
      </c>
      <c r="M15" s="77">
        <f t="shared" si="1"/>
        <v>0</v>
      </c>
      <c r="N15" s="77">
        <f t="shared" si="2"/>
        <v>0</v>
      </c>
      <c r="O15" s="105"/>
    </row>
    <row r="16" spans="1:15" x14ac:dyDescent="0.2">
      <c r="A16" s="208" t="s">
        <v>38</v>
      </c>
      <c r="B16" s="241">
        <v>179799.378</v>
      </c>
      <c r="C16" s="243">
        <v>3.0128320178488804E-2</v>
      </c>
      <c r="D16" s="247">
        <v>142574.76</v>
      </c>
      <c r="E16" s="245">
        <v>2.9791038191627813E-2</v>
      </c>
      <c r="F16" s="247">
        <v>176738.95099999997</v>
      </c>
      <c r="G16" s="244">
        <v>3.8610363068449546E-2</v>
      </c>
      <c r="H16" s="247">
        <v>499113.08900000004</v>
      </c>
      <c r="I16" s="250">
        <v>3.2555565934659352E-2</v>
      </c>
      <c r="J16" s="85"/>
      <c r="K16" s="87" t="str">
        <f t="shared" si="0"/>
        <v>Hnědé uhlí</v>
      </c>
      <c r="L16" s="77">
        <f t="shared" si="0"/>
        <v>179799.378</v>
      </c>
      <c r="M16" s="77">
        <f t="shared" si="1"/>
        <v>142574.76</v>
      </c>
      <c r="N16" s="77">
        <f t="shared" si="2"/>
        <v>176738.95099999997</v>
      </c>
      <c r="O16" s="105"/>
    </row>
    <row r="17" spans="1:18" x14ac:dyDescent="0.2">
      <c r="A17" s="208" t="s">
        <v>76</v>
      </c>
      <c r="B17" s="241">
        <v>0</v>
      </c>
      <c r="C17" s="243">
        <v>0</v>
      </c>
      <c r="D17" s="247">
        <v>0</v>
      </c>
      <c r="E17" s="245">
        <v>0</v>
      </c>
      <c r="F17" s="247">
        <v>0</v>
      </c>
      <c r="G17" s="244">
        <v>0</v>
      </c>
      <c r="H17" s="247">
        <v>0</v>
      </c>
      <c r="I17" s="250">
        <v>0</v>
      </c>
      <c r="J17" s="85"/>
      <c r="K17" s="87" t="str">
        <f t="shared" si="0"/>
        <v>Jaderné palivo</v>
      </c>
      <c r="L17" s="77">
        <f t="shared" si="0"/>
        <v>0</v>
      </c>
      <c r="M17" s="77">
        <f t="shared" si="1"/>
        <v>0</v>
      </c>
      <c r="N17" s="77">
        <f t="shared" si="2"/>
        <v>0</v>
      </c>
      <c r="O17" s="105"/>
    </row>
    <row r="18" spans="1:18" x14ac:dyDescent="0.2">
      <c r="A18" s="208" t="s">
        <v>37</v>
      </c>
      <c r="B18" s="241">
        <v>0</v>
      </c>
      <c r="C18" s="243">
        <v>0</v>
      </c>
      <c r="D18" s="247">
        <v>0</v>
      </c>
      <c r="E18" s="245">
        <v>0</v>
      </c>
      <c r="F18" s="247">
        <v>0</v>
      </c>
      <c r="G18" s="244">
        <v>0</v>
      </c>
      <c r="H18" s="247">
        <v>0</v>
      </c>
      <c r="I18" s="250">
        <v>0</v>
      </c>
      <c r="J18" s="85"/>
      <c r="K18" s="87" t="str">
        <f t="shared" si="0"/>
        <v>Koks</v>
      </c>
      <c r="L18" s="77">
        <f t="shared" si="0"/>
        <v>0</v>
      </c>
      <c r="M18" s="77">
        <f t="shared" si="1"/>
        <v>0</v>
      </c>
      <c r="N18" s="77">
        <f t="shared" si="2"/>
        <v>0</v>
      </c>
      <c r="O18" s="105"/>
    </row>
    <row r="19" spans="1:18" x14ac:dyDescent="0.2">
      <c r="A19" s="208" t="s">
        <v>36</v>
      </c>
      <c r="B19" s="241">
        <v>0</v>
      </c>
      <c r="C19" s="243">
        <v>0</v>
      </c>
      <c r="D19" s="247">
        <v>0</v>
      </c>
      <c r="E19" s="245">
        <v>0</v>
      </c>
      <c r="F19" s="247">
        <v>0</v>
      </c>
      <c r="G19" s="244">
        <v>0</v>
      </c>
      <c r="H19" s="247">
        <v>0</v>
      </c>
      <c r="I19" s="250">
        <v>0</v>
      </c>
      <c r="J19" s="85"/>
      <c r="K19" s="87" t="str">
        <f t="shared" si="0"/>
        <v>Odpadní teplo</v>
      </c>
      <c r="L19" s="77">
        <f t="shared" si="0"/>
        <v>0</v>
      </c>
      <c r="M19" s="77">
        <f t="shared" si="1"/>
        <v>0</v>
      </c>
      <c r="N19" s="77">
        <f t="shared" si="2"/>
        <v>0</v>
      </c>
      <c r="O19" s="105"/>
    </row>
    <row r="20" spans="1:18" x14ac:dyDescent="0.2">
      <c r="A20" s="208" t="s">
        <v>35</v>
      </c>
      <c r="B20" s="241">
        <v>0</v>
      </c>
      <c r="C20" s="243">
        <v>0</v>
      </c>
      <c r="D20" s="247">
        <v>0</v>
      </c>
      <c r="E20" s="245">
        <v>0</v>
      </c>
      <c r="F20" s="247">
        <v>0</v>
      </c>
      <c r="G20" s="244">
        <v>0</v>
      </c>
      <c r="H20" s="247">
        <v>0</v>
      </c>
      <c r="I20" s="250">
        <v>0</v>
      </c>
      <c r="J20" s="85"/>
      <c r="K20" s="87" t="str">
        <f t="shared" si="0"/>
        <v>Ostatní kapalná paliva</v>
      </c>
      <c r="L20" s="77">
        <f t="shared" si="0"/>
        <v>0</v>
      </c>
      <c r="M20" s="77">
        <f t="shared" si="1"/>
        <v>0</v>
      </c>
      <c r="N20" s="77">
        <f t="shared" si="2"/>
        <v>0</v>
      </c>
      <c r="O20" s="105"/>
    </row>
    <row r="21" spans="1:18" x14ac:dyDescent="0.2">
      <c r="A21" s="208" t="s">
        <v>34</v>
      </c>
      <c r="B21" s="241">
        <v>0</v>
      </c>
      <c r="C21" s="243">
        <v>0</v>
      </c>
      <c r="D21" s="247">
        <v>0</v>
      </c>
      <c r="E21" s="245">
        <v>0</v>
      </c>
      <c r="F21" s="247">
        <v>132.33799999999999</v>
      </c>
      <c r="G21" s="244">
        <v>4.7105031167751906E-4</v>
      </c>
      <c r="H21" s="247">
        <v>132.33799999999999</v>
      </c>
      <c r="I21" s="250">
        <v>1.6058642714852141E-4</v>
      </c>
      <c r="J21" s="85"/>
      <c r="K21" s="87" t="str">
        <f t="shared" si="0"/>
        <v>Ostatní pevná paliva</v>
      </c>
      <c r="L21" s="77">
        <f t="shared" si="0"/>
        <v>0</v>
      </c>
      <c r="M21" s="77">
        <f t="shared" si="1"/>
        <v>0</v>
      </c>
      <c r="N21" s="77">
        <f t="shared" si="2"/>
        <v>132.33799999999999</v>
      </c>
      <c r="O21" s="105"/>
    </row>
    <row r="22" spans="1:18" x14ac:dyDescent="0.2">
      <c r="A22" s="208" t="s">
        <v>33</v>
      </c>
      <c r="B22" s="241">
        <v>0</v>
      </c>
      <c r="C22" s="243">
        <v>0</v>
      </c>
      <c r="D22" s="247">
        <v>0</v>
      </c>
      <c r="E22" s="245">
        <v>0</v>
      </c>
      <c r="F22" s="247">
        <v>0</v>
      </c>
      <c r="G22" s="244">
        <v>0</v>
      </c>
      <c r="H22" s="247">
        <v>0</v>
      </c>
      <c r="I22" s="250">
        <v>0</v>
      </c>
      <c r="J22" s="85"/>
      <c r="K22" s="87" t="str">
        <f t="shared" si="0"/>
        <v>Ostatní plyny</v>
      </c>
      <c r="L22" s="77">
        <f t="shared" si="0"/>
        <v>0</v>
      </c>
      <c r="M22" s="77">
        <f t="shared" si="1"/>
        <v>0</v>
      </c>
      <c r="N22" s="77">
        <f t="shared" si="2"/>
        <v>0</v>
      </c>
      <c r="O22" s="105"/>
    </row>
    <row r="23" spans="1:18" x14ac:dyDescent="0.2">
      <c r="A23" s="208" t="s">
        <v>3</v>
      </c>
      <c r="B23" s="241">
        <v>0</v>
      </c>
      <c r="C23" s="243">
        <v>0</v>
      </c>
      <c r="D23" s="247">
        <v>0</v>
      </c>
      <c r="E23" s="245">
        <v>0</v>
      </c>
      <c r="F23" s="247">
        <v>0</v>
      </c>
      <c r="G23" s="244">
        <v>0</v>
      </c>
      <c r="H23" s="247">
        <v>0</v>
      </c>
      <c r="I23" s="250">
        <v>0</v>
      </c>
      <c r="J23" s="85"/>
      <c r="K23" s="87" t="str">
        <f t="shared" si="0"/>
        <v>Ostatní</v>
      </c>
      <c r="L23" s="77">
        <f t="shared" si="0"/>
        <v>0</v>
      </c>
      <c r="M23" s="77">
        <f t="shared" si="1"/>
        <v>0</v>
      </c>
      <c r="N23" s="77">
        <f t="shared" si="2"/>
        <v>0</v>
      </c>
      <c r="O23" s="105"/>
    </row>
    <row r="24" spans="1:18" x14ac:dyDescent="0.2">
      <c r="A24" s="208" t="s">
        <v>32</v>
      </c>
      <c r="B24" s="241">
        <v>6359.4369999999999</v>
      </c>
      <c r="C24" s="243">
        <v>0.5355949963924147</v>
      </c>
      <c r="D24" s="247">
        <v>4373.2070000000003</v>
      </c>
      <c r="E24" s="245">
        <v>0.67053333319022768</v>
      </c>
      <c r="F24" s="247">
        <v>6541.7459999999992</v>
      </c>
      <c r="G24" s="244">
        <v>0.69746291479171363</v>
      </c>
      <c r="H24" s="247">
        <v>17274.39</v>
      </c>
      <c r="I24" s="250">
        <v>0.62194198061114281</v>
      </c>
      <c r="J24" s="85"/>
      <c r="K24" s="87" t="str">
        <f t="shared" si="0"/>
        <v>Topné oleje</v>
      </c>
      <c r="L24" s="77">
        <f t="shared" si="0"/>
        <v>6359.4369999999999</v>
      </c>
      <c r="M24" s="77">
        <f t="shared" si="1"/>
        <v>4373.2070000000003</v>
      </c>
      <c r="N24" s="77">
        <f t="shared" si="2"/>
        <v>6541.7459999999992</v>
      </c>
      <c r="O24" s="105"/>
    </row>
    <row r="25" spans="1:18" x14ac:dyDescent="0.2">
      <c r="A25" s="208" t="s">
        <v>31</v>
      </c>
      <c r="B25" s="241">
        <v>123142.24200000001</v>
      </c>
      <c r="C25" s="242">
        <v>3.7394118153003315E-2</v>
      </c>
      <c r="D25" s="246">
        <v>95227.003999999986</v>
      </c>
      <c r="E25" s="244">
        <v>3.7550118165633167E-2</v>
      </c>
      <c r="F25" s="246">
        <v>92045.429000000004</v>
      </c>
      <c r="G25" s="244">
        <v>3.7581832329637792E-2</v>
      </c>
      <c r="H25" s="246">
        <v>310414.67499999999</v>
      </c>
      <c r="I25" s="250">
        <v>3.7497444485550278E-2</v>
      </c>
      <c r="J25" s="85"/>
      <c r="K25" s="87" t="str">
        <f t="shared" si="0"/>
        <v>Zemní plyn</v>
      </c>
      <c r="L25" s="77">
        <f t="shared" si="0"/>
        <v>123142.24200000001</v>
      </c>
      <c r="M25" s="77">
        <f t="shared" si="1"/>
        <v>95227.003999999986</v>
      </c>
      <c r="N25" s="77">
        <f t="shared" si="2"/>
        <v>92045.429000000004</v>
      </c>
      <c r="O25" s="82"/>
    </row>
    <row r="26" spans="1:18" ht="13.5" customHeight="1" x14ac:dyDescent="0.2">
      <c r="A26" s="210" t="s">
        <v>185</v>
      </c>
      <c r="B26" s="238">
        <v>499458.84800000006</v>
      </c>
      <c r="C26" s="240">
        <v>4.2086026061204262E-2</v>
      </c>
      <c r="D26" s="238">
        <v>373197.97400000005</v>
      </c>
      <c r="E26" s="240">
        <v>3.9815093148976619E-2</v>
      </c>
      <c r="F26" s="238">
        <v>347228.18400000001</v>
      </c>
      <c r="G26" s="240">
        <v>3.8890872866777719E-2</v>
      </c>
      <c r="H26" s="238">
        <v>1219885.0060000001</v>
      </c>
      <c r="I26" s="249">
        <v>4.0434891420487222E-2</v>
      </c>
      <c r="J26" s="10"/>
      <c r="K26" s="87"/>
      <c r="L26" s="87" t="str">
        <f>+L9</f>
        <v>Leden</v>
      </c>
      <c r="M26" s="87" t="str">
        <f t="shared" ref="M26:N26" si="3">+M9</f>
        <v>Únor</v>
      </c>
      <c r="N26" s="87" t="str">
        <f t="shared" si="3"/>
        <v>Březen</v>
      </c>
      <c r="O26" s="72"/>
      <c r="P26" s="99"/>
      <c r="Q26" s="99"/>
      <c r="R26" s="99"/>
    </row>
    <row r="27" spans="1:18" ht="12.75" customHeight="1" x14ac:dyDescent="0.2">
      <c r="A27" s="208" t="s">
        <v>26</v>
      </c>
      <c r="B27" s="241">
        <v>90980.210999999981</v>
      </c>
      <c r="C27" s="244">
        <v>3.3683743856336261E-2</v>
      </c>
      <c r="D27" s="246">
        <v>73421.653000000006</v>
      </c>
      <c r="E27" s="244">
        <v>3.2796068058134738E-2</v>
      </c>
      <c r="F27" s="246">
        <v>68784.631000000008</v>
      </c>
      <c r="G27" s="244">
        <v>3.2028322583264379E-2</v>
      </c>
      <c r="H27" s="246">
        <v>233186.495</v>
      </c>
      <c r="I27" s="250">
        <v>3.2901720681103079E-2</v>
      </c>
      <c r="J27" s="85"/>
      <c r="K27" s="87" t="str">
        <f>+A27</f>
        <v>Průmysl</v>
      </c>
      <c r="L27" s="77">
        <f t="shared" ref="L27:L34" si="4">+B27</f>
        <v>90980.210999999981</v>
      </c>
      <c r="M27" s="77">
        <f t="shared" ref="M27:M34" si="5">+D27</f>
        <v>73421.653000000006</v>
      </c>
      <c r="N27" s="77">
        <f t="shared" ref="N27:N34" si="6">+F27</f>
        <v>68784.631000000008</v>
      </c>
      <c r="O27" s="72"/>
      <c r="P27" s="105"/>
      <c r="Q27" s="105"/>
      <c r="R27" s="105"/>
    </row>
    <row r="28" spans="1:18" ht="12.75" customHeight="1" x14ac:dyDescent="0.2">
      <c r="A28" s="208" t="s">
        <v>0</v>
      </c>
      <c r="B28" s="241">
        <v>0</v>
      </c>
      <c r="C28" s="245">
        <v>0</v>
      </c>
      <c r="D28" s="247">
        <v>0</v>
      </c>
      <c r="E28" s="245">
        <v>0</v>
      </c>
      <c r="F28" s="247">
        <v>0</v>
      </c>
      <c r="G28" s="244">
        <v>0</v>
      </c>
      <c r="H28" s="247">
        <v>0</v>
      </c>
      <c r="I28" s="250">
        <v>0</v>
      </c>
      <c r="J28" s="85"/>
      <c r="K28" s="87" t="str">
        <f t="shared" ref="K28:K34" si="7">+A28</f>
        <v>Energetika</v>
      </c>
      <c r="L28" s="77">
        <f t="shared" si="4"/>
        <v>0</v>
      </c>
      <c r="M28" s="77">
        <f t="shared" si="5"/>
        <v>0</v>
      </c>
      <c r="N28" s="77">
        <f t="shared" si="6"/>
        <v>0</v>
      </c>
      <c r="O28" s="72"/>
    </row>
    <row r="29" spans="1:18" ht="12.75" customHeight="1" x14ac:dyDescent="0.2">
      <c r="A29" s="208" t="s">
        <v>1</v>
      </c>
      <c r="B29" s="241">
        <v>299.5</v>
      </c>
      <c r="C29" s="245">
        <v>2.407284579778938E-3</v>
      </c>
      <c r="D29" s="247">
        <v>166</v>
      </c>
      <c r="E29" s="245">
        <v>1.7268626002422934E-3</v>
      </c>
      <c r="F29" s="247">
        <v>152</v>
      </c>
      <c r="G29" s="244">
        <v>1.6585973179193774E-3</v>
      </c>
      <c r="H29" s="247">
        <v>617.5</v>
      </c>
      <c r="I29" s="250">
        <v>1.9779885525938556E-3</v>
      </c>
      <c r="J29" s="85"/>
      <c r="K29" s="87" t="str">
        <f t="shared" si="7"/>
        <v>Doprava</v>
      </c>
      <c r="L29" s="77">
        <f t="shared" si="4"/>
        <v>299.5</v>
      </c>
      <c r="M29" s="77">
        <f t="shared" si="5"/>
        <v>166</v>
      </c>
      <c r="N29" s="77">
        <f t="shared" si="6"/>
        <v>152</v>
      </c>
      <c r="O29" s="72"/>
    </row>
    <row r="30" spans="1:18" ht="12.75" customHeight="1" x14ac:dyDescent="0.2">
      <c r="A30" s="208" t="s">
        <v>2</v>
      </c>
      <c r="B30" s="241">
        <v>5937.1889999999994</v>
      </c>
      <c r="C30" s="245">
        <v>0.11681379417403601</v>
      </c>
      <c r="D30" s="247">
        <v>3900.8849999999998</v>
      </c>
      <c r="E30" s="245">
        <v>0.10649856996679094</v>
      </c>
      <c r="F30" s="247">
        <v>3061.0650000000001</v>
      </c>
      <c r="G30" s="244">
        <v>9.0055283532200964E-2</v>
      </c>
      <c r="H30" s="247">
        <v>12899.138999999999</v>
      </c>
      <c r="I30" s="250">
        <v>0.10621333578666836</v>
      </c>
      <c r="J30" s="85"/>
      <c r="K30" s="87" t="str">
        <f t="shared" si="7"/>
        <v>Stavebnictví</v>
      </c>
      <c r="L30" s="77">
        <f t="shared" si="4"/>
        <v>5937.1889999999994</v>
      </c>
      <c r="M30" s="77">
        <f t="shared" si="5"/>
        <v>3900.8849999999998</v>
      </c>
      <c r="N30" s="77">
        <f t="shared" si="6"/>
        <v>3061.0650000000001</v>
      </c>
    </row>
    <row r="31" spans="1:18" x14ac:dyDescent="0.2">
      <c r="A31" s="208" t="s">
        <v>6</v>
      </c>
      <c r="B31" s="241">
        <v>1023.3150000000001</v>
      </c>
      <c r="C31" s="245">
        <v>2.4375830783095374E-2</v>
      </c>
      <c r="D31" s="247">
        <v>842.88</v>
      </c>
      <c r="E31" s="245">
        <v>1.8299451478891945E-2</v>
      </c>
      <c r="F31" s="247">
        <v>332.59100000000001</v>
      </c>
      <c r="G31" s="244">
        <v>6.9659980768214547E-3</v>
      </c>
      <c r="H31" s="247">
        <v>2198.7860000000001</v>
      </c>
      <c r="I31" s="250">
        <v>1.6193019905279361E-2</v>
      </c>
      <c r="J31" s="85"/>
      <c r="K31" s="87" t="str">
        <f t="shared" si="7"/>
        <v>Zemědělství a lesnictví</v>
      </c>
      <c r="L31" s="77">
        <f t="shared" si="4"/>
        <v>1023.3150000000001</v>
      </c>
      <c r="M31" s="77">
        <f t="shared" si="5"/>
        <v>842.88</v>
      </c>
      <c r="N31" s="77">
        <f t="shared" si="6"/>
        <v>332.59100000000001</v>
      </c>
    </row>
    <row r="32" spans="1:18" x14ac:dyDescent="0.2">
      <c r="A32" s="208" t="s">
        <v>25</v>
      </c>
      <c r="B32" s="241">
        <v>251245.639</v>
      </c>
      <c r="C32" s="245">
        <v>4.7963094384769249E-2</v>
      </c>
      <c r="D32" s="247">
        <v>183047.73400000003</v>
      </c>
      <c r="E32" s="245">
        <v>4.4995386385236348E-2</v>
      </c>
      <c r="F32" s="247">
        <v>172567.02</v>
      </c>
      <c r="G32" s="244">
        <v>4.3871761984709122E-2</v>
      </c>
      <c r="H32" s="247">
        <v>606860.39300000004</v>
      </c>
      <c r="I32" s="250">
        <v>4.5835730357427266E-2</v>
      </c>
      <c r="J32" s="85"/>
      <c r="K32" s="87" t="str">
        <f t="shared" si="7"/>
        <v>Domácnosti</v>
      </c>
      <c r="L32" s="77">
        <f t="shared" si="4"/>
        <v>251245.639</v>
      </c>
      <c r="M32" s="77">
        <f t="shared" si="5"/>
        <v>183047.73400000003</v>
      </c>
      <c r="N32" s="77">
        <f t="shared" si="6"/>
        <v>172567.02</v>
      </c>
    </row>
    <row r="33" spans="1:14" x14ac:dyDescent="0.2">
      <c r="A33" s="208" t="s">
        <v>5</v>
      </c>
      <c r="B33" s="241">
        <v>146986.00700000007</v>
      </c>
      <c r="C33" s="245">
        <v>4.7656811412882402E-2</v>
      </c>
      <c r="D33" s="247">
        <v>109468.24500000001</v>
      </c>
      <c r="E33" s="245">
        <v>4.5860206674801833E-2</v>
      </c>
      <c r="F33" s="247">
        <v>100092.26699999999</v>
      </c>
      <c r="G33" s="244">
        <v>4.5824195201812849E-2</v>
      </c>
      <c r="H33" s="247">
        <v>356546.51900000009</v>
      </c>
      <c r="I33" s="250">
        <v>4.6573748526830376E-2</v>
      </c>
      <c r="J33" s="85"/>
      <c r="K33" s="87" t="str">
        <f t="shared" si="7"/>
        <v>Obchod, služby, školství, zdravotnictví</v>
      </c>
      <c r="L33" s="77">
        <f t="shared" si="4"/>
        <v>146986.00700000007</v>
      </c>
      <c r="M33" s="77">
        <f t="shared" si="5"/>
        <v>109468.24500000001</v>
      </c>
      <c r="N33" s="77">
        <f t="shared" si="6"/>
        <v>100092.26699999999</v>
      </c>
    </row>
    <row r="34" spans="1:14" x14ac:dyDescent="0.2">
      <c r="A34" s="208" t="s">
        <v>3</v>
      </c>
      <c r="B34" s="241">
        <v>2986.9870000000001</v>
      </c>
      <c r="C34" s="244">
        <v>1.0080478714331974E-2</v>
      </c>
      <c r="D34" s="246">
        <v>2350.5770000000002</v>
      </c>
      <c r="E34" s="244">
        <v>1.0431085813214828E-2</v>
      </c>
      <c r="F34" s="246">
        <v>2238.61</v>
      </c>
      <c r="G34" s="244">
        <v>1.1486336192886012E-2</v>
      </c>
      <c r="H34" s="246">
        <v>7576.1740000000009</v>
      </c>
      <c r="I34" s="250">
        <v>1.0573115441035836E-2</v>
      </c>
      <c r="J34" s="85"/>
      <c r="K34" s="87" t="str">
        <f t="shared" si="7"/>
        <v>Ostatní</v>
      </c>
      <c r="L34" s="77">
        <f t="shared" si="4"/>
        <v>2986.9870000000001</v>
      </c>
      <c r="M34" s="77">
        <f t="shared" si="5"/>
        <v>2350.5770000000002</v>
      </c>
      <c r="N34" s="77">
        <f t="shared" si="6"/>
        <v>2238.61</v>
      </c>
    </row>
    <row r="35" spans="1:14" ht="18" customHeight="1" x14ac:dyDescent="0.2">
      <c r="A35" s="110" t="s">
        <v>173</v>
      </c>
      <c r="B35" s="68"/>
      <c r="C35" s="68"/>
      <c r="D35" s="8"/>
      <c r="F35" s="10"/>
      <c r="G35" s="87"/>
      <c r="H35" s="87"/>
      <c r="I35" s="4" t="s">
        <v>78</v>
      </c>
      <c r="J35" s="87"/>
    </row>
    <row r="36" spans="1:14" x14ac:dyDescent="0.2">
      <c r="A36" s="68"/>
      <c r="B36" s="68"/>
      <c r="C36" s="68"/>
    </row>
    <row r="37" spans="1:14" x14ac:dyDescent="0.2">
      <c r="B37" s="72"/>
      <c r="C37" s="72"/>
      <c r="D37" s="72"/>
    </row>
    <row r="38" spans="1:14" x14ac:dyDescent="0.2">
      <c r="B38" s="72"/>
      <c r="C38" s="72"/>
      <c r="D38" s="72"/>
    </row>
    <row r="39" spans="1:14" x14ac:dyDescent="0.2">
      <c r="B39" s="72"/>
      <c r="C39" s="72"/>
      <c r="D39" s="72"/>
      <c r="L39" s="93" t="s">
        <v>170</v>
      </c>
      <c r="M39" s="97">
        <v>3.1678653764334007E-2</v>
      </c>
    </row>
    <row r="40" spans="1:14" x14ac:dyDescent="0.2">
      <c r="B40" s="99"/>
      <c r="C40" s="99"/>
      <c r="D40" s="99"/>
      <c r="L40" s="93" t="s">
        <v>63</v>
      </c>
      <c r="M40" s="97">
        <v>3.8385032790347468E-2</v>
      </c>
    </row>
    <row r="41" spans="1:14" x14ac:dyDescent="0.2">
      <c r="B41" s="72"/>
      <c r="C41" s="72"/>
      <c r="D41" s="72"/>
      <c r="L41" s="93" t="s">
        <v>125</v>
      </c>
      <c r="M41" s="97">
        <v>3.9692030158703956E-2</v>
      </c>
    </row>
  </sheetData>
  <mergeCells count="4">
    <mergeCell ref="B5:C5"/>
    <mergeCell ref="D5:E5"/>
    <mergeCell ref="F5:G5"/>
    <mergeCell ref="H5:I5"/>
  </mergeCells>
  <conditionalFormatting sqref="C27:C34 E27:E34 G27:G34 I27:I34">
    <cfRule type="dataBar" priority="1">
      <dataBar>
        <cfvo type="num" val="0"/>
        <cfvo type="num" val="1"/>
        <color rgb="FF63C384"/>
      </dataBar>
      <extLst>
        <ext xmlns:x14="http://schemas.microsoft.com/office/spreadsheetml/2009/9/main" uri="{B025F937-C7B1-47D3-B67F-A62EFF666E3E}">
          <x14:id>{FB29CA78-2BB6-4C83-B0D7-DB9DDBBF02EB}</x14:id>
        </ext>
      </extLst>
    </cfRule>
  </conditionalFormatting>
  <conditionalFormatting sqref="C10:C25 E10:E25 G10:G25 I10:I25">
    <cfRule type="dataBar" priority="2">
      <dataBar>
        <cfvo type="num" val="0"/>
        <cfvo type="num" val="1"/>
        <color rgb="FF63C384"/>
      </dataBar>
      <extLst>
        <ext xmlns:x14="http://schemas.microsoft.com/office/spreadsheetml/2009/9/main" uri="{B025F937-C7B1-47D3-B67F-A62EFF666E3E}">
          <x14:id>{3AA4B0B4-52B3-44B8-A8BA-59C7D4D42FA8}</x14:id>
        </ext>
      </extLst>
    </cfRule>
  </conditionalFormatting>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&amp;C&amp;"Calibri,Obyčejné"&amp;9&amp;P</oddFooter>
  </headerFooter>
  <ignoredErrors>
    <ignoredError sqref="L26:N26" formula="1"/>
  </ignoredErrors>
  <drawing r:id="rId2"/>
  <extLst>
    <ext xmlns:x14="http://schemas.microsoft.com/office/spreadsheetml/2009/9/main" uri="{78C0D931-6437-407d-A8EE-F0AAD7539E65}">
      <x14:conditionalFormattings>
        <x14:conditionalFormatting xmlns:xm="http://schemas.microsoft.com/office/excel/2006/main">
          <x14:cfRule type="dataBar" id="{FB29CA78-2BB6-4C83-B0D7-DB9DDBBF02EB}">
            <x14:dataBar minLength="0" maxLength="100" gradient="0" direction="rightToLeft">
              <x14:cfvo type="num">
                <xm:f>0</xm:f>
              </x14:cfvo>
              <x14:cfvo type="num">
                <xm:f>1</xm:f>
              </x14:cfvo>
              <x14:negativeFillColor rgb="FFFF0000"/>
              <x14:axisColor rgb="FF000000"/>
            </x14:dataBar>
          </x14:cfRule>
          <xm:sqref>C27:C34 E27:E34 G27:G34 I27:I34</xm:sqref>
        </x14:conditionalFormatting>
        <x14:conditionalFormatting xmlns:xm="http://schemas.microsoft.com/office/excel/2006/main">
          <x14:cfRule type="dataBar" id="{3AA4B0B4-52B3-44B8-A8BA-59C7D4D42FA8}">
            <x14:dataBar minLength="0" maxLength="100" gradient="0" direction="rightToLeft">
              <x14:cfvo type="num">
                <xm:f>0</xm:f>
              </x14:cfvo>
              <x14:cfvo type="num">
                <xm:f>1</xm:f>
              </x14:cfvo>
              <x14:negativeFillColor rgb="FFFF0000"/>
              <x14:axisColor rgb="FF000000"/>
            </x14:dataBar>
          </x14:cfRule>
          <xm:sqref>C10:C25 E10:E25 G10:G25 I10:I25</xm:sqref>
        </x14:conditionalFormatting>
      </x14:conditionalFormattings>
    </ext>
  </extLst>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2"/>
  <sheetViews>
    <sheetView showGridLines="0" zoomScaleNormal="100" zoomScaleSheetLayoutView="100" workbookViewId="0">
      <selection activeCell="N19" sqref="N19"/>
    </sheetView>
  </sheetViews>
  <sheetFormatPr defaultColWidth="9.140625" defaultRowHeight="12" x14ac:dyDescent="0.2"/>
  <cols>
    <col min="1" max="1" width="42.28515625" style="70" customWidth="1"/>
    <col min="2" max="9" width="12.7109375" style="70" customWidth="1"/>
    <col min="10" max="20" width="9.140625" style="70" customWidth="1"/>
    <col min="21" max="16384" width="9.140625" style="70"/>
  </cols>
  <sheetData>
    <row r="1" spans="1:15" ht="15.75" x14ac:dyDescent="0.25">
      <c r="A1" s="204" t="s">
        <v>146</v>
      </c>
      <c r="I1" s="205" t="str">
        <f>Titulní!A35</f>
        <v>I. čtvrtletí 2020</v>
      </c>
    </row>
    <row r="2" spans="1:15" ht="1.5" customHeight="1" x14ac:dyDescent="0.2">
      <c r="F2" s="87"/>
      <c r="G2" s="87"/>
      <c r="H2" s="87"/>
      <c r="I2" s="87"/>
      <c r="J2" s="87"/>
    </row>
    <row r="3" spans="1:15" ht="5.0999999999999996" customHeight="1" x14ac:dyDescent="0.2">
      <c r="F3" s="87"/>
      <c r="G3" s="87"/>
      <c r="H3" s="87"/>
      <c r="I3" s="87"/>
      <c r="J3" s="87"/>
    </row>
    <row r="4" spans="1:15" ht="5.0999999999999996" customHeight="1" x14ac:dyDescent="0.2">
      <c r="A4" s="107"/>
      <c r="B4" s="104"/>
      <c r="C4" s="104"/>
      <c r="D4" s="104"/>
      <c r="E4" s="104"/>
      <c r="F4" s="93"/>
      <c r="J4" s="93"/>
      <c r="K4" s="103"/>
    </row>
    <row r="5" spans="1:15" ht="12.75" customHeight="1" x14ac:dyDescent="0.2">
      <c r="A5" s="206"/>
      <c r="B5" s="404" t="s">
        <v>8</v>
      </c>
      <c r="C5" s="405"/>
      <c r="D5" s="404" t="s">
        <v>9</v>
      </c>
      <c r="E5" s="405"/>
      <c r="F5" s="404" t="s">
        <v>10</v>
      </c>
      <c r="G5" s="405"/>
      <c r="H5" s="404" t="s">
        <v>7</v>
      </c>
      <c r="I5" s="406"/>
    </row>
    <row r="6" spans="1:15" x14ac:dyDescent="0.2">
      <c r="A6" s="207"/>
      <c r="B6" s="235" t="s">
        <v>182</v>
      </c>
      <c r="C6" s="236" t="s">
        <v>49</v>
      </c>
      <c r="D6" s="235" t="s">
        <v>182</v>
      </c>
      <c r="E6" s="236" t="s">
        <v>49</v>
      </c>
      <c r="F6" s="235" t="s">
        <v>182</v>
      </c>
      <c r="G6" s="236" t="s">
        <v>49</v>
      </c>
      <c r="H6" s="235" t="s">
        <v>182</v>
      </c>
      <c r="I6" s="237" t="s">
        <v>49</v>
      </c>
      <c r="J6" s="93"/>
      <c r="O6" s="93"/>
    </row>
    <row r="7" spans="1:15" x14ac:dyDescent="0.2">
      <c r="A7" s="209" t="s">
        <v>166</v>
      </c>
      <c r="B7" s="238">
        <v>3647.0189999999989</v>
      </c>
      <c r="C7" s="239">
        <v>9.0328452679066154E-2</v>
      </c>
      <c r="D7" s="238">
        <v>3647.0189999999989</v>
      </c>
      <c r="E7" s="239">
        <v>9.0389742951573065E-2</v>
      </c>
      <c r="F7" s="238">
        <v>3647.0189999999989</v>
      </c>
      <c r="G7" s="239">
        <v>9.0431704749138683E-2</v>
      </c>
      <c r="H7" s="238">
        <v>3647.0189999999989</v>
      </c>
      <c r="I7" s="248">
        <v>9.0431704749138683E-2</v>
      </c>
      <c r="J7" s="95"/>
      <c r="O7" s="60"/>
    </row>
    <row r="8" spans="1:15" x14ac:dyDescent="0.2">
      <c r="A8" s="209" t="s">
        <v>183</v>
      </c>
      <c r="B8" s="238">
        <v>941282.5262100274</v>
      </c>
      <c r="C8" s="239">
        <v>4.6405425319526981E-2</v>
      </c>
      <c r="D8" s="238">
        <v>769662.3143733663</v>
      </c>
      <c r="E8" s="239">
        <v>4.6375902013380606E-2</v>
      </c>
      <c r="F8" s="238">
        <v>741034.07682273199</v>
      </c>
      <c r="G8" s="239">
        <v>4.5317210403612099E-2</v>
      </c>
      <c r="H8" s="238">
        <v>2451978.9174061259</v>
      </c>
      <c r="I8" s="248">
        <v>4.6061937196103124E-2</v>
      </c>
      <c r="J8" s="95"/>
      <c r="O8" s="60"/>
    </row>
    <row r="9" spans="1:15" x14ac:dyDescent="0.2">
      <c r="A9" s="209" t="s">
        <v>184</v>
      </c>
      <c r="B9" s="238">
        <v>667229.66531969083</v>
      </c>
      <c r="C9" s="240">
        <v>5.2429447023255207E-2</v>
      </c>
      <c r="D9" s="238">
        <v>518253.86581248767</v>
      </c>
      <c r="E9" s="240">
        <v>5.099804776923255E-2</v>
      </c>
      <c r="F9" s="238">
        <v>486042.65660432749</v>
      </c>
      <c r="G9" s="240">
        <v>4.9866496727401517E-2</v>
      </c>
      <c r="H9" s="238">
        <v>1671526.1877365059</v>
      </c>
      <c r="I9" s="249">
        <v>5.1218276439251122E-2</v>
      </c>
      <c r="J9" s="85"/>
      <c r="K9" s="87"/>
      <c r="L9" s="87" t="str">
        <f>+B5</f>
        <v>Leden</v>
      </c>
      <c r="M9" s="87" t="str">
        <f>+D5</f>
        <v>Únor</v>
      </c>
      <c r="N9" s="87" t="str">
        <f>+F5</f>
        <v>Březen</v>
      </c>
    </row>
    <row r="10" spans="1:15" x14ac:dyDescent="0.2">
      <c r="A10" s="208" t="s">
        <v>41</v>
      </c>
      <c r="B10" s="241">
        <v>6406.2960000000003</v>
      </c>
      <c r="C10" s="242">
        <v>7.0989818046033682E-3</v>
      </c>
      <c r="D10" s="246">
        <v>5152.9340000000002</v>
      </c>
      <c r="E10" s="244">
        <v>7.006677529435775E-3</v>
      </c>
      <c r="F10" s="246">
        <v>4468.0290000000005</v>
      </c>
      <c r="G10" s="244">
        <v>5.5173519487579847E-3</v>
      </c>
      <c r="H10" s="246">
        <v>16027.259</v>
      </c>
      <c r="I10" s="250">
        <v>6.5479642011083746E-3</v>
      </c>
      <c r="J10" s="85"/>
      <c r="K10" s="87" t="str">
        <f>+A10</f>
        <v>Biomasa</v>
      </c>
      <c r="L10" s="77">
        <f>+B10</f>
        <v>6406.2960000000003</v>
      </c>
      <c r="M10" s="77">
        <f>+D10</f>
        <v>5152.9340000000002</v>
      </c>
      <c r="N10" s="77">
        <f>+F10</f>
        <v>4468.0290000000005</v>
      </c>
    </row>
    <row r="11" spans="1:15" x14ac:dyDescent="0.2">
      <c r="A11" s="208" t="s">
        <v>40</v>
      </c>
      <c r="B11" s="241">
        <v>6892.6020000000008</v>
      </c>
      <c r="C11" s="243">
        <v>0.11066368909083624</v>
      </c>
      <c r="D11" s="247">
        <v>5800.1059999999998</v>
      </c>
      <c r="E11" s="245">
        <v>0.11001051188131644</v>
      </c>
      <c r="F11" s="247">
        <v>6646.0020000000004</v>
      </c>
      <c r="G11" s="244">
        <v>0.11657885132573408</v>
      </c>
      <c r="H11" s="247">
        <v>19338.71</v>
      </c>
      <c r="I11" s="250">
        <v>0.11242386059943796</v>
      </c>
      <c r="J11" s="85"/>
      <c r="K11" s="87" t="str">
        <f t="shared" ref="K11:L25" si="0">+A11</f>
        <v>Bioplyn</v>
      </c>
      <c r="L11" s="77">
        <f t="shared" si="0"/>
        <v>6892.6020000000008</v>
      </c>
      <c r="M11" s="77">
        <f t="shared" ref="M11:M25" si="1">+D11</f>
        <v>5800.1059999999998</v>
      </c>
      <c r="N11" s="77">
        <f t="shared" ref="N11:N25" si="2">+F11</f>
        <v>6646.0020000000004</v>
      </c>
      <c r="O11" s="105"/>
    </row>
    <row r="12" spans="1:15" x14ac:dyDescent="0.2">
      <c r="A12" s="208" t="s">
        <v>39</v>
      </c>
      <c r="B12" s="241">
        <v>2671</v>
      </c>
      <c r="C12" s="243">
        <v>1.6215007891554765E-3</v>
      </c>
      <c r="D12" s="247">
        <v>2726</v>
      </c>
      <c r="E12" s="245">
        <v>2.1500566444884804E-3</v>
      </c>
      <c r="F12" s="247">
        <v>3060</v>
      </c>
      <c r="G12" s="244">
        <v>2.8573877200630802E-3</v>
      </c>
      <c r="H12" s="247">
        <v>8457</v>
      </c>
      <c r="I12" s="250">
        <v>2.1216645801474089E-3</v>
      </c>
      <c r="J12" s="85"/>
      <c r="K12" s="87" t="str">
        <f t="shared" si="0"/>
        <v>Černé uhlí</v>
      </c>
      <c r="L12" s="77">
        <f t="shared" si="0"/>
        <v>2671</v>
      </c>
      <c r="M12" s="77">
        <f t="shared" si="1"/>
        <v>2726</v>
      </c>
      <c r="N12" s="77">
        <f t="shared" si="2"/>
        <v>3060</v>
      </c>
      <c r="O12" s="105"/>
    </row>
    <row r="13" spans="1:15" x14ac:dyDescent="0.2">
      <c r="A13" s="208" t="s">
        <v>64</v>
      </c>
      <c r="B13" s="241">
        <v>0</v>
      </c>
      <c r="C13" s="243">
        <v>0</v>
      </c>
      <c r="D13" s="247">
        <v>0</v>
      </c>
      <c r="E13" s="245">
        <v>0</v>
      </c>
      <c r="F13" s="247">
        <v>0</v>
      </c>
      <c r="G13" s="244">
        <v>0</v>
      </c>
      <c r="H13" s="247">
        <v>0</v>
      </c>
      <c r="I13" s="250">
        <v>0</v>
      </c>
      <c r="J13" s="85"/>
      <c r="K13" s="87" t="str">
        <f t="shared" si="0"/>
        <v>Elektrická energie</v>
      </c>
      <c r="L13" s="77">
        <f t="shared" si="0"/>
        <v>0</v>
      </c>
      <c r="M13" s="77">
        <f t="shared" si="1"/>
        <v>0</v>
      </c>
      <c r="N13" s="77">
        <f t="shared" si="2"/>
        <v>0</v>
      </c>
      <c r="O13" s="105"/>
    </row>
    <row r="14" spans="1:15" x14ac:dyDescent="0.2">
      <c r="A14" s="208" t="s">
        <v>65</v>
      </c>
      <c r="B14" s="241">
        <v>0</v>
      </c>
      <c r="C14" s="243">
        <v>0</v>
      </c>
      <c r="D14" s="247">
        <v>0</v>
      </c>
      <c r="E14" s="245">
        <v>0</v>
      </c>
      <c r="F14" s="247">
        <v>0</v>
      </c>
      <c r="G14" s="244">
        <v>0</v>
      </c>
      <c r="H14" s="247">
        <v>0</v>
      </c>
      <c r="I14" s="250">
        <v>0</v>
      </c>
      <c r="J14" s="85"/>
      <c r="K14" s="87" t="str">
        <f t="shared" si="0"/>
        <v>Energie prostředí (tepelné čerpadlo)</v>
      </c>
      <c r="L14" s="77">
        <f t="shared" si="0"/>
        <v>0</v>
      </c>
      <c r="M14" s="77">
        <f t="shared" si="1"/>
        <v>0</v>
      </c>
      <c r="N14" s="77">
        <f t="shared" si="2"/>
        <v>0</v>
      </c>
      <c r="O14" s="105"/>
    </row>
    <row r="15" spans="1:15" x14ac:dyDescent="0.2">
      <c r="A15" s="208" t="s">
        <v>66</v>
      </c>
      <c r="B15" s="241">
        <v>0</v>
      </c>
      <c r="C15" s="243">
        <v>0</v>
      </c>
      <c r="D15" s="247">
        <v>0</v>
      </c>
      <c r="E15" s="245">
        <v>0</v>
      </c>
      <c r="F15" s="247">
        <v>0</v>
      </c>
      <c r="G15" s="244">
        <v>0</v>
      </c>
      <c r="H15" s="247">
        <v>0</v>
      </c>
      <c r="I15" s="250">
        <v>0</v>
      </c>
      <c r="J15" s="85"/>
      <c r="K15" s="87" t="str">
        <f t="shared" si="0"/>
        <v>Energie Slunce (solární kolektor)</v>
      </c>
      <c r="L15" s="77">
        <f t="shared" si="0"/>
        <v>0</v>
      </c>
      <c r="M15" s="77">
        <f t="shared" si="1"/>
        <v>0</v>
      </c>
      <c r="N15" s="77">
        <f t="shared" si="2"/>
        <v>0</v>
      </c>
      <c r="O15" s="105"/>
    </row>
    <row r="16" spans="1:15" x14ac:dyDescent="0.2">
      <c r="A16" s="208" t="s">
        <v>38</v>
      </c>
      <c r="B16" s="241">
        <v>581805.897</v>
      </c>
      <c r="C16" s="243">
        <v>9.7491073337021658E-2</v>
      </c>
      <c r="D16" s="247">
        <v>451284.59</v>
      </c>
      <c r="E16" s="245">
        <v>9.4296048304644511E-2</v>
      </c>
      <c r="F16" s="247">
        <v>424092.13699999999</v>
      </c>
      <c r="G16" s="244">
        <v>9.2647100661158999E-2</v>
      </c>
      <c r="H16" s="247">
        <v>1457182.6239999998</v>
      </c>
      <c r="I16" s="250">
        <v>9.5047407170826395E-2</v>
      </c>
      <c r="J16" s="85"/>
      <c r="K16" s="87" t="str">
        <f t="shared" si="0"/>
        <v>Hnědé uhlí</v>
      </c>
      <c r="L16" s="77">
        <f t="shared" si="0"/>
        <v>581805.897</v>
      </c>
      <c r="M16" s="77">
        <f t="shared" si="1"/>
        <v>451284.59</v>
      </c>
      <c r="N16" s="77">
        <f t="shared" si="2"/>
        <v>424092.13699999999</v>
      </c>
      <c r="O16" s="105"/>
    </row>
    <row r="17" spans="1:18" x14ac:dyDescent="0.2">
      <c r="A17" s="208" t="s">
        <v>76</v>
      </c>
      <c r="B17" s="241">
        <v>0</v>
      </c>
      <c r="C17" s="243">
        <v>0</v>
      </c>
      <c r="D17" s="247">
        <v>0</v>
      </c>
      <c r="E17" s="245">
        <v>0</v>
      </c>
      <c r="F17" s="247">
        <v>0</v>
      </c>
      <c r="G17" s="244">
        <v>0</v>
      </c>
      <c r="H17" s="247">
        <v>0</v>
      </c>
      <c r="I17" s="250">
        <v>0</v>
      </c>
      <c r="J17" s="85"/>
      <c r="K17" s="87" t="str">
        <f t="shared" si="0"/>
        <v>Jaderné palivo</v>
      </c>
      <c r="L17" s="77">
        <f t="shared" si="0"/>
        <v>0</v>
      </c>
      <c r="M17" s="77">
        <f t="shared" si="1"/>
        <v>0</v>
      </c>
      <c r="N17" s="77">
        <f t="shared" si="2"/>
        <v>0</v>
      </c>
      <c r="O17" s="105"/>
    </row>
    <row r="18" spans="1:18" x14ac:dyDescent="0.2">
      <c r="A18" s="208" t="s">
        <v>37</v>
      </c>
      <c r="B18" s="241">
        <v>0</v>
      </c>
      <c r="C18" s="243">
        <v>0</v>
      </c>
      <c r="D18" s="247">
        <v>0</v>
      </c>
      <c r="E18" s="245">
        <v>0</v>
      </c>
      <c r="F18" s="247">
        <v>0</v>
      </c>
      <c r="G18" s="244">
        <v>0</v>
      </c>
      <c r="H18" s="247">
        <v>0</v>
      </c>
      <c r="I18" s="250">
        <v>0</v>
      </c>
      <c r="J18" s="85"/>
      <c r="K18" s="87" t="str">
        <f t="shared" si="0"/>
        <v>Koks</v>
      </c>
      <c r="L18" s="77">
        <f t="shared" si="0"/>
        <v>0</v>
      </c>
      <c r="M18" s="77">
        <f t="shared" si="1"/>
        <v>0</v>
      </c>
      <c r="N18" s="77">
        <f t="shared" si="2"/>
        <v>0</v>
      </c>
      <c r="O18" s="105"/>
    </row>
    <row r="19" spans="1:18" x14ac:dyDescent="0.2">
      <c r="A19" s="208" t="s">
        <v>36</v>
      </c>
      <c r="B19" s="241">
        <v>3067</v>
      </c>
      <c r="C19" s="243">
        <v>3.092810524454042E-2</v>
      </c>
      <c r="D19" s="247">
        <v>2298</v>
      </c>
      <c r="E19" s="245">
        <v>2.6839490247769611E-2</v>
      </c>
      <c r="F19" s="247">
        <v>2853</v>
      </c>
      <c r="G19" s="244">
        <v>3.3088277890133203E-2</v>
      </c>
      <c r="H19" s="247">
        <v>8218</v>
      </c>
      <c r="I19" s="250">
        <v>3.0323664492570377E-2</v>
      </c>
      <c r="J19" s="85"/>
      <c r="K19" s="87" t="str">
        <f t="shared" si="0"/>
        <v>Odpadní teplo</v>
      </c>
      <c r="L19" s="77">
        <f t="shared" si="0"/>
        <v>3067</v>
      </c>
      <c r="M19" s="77">
        <f t="shared" si="1"/>
        <v>2298</v>
      </c>
      <c r="N19" s="77">
        <f t="shared" si="2"/>
        <v>2853</v>
      </c>
      <c r="O19" s="105"/>
    </row>
    <row r="20" spans="1:18" x14ac:dyDescent="0.2">
      <c r="A20" s="208" t="s">
        <v>35</v>
      </c>
      <c r="B20" s="241">
        <v>0</v>
      </c>
      <c r="C20" s="243">
        <v>0</v>
      </c>
      <c r="D20" s="247">
        <v>0</v>
      </c>
      <c r="E20" s="245">
        <v>0</v>
      </c>
      <c r="F20" s="247">
        <v>0</v>
      </c>
      <c r="G20" s="244">
        <v>0</v>
      </c>
      <c r="H20" s="247">
        <v>0</v>
      </c>
      <c r="I20" s="250">
        <v>0</v>
      </c>
      <c r="J20" s="85"/>
      <c r="K20" s="87" t="str">
        <f t="shared" si="0"/>
        <v>Ostatní kapalná paliva</v>
      </c>
      <c r="L20" s="77">
        <f t="shared" si="0"/>
        <v>0</v>
      </c>
      <c r="M20" s="77">
        <f t="shared" si="1"/>
        <v>0</v>
      </c>
      <c r="N20" s="77">
        <f t="shared" si="2"/>
        <v>0</v>
      </c>
      <c r="O20" s="105"/>
    </row>
    <row r="21" spans="1:18" x14ac:dyDescent="0.2">
      <c r="A21" s="208" t="s">
        <v>34</v>
      </c>
      <c r="B21" s="241">
        <v>0</v>
      </c>
      <c r="C21" s="243">
        <v>0</v>
      </c>
      <c r="D21" s="247">
        <v>0</v>
      </c>
      <c r="E21" s="245">
        <v>0</v>
      </c>
      <c r="F21" s="247">
        <v>0</v>
      </c>
      <c r="G21" s="244">
        <v>0</v>
      </c>
      <c r="H21" s="247">
        <v>0</v>
      </c>
      <c r="I21" s="250">
        <v>0</v>
      </c>
      <c r="J21" s="85"/>
      <c r="K21" s="87" t="str">
        <f t="shared" si="0"/>
        <v>Ostatní pevná paliva</v>
      </c>
      <c r="L21" s="77">
        <f t="shared" si="0"/>
        <v>0</v>
      </c>
      <c r="M21" s="77">
        <f t="shared" si="1"/>
        <v>0</v>
      </c>
      <c r="N21" s="77">
        <f t="shared" si="2"/>
        <v>0</v>
      </c>
      <c r="O21" s="105"/>
    </row>
    <row r="22" spans="1:18" x14ac:dyDescent="0.2">
      <c r="A22" s="208" t="s">
        <v>33</v>
      </c>
      <c r="B22" s="241">
        <v>0</v>
      </c>
      <c r="C22" s="243">
        <v>0</v>
      </c>
      <c r="D22" s="247">
        <v>0</v>
      </c>
      <c r="E22" s="245">
        <v>0</v>
      </c>
      <c r="F22" s="247">
        <v>0</v>
      </c>
      <c r="G22" s="244">
        <v>0</v>
      </c>
      <c r="H22" s="247">
        <v>0</v>
      </c>
      <c r="I22" s="250">
        <v>0</v>
      </c>
      <c r="J22" s="85"/>
      <c r="K22" s="87" t="str">
        <f t="shared" si="0"/>
        <v>Ostatní plyny</v>
      </c>
      <c r="L22" s="77">
        <f t="shared" si="0"/>
        <v>0</v>
      </c>
      <c r="M22" s="77">
        <f t="shared" si="1"/>
        <v>0</v>
      </c>
      <c r="N22" s="77">
        <f t="shared" si="2"/>
        <v>0</v>
      </c>
      <c r="O22" s="105"/>
    </row>
    <row r="23" spans="1:18" x14ac:dyDescent="0.2">
      <c r="A23" s="208" t="s">
        <v>3</v>
      </c>
      <c r="B23" s="241">
        <v>0</v>
      </c>
      <c r="C23" s="243">
        <v>0</v>
      </c>
      <c r="D23" s="247">
        <v>0</v>
      </c>
      <c r="E23" s="245">
        <v>0</v>
      </c>
      <c r="F23" s="247">
        <v>0</v>
      </c>
      <c r="G23" s="244">
        <v>0</v>
      </c>
      <c r="H23" s="247">
        <v>0</v>
      </c>
      <c r="I23" s="250">
        <v>0</v>
      </c>
      <c r="J23" s="85"/>
      <c r="K23" s="87" t="str">
        <f t="shared" si="0"/>
        <v>Ostatní</v>
      </c>
      <c r="L23" s="77">
        <f t="shared" si="0"/>
        <v>0</v>
      </c>
      <c r="M23" s="77">
        <f t="shared" si="1"/>
        <v>0</v>
      </c>
      <c r="N23" s="77">
        <f t="shared" si="2"/>
        <v>0</v>
      </c>
      <c r="O23" s="105"/>
    </row>
    <row r="24" spans="1:18" x14ac:dyDescent="0.2">
      <c r="A24" s="208" t="s">
        <v>32</v>
      </c>
      <c r="B24" s="241">
        <v>101</v>
      </c>
      <c r="C24" s="243">
        <v>8.5062710167006748E-3</v>
      </c>
      <c r="D24" s="247">
        <v>98.126000000000005</v>
      </c>
      <c r="E24" s="245">
        <v>1.504542406810935E-2</v>
      </c>
      <c r="F24" s="247">
        <v>103.48</v>
      </c>
      <c r="G24" s="244">
        <v>1.1032752176964153E-2</v>
      </c>
      <c r="H24" s="247">
        <v>302.60599999999999</v>
      </c>
      <c r="I24" s="250">
        <v>1.089493608658919E-2</v>
      </c>
      <c r="J24" s="85"/>
      <c r="K24" s="87" t="str">
        <f t="shared" si="0"/>
        <v>Topné oleje</v>
      </c>
      <c r="L24" s="77">
        <f t="shared" si="0"/>
        <v>101</v>
      </c>
      <c r="M24" s="77">
        <f t="shared" si="1"/>
        <v>98.126000000000005</v>
      </c>
      <c r="N24" s="77">
        <f t="shared" si="2"/>
        <v>103.48</v>
      </c>
      <c r="O24" s="105"/>
    </row>
    <row r="25" spans="1:18" x14ac:dyDescent="0.2">
      <c r="A25" s="208" t="s">
        <v>31</v>
      </c>
      <c r="B25" s="241">
        <v>66285.870319690817</v>
      </c>
      <c r="C25" s="242">
        <v>2.0128768376729521E-2</v>
      </c>
      <c r="D25" s="246">
        <v>50894.109812487652</v>
      </c>
      <c r="E25" s="244">
        <v>2.0068675450438635E-2</v>
      </c>
      <c r="F25" s="246">
        <v>44820.008604327493</v>
      </c>
      <c r="G25" s="244">
        <v>1.8299855480936038E-2</v>
      </c>
      <c r="H25" s="246">
        <v>161999.98873650597</v>
      </c>
      <c r="I25" s="250">
        <v>1.9569260326712655E-2</v>
      </c>
      <c r="J25" s="85"/>
      <c r="K25" s="87" t="str">
        <f t="shared" si="0"/>
        <v>Zemní plyn</v>
      </c>
      <c r="L25" s="77">
        <f t="shared" si="0"/>
        <v>66285.870319690817</v>
      </c>
      <c r="M25" s="77">
        <f t="shared" si="1"/>
        <v>50894.109812487652</v>
      </c>
      <c r="N25" s="77">
        <f t="shared" si="2"/>
        <v>44820.008604327493</v>
      </c>
      <c r="O25" s="82"/>
    </row>
    <row r="26" spans="1:18" x14ac:dyDescent="0.2">
      <c r="A26" s="210" t="s">
        <v>190</v>
      </c>
      <c r="B26" s="238">
        <v>-184811.1</v>
      </c>
      <c r="C26" s="240"/>
      <c r="D26" s="238">
        <v>-144073.59999999998</v>
      </c>
      <c r="E26" s="240"/>
      <c r="F26" s="238">
        <v>-135116.70000000001</v>
      </c>
      <c r="G26" s="240"/>
      <c r="H26" s="238">
        <v>-464001.39999999997</v>
      </c>
      <c r="I26" s="249"/>
      <c r="J26" s="85"/>
      <c r="K26" s="87"/>
      <c r="L26" s="77"/>
      <c r="M26" s="77"/>
      <c r="N26" s="77"/>
    </row>
    <row r="27" spans="1:18" ht="13.5" customHeight="1" x14ac:dyDescent="0.2">
      <c r="A27" s="210" t="s">
        <v>185</v>
      </c>
      <c r="B27" s="238">
        <v>474933.47531969083</v>
      </c>
      <c r="C27" s="240">
        <v>4.001943843758439E-2</v>
      </c>
      <c r="D27" s="238">
        <v>367142.77581248764</v>
      </c>
      <c r="E27" s="240">
        <v>3.9169086748439941E-2</v>
      </c>
      <c r="F27" s="238">
        <v>343554.23660432745</v>
      </c>
      <c r="G27" s="240">
        <v>3.8479376831408854E-2</v>
      </c>
      <c r="H27" s="238">
        <v>1185630.4877365059</v>
      </c>
      <c r="I27" s="249">
        <v>3.9299474787089006E-2</v>
      </c>
      <c r="J27" s="10"/>
      <c r="K27" s="87"/>
      <c r="L27" s="87" t="str">
        <f>+L9</f>
        <v>Leden</v>
      </c>
      <c r="M27" s="87" t="str">
        <f t="shared" ref="M27:N27" si="3">+M9</f>
        <v>Únor</v>
      </c>
      <c r="N27" s="87" t="str">
        <f t="shared" si="3"/>
        <v>Březen</v>
      </c>
      <c r="O27" s="72"/>
      <c r="P27" s="99"/>
      <c r="Q27" s="99"/>
      <c r="R27" s="99"/>
    </row>
    <row r="28" spans="1:18" ht="12.75" customHeight="1" x14ac:dyDescent="0.2">
      <c r="A28" s="208" t="s">
        <v>26</v>
      </c>
      <c r="B28" s="241">
        <v>78245.184999999998</v>
      </c>
      <c r="C28" s="244">
        <v>2.8968835536462373E-2</v>
      </c>
      <c r="D28" s="246">
        <v>60529.02</v>
      </c>
      <c r="E28" s="244">
        <v>2.7037171982660188E-2</v>
      </c>
      <c r="F28" s="246">
        <v>58642.779000000002</v>
      </c>
      <c r="G28" s="244">
        <v>2.7305952153629808E-2</v>
      </c>
      <c r="H28" s="246">
        <v>197416.984</v>
      </c>
      <c r="I28" s="250">
        <v>2.7854779777335716E-2</v>
      </c>
      <c r="J28" s="85"/>
      <c r="K28" s="87" t="str">
        <f>+A28</f>
        <v>Průmysl</v>
      </c>
      <c r="L28" s="77">
        <f t="shared" ref="L28:L35" si="4">+B28</f>
        <v>78245.184999999998</v>
      </c>
      <c r="M28" s="77">
        <f t="shared" ref="M28:M35" si="5">+D28</f>
        <v>60529.02</v>
      </c>
      <c r="N28" s="77">
        <f t="shared" ref="N28:N35" si="6">+F28</f>
        <v>58642.779000000002</v>
      </c>
      <c r="O28" s="72"/>
      <c r="P28" s="105"/>
      <c r="Q28" s="105"/>
      <c r="R28" s="105"/>
    </row>
    <row r="29" spans="1:18" ht="12.75" customHeight="1" x14ac:dyDescent="0.2">
      <c r="A29" s="208" t="s">
        <v>0</v>
      </c>
      <c r="B29" s="241">
        <v>1157.8</v>
      </c>
      <c r="C29" s="245">
        <v>3.5037018177261313E-3</v>
      </c>
      <c r="D29" s="247">
        <v>885.7</v>
      </c>
      <c r="E29" s="245">
        <v>3.2178949401081704E-3</v>
      </c>
      <c r="F29" s="247">
        <v>822.6</v>
      </c>
      <c r="G29" s="244">
        <v>2.7916073843194007E-3</v>
      </c>
      <c r="H29" s="247">
        <v>2866.1</v>
      </c>
      <c r="I29" s="250">
        <v>3.1832769782093595E-3</v>
      </c>
      <c r="J29" s="85"/>
      <c r="K29" s="87" t="str">
        <f t="shared" ref="K29:K35" si="7">+A29</f>
        <v>Energetika</v>
      </c>
      <c r="L29" s="77">
        <f t="shared" si="4"/>
        <v>1157.8</v>
      </c>
      <c r="M29" s="77">
        <f t="shared" si="5"/>
        <v>885.7</v>
      </c>
      <c r="N29" s="77">
        <f t="shared" si="6"/>
        <v>822.6</v>
      </c>
      <c r="O29" s="72"/>
    </row>
    <row r="30" spans="1:18" ht="12.75" customHeight="1" x14ac:dyDescent="0.2">
      <c r="A30" s="208" t="s">
        <v>1</v>
      </c>
      <c r="B30" s="241">
        <v>10767.9</v>
      </c>
      <c r="C30" s="245">
        <v>8.6548913611357692E-2</v>
      </c>
      <c r="D30" s="247">
        <v>8283.7000000000007</v>
      </c>
      <c r="E30" s="245">
        <v>8.6173564588114968E-2</v>
      </c>
      <c r="F30" s="247">
        <v>7741</v>
      </c>
      <c r="G30" s="244">
        <v>8.4468433144828298E-2</v>
      </c>
      <c r="H30" s="247">
        <v>26792.6</v>
      </c>
      <c r="I30" s="250">
        <v>8.5822600962309523E-2</v>
      </c>
      <c r="J30" s="85"/>
      <c r="K30" s="87" t="str">
        <f t="shared" si="7"/>
        <v>Doprava</v>
      </c>
      <c r="L30" s="77">
        <f t="shared" si="4"/>
        <v>10767.9</v>
      </c>
      <c r="M30" s="77">
        <f t="shared" si="5"/>
        <v>8283.7000000000007</v>
      </c>
      <c r="N30" s="77">
        <f t="shared" si="6"/>
        <v>7741</v>
      </c>
      <c r="O30" s="72"/>
    </row>
    <row r="31" spans="1:18" ht="12.75" customHeight="1" x14ac:dyDescent="0.2">
      <c r="A31" s="208" t="s">
        <v>2</v>
      </c>
      <c r="B31" s="241">
        <v>4703.6570000000002</v>
      </c>
      <c r="C31" s="245">
        <v>9.2544135055034255E-2</v>
      </c>
      <c r="D31" s="247">
        <v>3462.58</v>
      </c>
      <c r="E31" s="245">
        <v>9.4532348017337342E-2</v>
      </c>
      <c r="F31" s="247">
        <v>3473.9079999999999</v>
      </c>
      <c r="G31" s="244">
        <v>0.10220095617204508</v>
      </c>
      <c r="H31" s="247">
        <v>11640.145</v>
      </c>
      <c r="I31" s="250">
        <v>9.5846601039845283E-2</v>
      </c>
      <c r="J31" s="85"/>
      <c r="K31" s="87" t="str">
        <f t="shared" si="7"/>
        <v>Stavebnictví</v>
      </c>
      <c r="L31" s="77">
        <f t="shared" si="4"/>
        <v>4703.6570000000002</v>
      </c>
      <c r="M31" s="77">
        <f t="shared" si="5"/>
        <v>3462.58</v>
      </c>
      <c r="N31" s="77">
        <f t="shared" si="6"/>
        <v>3473.9079999999999</v>
      </c>
    </row>
    <row r="32" spans="1:18" x14ac:dyDescent="0.2">
      <c r="A32" s="208" t="s">
        <v>6</v>
      </c>
      <c r="B32" s="241">
        <v>6506.4</v>
      </c>
      <c r="C32" s="245">
        <v>0.15498542033208906</v>
      </c>
      <c r="D32" s="247">
        <v>5553.9199999999992</v>
      </c>
      <c r="E32" s="245">
        <v>0.12057907360199262</v>
      </c>
      <c r="F32" s="247">
        <v>6140.48</v>
      </c>
      <c r="G32" s="244">
        <v>0.12861013037262164</v>
      </c>
      <c r="H32" s="247">
        <v>18200.8</v>
      </c>
      <c r="I32" s="250">
        <v>0.13404029163911746</v>
      </c>
      <c r="J32" s="85"/>
      <c r="K32" s="87" t="str">
        <f t="shared" si="7"/>
        <v>Zemědělství a lesnictví</v>
      </c>
      <c r="L32" s="77">
        <f t="shared" si="4"/>
        <v>6506.4</v>
      </c>
      <c r="M32" s="77">
        <f t="shared" si="5"/>
        <v>5553.9199999999992</v>
      </c>
      <c r="N32" s="77">
        <f t="shared" si="6"/>
        <v>6140.48</v>
      </c>
    </row>
    <row r="33" spans="1:14" x14ac:dyDescent="0.2">
      <c r="A33" s="208" t="s">
        <v>25</v>
      </c>
      <c r="B33" s="241">
        <v>201231.02731969082</v>
      </c>
      <c r="C33" s="245">
        <v>3.8415244916861657E-2</v>
      </c>
      <c r="D33" s="247">
        <v>155358.76981248762</v>
      </c>
      <c r="E33" s="245">
        <v>3.8189098129168167E-2</v>
      </c>
      <c r="F33" s="247">
        <v>147245.88560432746</v>
      </c>
      <c r="G33" s="244">
        <v>3.7434362872238058E-2</v>
      </c>
      <c r="H33" s="247">
        <v>503835.68273650587</v>
      </c>
      <c r="I33" s="250">
        <v>3.8054347861124556E-2</v>
      </c>
      <c r="J33" s="85"/>
      <c r="K33" s="87" t="str">
        <f t="shared" si="7"/>
        <v>Domácnosti</v>
      </c>
      <c r="L33" s="77">
        <f t="shared" si="4"/>
        <v>201231.02731969082</v>
      </c>
      <c r="M33" s="77">
        <f t="shared" si="5"/>
        <v>155358.76981248762</v>
      </c>
      <c r="N33" s="77">
        <f t="shared" si="6"/>
        <v>147245.88560432746</v>
      </c>
    </row>
    <row r="34" spans="1:14" x14ac:dyDescent="0.2">
      <c r="A34" s="208" t="s">
        <v>5</v>
      </c>
      <c r="B34" s="241">
        <v>136996.07</v>
      </c>
      <c r="C34" s="245">
        <v>4.4417805514616326E-2</v>
      </c>
      <c r="D34" s="247">
        <v>105431.086</v>
      </c>
      <c r="E34" s="245">
        <v>4.4168894768604403E-2</v>
      </c>
      <c r="F34" s="247">
        <v>94372.683000000005</v>
      </c>
      <c r="G34" s="244">
        <v>4.3205657910723567E-2</v>
      </c>
      <c r="H34" s="247">
        <v>336799.83900000004</v>
      </c>
      <c r="I34" s="250">
        <v>4.3994346234138823E-2</v>
      </c>
      <c r="J34" s="85"/>
      <c r="K34" s="87" t="str">
        <f t="shared" si="7"/>
        <v>Obchod, služby, školství, zdravotnictví</v>
      </c>
      <c r="L34" s="77">
        <f t="shared" si="4"/>
        <v>136996.07</v>
      </c>
      <c r="M34" s="77">
        <f t="shared" si="5"/>
        <v>105431.086</v>
      </c>
      <c r="N34" s="77">
        <f t="shared" si="6"/>
        <v>94372.683000000005</v>
      </c>
    </row>
    <row r="35" spans="1:14" x14ac:dyDescent="0.2">
      <c r="A35" s="208" t="s">
        <v>3</v>
      </c>
      <c r="B35" s="241">
        <v>35325.436000000002</v>
      </c>
      <c r="C35" s="244">
        <v>0.11921622212366388</v>
      </c>
      <c r="D35" s="246">
        <v>27638</v>
      </c>
      <c r="E35" s="244">
        <v>0.1226483326032848</v>
      </c>
      <c r="F35" s="246">
        <v>25114.901000000002</v>
      </c>
      <c r="G35" s="244">
        <v>0.12886487433588215</v>
      </c>
      <c r="H35" s="246">
        <v>88078.337</v>
      </c>
      <c r="I35" s="250">
        <v>0.12291988343396783</v>
      </c>
      <c r="J35" s="85"/>
      <c r="K35" s="87" t="str">
        <f t="shared" si="7"/>
        <v>Ostatní</v>
      </c>
      <c r="L35" s="77">
        <f t="shared" si="4"/>
        <v>35325.436000000002</v>
      </c>
      <c r="M35" s="77">
        <f t="shared" si="5"/>
        <v>27638</v>
      </c>
      <c r="N35" s="77">
        <f t="shared" si="6"/>
        <v>25114.901000000002</v>
      </c>
    </row>
    <row r="36" spans="1:14" ht="18" customHeight="1" x14ac:dyDescent="0.2">
      <c r="A36" s="110" t="s">
        <v>173</v>
      </c>
      <c r="B36" s="68"/>
      <c r="C36" s="68"/>
      <c r="D36" s="8"/>
      <c r="F36" s="10"/>
      <c r="G36" s="87"/>
      <c r="H36" s="87"/>
      <c r="I36" s="4" t="s">
        <v>78</v>
      </c>
      <c r="J36" s="87"/>
    </row>
    <row r="37" spans="1:14" x14ac:dyDescent="0.2">
      <c r="A37" s="68"/>
      <c r="B37" s="68"/>
      <c r="C37" s="68"/>
    </row>
    <row r="38" spans="1:14" x14ac:dyDescent="0.2">
      <c r="B38" s="72"/>
      <c r="C38" s="72"/>
      <c r="D38" s="72"/>
    </row>
    <row r="39" spans="1:14" x14ac:dyDescent="0.2">
      <c r="B39" s="72"/>
      <c r="C39" s="72"/>
      <c r="D39" s="72"/>
    </row>
    <row r="40" spans="1:14" x14ac:dyDescent="0.2">
      <c r="B40" s="72"/>
      <c r="C40" s="72"/>
      <c r="D40" s="72"/>
      <c r="L40" s="93" t="s">
        <v>170</v>
      </c>
      <c r="M40" s="97">
        <v>9.0431704749138683E-2</v>
      </c>
    </row>
    <row r="41" spans="1:14" x14ac:dyDescent="0.2">
      <c r="B41" s="99"/>
      <c r="C41" s="99"/>
      <c r="D41" s="99"/>
      <c r="L41" s="93" t="s">
        <v>63</v>
      </c>
      <c r="M41" s="97">
        <v>4.6061937196103124E-2</v>
      </c>
    </row>
    <row r="42" spans="1:14" x14ac:dyDescent="0.2">
      <c r="B42" s="72"/>
      <c r="C42" s="72"/>
      <c r="D42" s="72"/>
      <c r="L42" s="93" t="s">
        <v>125</v>
      </c>
      <c r="M42" s="97">
        <v>5.1218276439251122E-2</v>
      </c>
    </row>
  </sheetData>
  <mergeCells count="4">
    <mergeCell ref="B5:C5"/>
    <mergeCell ref="D5:E5"/>
    <mergeCell ref="F5:G5"/>
    <mergeCell ref="H5:I5"/>
  </mergeCells>
  <conditionalFormatting sqref="C10:C25 C28:C35 E10:E25 E28:E35 G10:G25 G28:G35 I10:I25 I28:I35">
    <cfRule type="dataBar" priority="1">
      <dataBar>
        <cfvo type="num" val="0"/>
        <cfvo type="num" val="1"/>
        <color rgb="FF63C384"/>
      </dataBar>
      <extLst>
        <ext xmlns:x14="http://schemas.microsoft.com/office/spreadsheetml/2009/9/main" uri="{B025F937-C7B1-47D3-B67F-A62EFF666E3E}">
          <x14:id>{30009985-023E-4137-BA0A-42E5A9EC3F55}</x14:id>
        </ext>
      </extLst>
    </cfRule>
  </conditionalFormatting>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&amp;C&amp;"Calibri,Obyčejné"&amp;9&amp;P</oddFooter>
  </headerFooter>
  <drawing r:id="rId2"/>
  <extLst>
    <ext xmlns:x14="http://schemas.microsoft.com/office/spreadsheetml/2009/9/main" uri="{78C0D931-6437-407d-A8EE-F0AAD7539E65}">
      <x14:conditionalFormattings>
        <x14:conditionalFormatting xmlns:xm="http://schemas.microsoft.com/office/excel/2006/main">
          <x14:cfRule type="dataBar" id="{30009985-023E-4137-BA0A-42E5A9EC3F55}">
            <x14:dataBar minLength="0" maxLength="100" gradient="0" direction="rightToLeft">
              <x14:cfvo type="num">
                <xm:f>0</xm:f>
              </x14:cfvo>
              <x14:cfvo type="num">
                <xm:f>1</xm:f>
              </x14:cfvo>
              <x14:negativeFillColor rgb="FFFF0000"/>
              <x14:axisColor rgb="FF000000"/>
            </x14:dataBar>
          </x14:cfRule>
          <xm:sqref>C10:C25 C28:C35 E10:E25 E28:E35 G10:G25 G28:G35 I10:I25 I28:I35</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0"/>
  <sheetViews>
    <sheetView showGridLines="0" zoomScaleNormal="100" zoomScaleSheetLayoutView="100" workbookViewId="0"/>
  </sheetViews>
  <sheetFormatPr defaultColWidth="9.140625" defaultRowHeight="12" x14ac:dyDescent="0.2"/>
  <cols>
    <col min="1" max="1" width="9" style="177" customWidth="1"/>
    <col min="2" max="2" width="90.42578125" style="177" customWidth="1"/>
    <col min="3" max="5" width="9.140625" style="177" customWidth="1"/>
    <col min="6" max="16384" width="9.140625" style="177"/>
  </cols>
  <sheetData>
    <row r="1" spans="1:2" s="178" customFormat="1" ht="18.75" x14ac:dyDescent="0.3">
      <c r="A1" s="334" t="s">
        <v>42</v>
      </c>
    </row>
    <row r="2" spans="1:2" ht="6" customHeight="1" x14ac:dyDescent="0.2"/>
    <row r="3" spans="1:2" ht="23.85" customHeight="1" x14ac:dyDescent="0.2">
      <c r="A3" s="188" t="s">
        <v>119</v>
      </c>
      <c r="B3" s="182" t="s">
        <v>120</v>
      </c>
    </row>
    <row r="4" spans="1:2" ht="23.85" customHeight="1" x14ac:dyDescent="0.2">
      <c r="A4" s="188" t="s">
        <v>130</v>
      </c>
      <c r="B4" s="182" t="s">
        <v>131</v>
      </c>
    </row>
    <row r="5" spans="1:2" ht="23.85" customHeight="1" x14ac:dyDescent="0.2">
      <c r="A5" s="188" t="s">
        <v>98</v>
      </c>
      <c r="B5" s="182" t="s">
        <v>99</v>
      </c>
    </row>
    <row r="6" spans="1:2" ht="7.5" customHeight="1" x14ac:dyDescent="0.2">
      <c r="A6" s="188"/>
      <c r="B6" s="182"/>
    </row>
    <row r="7" spans="1:2" ht="23.85" customHeight="1" x14ac:dyDescent="0.2">
      <c r="A7" s="188" t="s">
        <v>208</v>
      </c>
      <c r="B7" s="182" t="s">
        <v>167</v>
      </c>
    </row>
    <row r="8" spans="1:2" ht="23.85" customHeight="1" x14ac:dyDescent="0.2">
      <c r="A8" s="188" t="s">
        <v>209</v>
      </c>
      <c r="B8" s="182" t="s">
        <v>169</v>
      </c>
    </row>
    <row r="9" spans="1:2" ht="7.5" customHeight="1" x14ac:dyDescent="0.2">
      <c r="A9" s="188"/>
      <c r="B9" s="182"/>
    </row>
    <row r="10" spans="1:2" ht="23.85" customHeight="1" x14ac:dyDescent="0.2">
      <c r="A10" s="188" t="s">
        <v>91</v>
      </c>
      <c r="B10" s="182" t="s">
        <v>135</v>
      </c>
    </row>
    <row r="11" spans="1:2" ht="23.85" customHeight="1" x14ac:dyDescent="0.2">
      <c r="A11" s="188" t="s">
        <v>82</v>
      </c>
      <c r="B11" s="182" t="s">
        <v>104</v>
      </c>
    </row>
    <row r="12" spans="1:2" ht="23.85" customHeight="1" x14ac:dyDescent="0.2">
      <c r="A12" s="188" t="s">
        <v>83</v>
      </c>
      <c r="B12" s="182" t="s">
        <v>105</v>
      </c>
    </row>
    <row r="13" spans="1:2" ht="23.85" customHeight="1" x14ac:dyDescent="0.2">
      <c r="A13" s="188" t="s">
        <v>84</v>
      </c>
      <c r="B13" s="182" t="s">
        <v>106</v>
      </c>
    </row>
    <row r="14" spans="1:2" ht="23.85" customHeight="1" x14ac:dyDescent="0.2">
      <c r="A14" s="188" t="s">
        <v>94</v>
      </c>
      <c r="B14" s="182" t="s">
        <v>134</v>
      </c>
    </row>
    <row r="15" spans="1:2" ht="23.85" customHeight="1" x14ac:dyDescent="0.2">
      <c r="A15" s="188" t="s">
        <v>85</v>
      </c>
      <c r="B15" s="182" t="s">
        <v>107</v>
      </c>
    </row>
    <row r="16" spans="1:2" ht="23.85" customHeight="1" x14ac:dyDescent="0.2">
      <c r="A16" s="188" t="s">
        <v>86</v>
      </c>
      <c r="B16" s="182" t="s">
        <v>108</v>
      </c>
    </row>
    <row r="17" spans="1:2" ht="23.85" customHeight="1" x14ac:dyDescent="0.2">
      <c r="A17" s="188" t="s">
        <v>87</v>
      </c>
      <c r="B17" s="182" t="s">
        <v>109</v>
      </c>
    </row>
    <row r="18" spans="1:2" ht="23.85" customHeight="1" x14ac:dyDescent="0.2">
      <c r="A18" s="188" t="s">
        <v>88</v>
      </c>
      <c r="B18" s="182" t="s">
        <v>110</v>
      </c>
    </row>
    <row r="19" spans="1:2" ht="23.85" customHeight="1" x14ac:dyDescent="0.2">
      <c r="A19" s="188" t="s">
        <v>89</v>
      </c>
      <c r="B19" s="182" t="s">
        <v>111</v>
      </c>
    </row>
    <row r="20" spans="1:2" ht="23.85" customHeight="1" x14ac:dyDescent="0.2">
      <c r="A20" s="188" t="s">
        <v>90</v>
      </c>
      <c r="B20" s="182" t="s">
        <v>112</v>
      </c>
    </row>
    <row r="21" spans="1:2" ht="23.85" customHeight="1" x14ac:dyDescent="0.2">
      <c r="A21" s="188" t="s">
        <v>92</v>
      </c>
      <c r="B21" s="182" t="s">
        <v>113</v>
      </c>
    </row>
    <row r="22" spans="1:2" ht="23.85" customHeight="1" x14ac:dyDescent="0.2">
      <c r="A22" s="188" t="s">
        <v>93</v>
      </c>
      <c r="B22" s="182" t="s">
        <v>114</v>
      </c>
    </row>
    <row r="23" spans="1:2" ht="23.85" customHeight="1" x14ac:dyDescent="0.2">
      <c r="A23" s="188" t="s">
        <v>95</v>
      </c>
      <c r="B23" s="182" t="s">
        <v>115</v>
      </c>
    </row>
    <row r="24" spans="1:2" s="179" customFormat="1" ht="7.5" customHeight="1" x14ac:dyDescent="0.25"/>
    <row r="25" spans="1:2" s="179" customFormat="1" ht="15" x14ac:dyDescent="0.25">
      <c r="A25" s="186" t="s">
        <v>100</v>
      </c>
    </row>
    <row r="26" spans="1:2" s="182" customFormat="1" ht="23.85" customHeight="1" x14ac:dyDescent="0.2">
      <c r="A26" s="182" t="s">
        <v>165</v>
      </c>
    </row>
    <row r="27" spans="1:2" s="183" customFormat="1" ht="15" x14ac:dyDescent="0.25">
      <c r="A27" s="186" t="s">
        <v>175</v>
      </c>
    </row>
    <row r="28" spans="1:2" s="182" customFormat="1" ht="23.85" customHeight="1" x14ac:dyDescent="0.2">
      <c r="A28" s="182" t="s">
        <v>283</v>
      </c>
    </row>
    <row r="29" spans="1:2" s="183" customFormat="1" ht="15" x14ac:dyDescent="0.25">
      <c r="A29" s="186" t="s">
        <v>282</v>
      </c>
    </row>
    <row r="30" spans="1:2" s="182" customFormat="1" ht="37.5" customHeight="1" x14ac:dyDescent="0.2">
      <c r="A30" s="354" t="s">
        <v>286</v>
      </c>
      <c r="B30" s="354"/>
    </row>
    <row r="31" spans="1:2" s="183" customFormat="1" ht="15" x14ac:dyDescent="0.25">
      <c r="A31" s="186" t="s">
        <v>101</v>
      </c>
    </row>
    <row r="32" spans="1:2" s="182" customFormat="1" ht="23.85" customHeight="1" x14ac:dyDescent="0.2">
      <c r="A32" s="182" t="s">
        <v>103</v>
      </c>
    </row>
    <row r="33" spans="1:2" s="183" customFormat="1" ht="15" x14ac:dyDescent="0.25">
      <c r="A33" s="186" t="s">
        <v>179</v>
      </c>
    </row>
    <row r="34" spans="1:2" s="182" customFormat="1" ht="23.85" customHeight="1" x14ac:dyDescent="0.2">
      <c r="A34" s="182" t="s">
        <v>284</v>
      </c>
      <c r="B34" s="187"/>
    </row>
    <row r="35" spans="1:2" s="183" customFormat="1" ht="15" x14ac:dyDescent="0.25">
      <c r="A35" s="180" t="s">
        <v>178</v>
      </c>
    </row>
    <row r="36" spans="1:2" s="179" customFormat="1" ht="23.85" customHeight="1" x14ac:dyDescent="0.25">
      <c r="A36" s="182" t="s">
        <v>177</v>
      </c>
      <c r="B36" s="187"/>
    </row>
    <row r="37" spans="1:2" s="183" customFormat="1" ht="15" x14ac:dyDescent="0.25">
      <c r="A37" s="180" t="s">
        <v>102</v>
      </c>
    </row>
    <row r="38" spans="1:2" s="182" customFormat="1" ht="22.5" customHeight="1" x14ac:dyDescent="0.2">
      <c r="A38" s="355" t="s">
        <v>285</v>
      </c>
      <c r="B38" s="355"/>
    </row>
    <row r="39" spans="1:2" s="183" customFormat="1" ht="15" x14ac:dyDescent="0.25">
      <c r="A39" s="180" t="s">
        <v>128</v>
      </c>
    </row>
    <row r="40" spans="1:2" s="182" customFormat="1" ht="15" x14ac:dyDescent="0.2">
      <c r="A40" s="182" t="s">
        <v>129</v>
      </c>
    </row>
  </sheetData>
  <mergeCells count="2">
    <mergeCell ref="A30:B30"/>
    <mergeCell ref="A38:B38"/>
  </mergeCells>
  <pageMargins left="0.31496062992125984" right="0.31496062992125984" top="0.35433070866141736" bottom="0.35433070866141736" header="0.31496062992125984" footer="0.19685039370078741"/>
  <pageSetup paperSize="9" orientation="portrait" r:id="rId1"/>
  <headerFooter differentFirst="1" scaleWithDoc="0">
    <oddFooter>&amp;C&amp;"Calibri,Obyčejné"&amp;9&amp;P</oddFoot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1"/>
  <sheetViews>
    <sheetView showGridLines="0" zoomScaleNormal="100" zoomScaleSheetLayoutView="100" workbookViewId="0">
      <selection activeCell="O21" sqref="O21"/>
    </sheetView>
  </sheetViews>
  <sheetFormatPr defaultColWidth="9.140625" defaultRowHeight="12" x14ac:dyDescent="0.2"/>
  <cols>
    <col min="1" max="1" width="42.28515625" style="70" customWidth="1"/>
    <col min="2" max="9" width="12.7109375" style="70" customWidth="1"/>
    <col min="10" max="20" width="9.140625" style="70" customWidth="1"/>
    <col min="21" max="16384" width="9.140625" style="70"/>
  </cols>
  <sheetData>
    <row r="1" spans="1:15" ht="15.75" x14ac:dyDescent="0.25">
      <c r="A1" s="204" t="s">
        <v>147</v>
      </c>
      <c r="I1" s="205" t="str">
        <f>Titulní!A35</f>
        <v>I. čtvrtletí 2020</v>
      </c>
    </row>
    <row r="2" spans="1:15" ht="1.5" customHeight="1" x14ac:dyDescent="0.2">
      <c r="F2" s="87"/>
      <c r="G2" s="87"/>
      <c r="H2" s="87"/>
      <c r="I2" s="87"/>
      <c r="J2" s="87"/>
    </row>
    <row r="3" spans="1:15" ht="5.0999999999999996" customHeight="1" x14ac:dyDescent="0.2">
      <c r="F3" s="87"/>
      <c r="G3" s="87"/>
      <c r="H3" s="87"/>
      <c r="I3" s="87"/>
      <c r="J3" s="87"/>
    </row>
    <row r="4" spans="1:15" ht="5.0999999999999996" customHeight="1" x14ac:dyDescent="0.2">
      <c r="A4" s="107"/>
      <c r="B4" s="104"/>
      <c r="C4" s="104"/>
      <c r="D4" s="104"/>
      <c r="E4" s="104"/>
      <c r="F4" s="93"/>
      <c r="J4" s="93"/>
      <c r="K4" s="103"/>
    </row>
    <row r="5" spans="1:15" ht="12.75" customHeight="1" x14ac:dyDescent="0.2">
      <c r="A5" s="206"/>
      <c r="B5" s="404" t="s">
        <v>8</v>
      </c>
      <c r="C5" s="405"/>
      <c r="D5" s="404" t="s">
        <v>9</v>
      </c>
      <c r="E5" s="405"/>
      <c r="F5" s="404" t="s">
        <v>10</v>
      </c>
      <c r="G5" s="405"/>
      <c r="H5" s="404" t="s">
        <v>7</v>
      </c>
      <c r="I5" s="406"/>
    </row>
    <row r="6" spans="1:15" x14ac:dyDescent="0.2">
      <c r="A6" s="207"/>
      <c r="B6" s="235" t="s">
        <v>182</v>
      </c>
      <c r="C6" s="236" t="s">
        <v>49</v>
      </c>
      <c r="D6" s="235" t="s">
        <v>182</v>
      </c>
      <c r="E6" s="236" t="s">
        <v>49</v>
      </c>
      <c r="F6" s="235" t="s">
        <v>182</v>
      </c>
      <c r="G6" s="236" t="s">
        <v>49</v>
      </c>
      <c r="H6" s="235" t="s">
        <v>182</v>
      </c>
      <c r="I6" s="237" t="s">
        <v>49</v>
      </c>
      <c r="J6" s="93"/>
      <c r="O6" s="93"/>
    </row>
    <row r="7" spans="1:15" x14ac:dyDescent="0.2">
      <c r="A7" s="209" t="s">
        <v>166</v>
      </c>
      <c r="B7" s="238">
        <v>1166.1759999999995</v>
      </c>
      <c r="C7" s="239">
        <v>2.888355493389605E-2</v>
      </c>
      <c r="D7" s="238">
        <v>1166.1309999999996</v>
      </c>
      <c r="E7" s="239">
        <v>2.890203789392401E-2</v>
      </c>
      <c r="F7" s="238">
        <v>1166.1309999999996</v>
      </c>
      <c r="G7" s="239">
        <v>2.891545514043602E-2</v>
      </c>
      <c r="H7" s="238">
        <v>1166.1309999999996</v>
      </c>
      <c r="I7" s="248">
        <v>2.891545514043602E-2</v>
      </c>
      <c r="J7" s="95"/>
      <c r="O7" s="60"/>
    </row>
    <row r="8" spans="1:15" x14ac:dyDescent="0.2">
      <c r="A8" s="209" t="s">
        <v>183</v>
      </c>
      <c r="B8" s="238">
        <v>785742.65399943898</v>
      </c>
      <c r="C8" s="239">
        <v>3.8737277103561153E-2</v>
      </c>
      <c r="D8" s="238">
        <v>659652.90329693607</v>
      </c>
      <c r="E8" s="239">
        <v>3.9747299347828578E-2</v>
      </c>
      <c r="F8" s="238">
        <v>641807.64305984927</v>
      </c>
      <c r="G8" s="239">
        <v>3.9249115403564863E-2</v>
      </c>
      <c r="H8" s="238">
        <v>2087203.2003562243</v>
      </c>
      <c r="I8" s="248">
        <v>3.9209400230903337E-2</v>
      </c>
      <c r="J8" s="95"/>
      <c r="O8" s="60"/>
    </row>
    <row r="9" spans="1:15" x14ac:dyDescent="0.2">
      <c r="A9" s="209" t="s">
        <v>184</v>
      </c>
      <c r="B9" s="238">
        <v>630020.69499999995</v>
      </c>
      <c r="C9" s="240">
        <v>4.9505647558746396E-2</v>
      </c>
      <c r="D9" s="238">
        <v>477127.38300000003</v>
      </c>
      <c r="E9" s="240">
        <v>4.6951053673465151E-2</v>
      </c>
      <c r="F9" s="238">
        <v>479683.48800000007</v>
      </c>
      <c r="G9" s="240">
        <v>4.9214065390176656E-2</v>
      </c>
      <c r="H9" s="238">
        <v>1586831.5660000001</v>
      </c>
      <c r="I9" s="249">
        <v>4.8623095711097325E-2</v>
      </c>
      <c r="J9" s="85"/>
      <c r="K9" s="87"/>
      <c r="L9" s="87" t="str">
        <f>+B5</f>
        <v>Leden</v>
      </c>
      <c r="M9" s="87" t="str">
        <f>+D5</f>
        <v>Únor</v>
      </c>
      <c r="N9" s="87" t="str">
        <f>+F5</f>
        <v>Březen</v>
      </c>
      <c r="O9" s="88"/>
    </row>
    <row r="10" spans="1:15" x14ac:dyDescent="0.2">
      <c r="A10" s="208" t="s">
        <v>41</v>
      </c>
      <c r="B10" s="241">
        <v>81411.144000000015</v>
      </c>
      <c r="C10" s="242">
        <v>9.0213788115307933E-2</v>
      </c>
      <c r="D10" s="246">
        <v>55890.32</v>
      </c>
      <c r="E10" s="244">
        <v>7.5996597134171492E-2</v>
      </c>
      <c r="F10" s="246">
        <v>66561.239000000001</v>
      </c>
      <c r="G10" s="244">
        <v>8.2193240399378767E-2</v>
      </c>
      <c r="H10" s="246">
        <v>203862.70300000001</v>
      </c>
      <c r="I10" s="250">
        <v>8.3288457570017987E-2</v>
      </c>
      <c r="J10" s="85"/>
      <c r="K10" s="87" t="str">
        <f>+A10</f>
        <v>Biomasa</v>
      </c>
      <c r="L10" s="77">
        <f>+B10</f>
        <v>81411.144000000015</v>
      </c>
      <c r="M10" s="77">
        <f>+D10</f>
        <v>55890.32</v>
      </c>
      <c r="N10" s="77">
        <f>+F10</f>
        <v>66561.239000000001</v>
      </c>
      <c r="O10" s="105"/>
    </row>
    <row r="11" spans="1:15" x14ac:dyDescent="0.2">
      <c r="A11" s="208" t="s">
        <v>40</v>
      </c>
      <c r="B11" s="241">
        <v>7690.7939999999999</v>
      </c>
      <c r="C11" s="243">
        <v>0.12347900489215376</v>
      </c>
      <c r="D11" s="247">
        <v>6819.7400000000007</v>
      </c>
      <c r="E11" s="245">
        <v>0.12934989262221916</v>
      </c>
      <c r="F11" s="247">
        <v>7673.0419999999995</v>
      </c>
      <c r="G11" s="244">
        <v>0.1345943655349657</v>
      </c>
      <c r="H11" s="247">
        <v>22183.576000000001</v>
      </c>
      <c r="I11" s="250">
        <v>0.12896223459688044</v>
      </c>
      <c r="J11" s="85"/>
      <c r="K11" s="87" t="str">
        <f t="shared" ref="K11:L25" si="0">+A11</f>
        <v>Bioplyn</v>
      </c>
      <c r="L11" s="77">
        <f t="shared" si="0"/>
        <v>7690.7939999999999</v>
      </c>
      <c r="M11" s="77">
        <f t="shared" ref="M11:M25" si="1">+D11</f>
        <v>6819.7400000000007</v>
      </c>
      <c r="N11" s="77">
        <f t="shared" ref="N11:N25" si="2">+F11</f>
        <v>7673.0419999999995</v>
      </c>
      <c r="O11" s="105"/>
    </row>
    <row r="12" spans="1:15" x14ac:dyDescent="0.2">
      <c r="A12" s="208" t="s">
        <v>39</v>
      </c>
      <c r="B12" s="241">
        <v>0</v>
      </c>
      <c r="C12" s="243">
        <v>0</v>
      </c>
      <c r="D12" s="247">
        <v>0</v>
      </c>
      <c r="E12" s="245">
        <v>0</v>
      </c>
      <c r="F12" s="247">
        <v>0</v>
      </c>
      <c r="G12" s="244">
        <v>0</v>
      </c>
      <c r="H12" s="247">
        <v>0</v>
      </c>
      <c r="I12" s="250">
        <v>0</v>
      </c>
      <c r="J12" s="85"/>
      <c r="K12" s="87" t="str">
        <f t="shared" si="0"/>
        <v>Černé uhlí</v>
      </c>
      <c r="L12" s="77">
        <f t="shared" si="0"/>
        <v>0</v>
      </c>
      <c r="M12" s="77">
        <f t="shared" si="1"/>
        <v>0</v>
      </c>
      <c r="N12" s="77">
        <f t="shared" si="2"/>
        <v>0</v>
      </c>
      <c r="O12" s="105"/>
    </row>
    <row r="13" spans="1:15" x14ac:dyDescent="0.2">
      <c r="A13" s="208" t="s">
        <v>64</v>
      </c>
      <c r="B13" s="241">
        <v>168.36199999999999</v>
      </c>
      <c r="C13" s="243">
        <v>0.2197185818949654</v>
      </c>
      <c r="D13" s="247">
        <v>148.96100000000001</v>
      </c>
      <c r="E13" s="245">
        <v>0.19663235039818577</v>
      </c>
      <c r="F13" s="247">
        <v>142.773</v>
      </c>
      <c r="G13" s="244">
        <v>0.10546302814430485</v>
      </c>
      <c r="H13" s="247">
        <v>460.096</v>
      </c>
      <c r="I13" s="250">
        <v>0.15988901847236375</v>
      </c>
      <c r="J13" s="85"/>
      <c r="K13" s="87" t="str">
        <f t="shared" si="0"/>
        <v>Elektrická energie</v>
      </c>
      <c r="L13" s="77">
        <f t="shared" si="0"/>
        <v>168.36199999999999</v>
      </c>
      <c r="M13" s="77">
        <f t="shared" si="1"/>
        <v>148.96100000000001</v>
      </c>
      <c r="N13" s="77">
        <f t="shared" si="2"/>
        <v>142.773</v>
      </c>
      <c r="O13" s="105"/>
    </row>
    <row r="14" spans="1:15" x14ac:dyDescent="0.2">
      <c r="A14" s="208" t="s">
        <v>65</v>
      </c>
      <c r="B14" s="241">
        <v>0</v>
      </c>
      <c r="C14" s="243">
        <v>0</v>
      </c>
      <c r="D14" s="247">
        <v>0</v>
      </c>
      <c r="E14" s="245">
        <v>0</v>
      </c>
      <c r="F14" s="247">
        <v>0</v>
      </c>
      <c r="G14" s="244">
        <v>0</v>
      </c>
      <c r="H14" s="247">
        <v>0</v>
      </c>
      <c r="I14" s="250">
        <v>0</v>
      </c>
      <c r="J14" s="85"/>
      <c r="K14" s="87" t="str">
        <f t="shared" si="0"/>
        <v>Energie prostředí (tepelné čerpadlo)</v>
      </c>
      <c r="L14" s="77">
        <f t="shared" si="0"/>
        <v>0</v>
      </c>
      <c r="M14" s="77">
        <f t="shared" si="1"/>
        <v>0</v>
      </c>
      <c r="N14" s="77">
        <f t="shared" si="2"/>
        <v>0</v>
      </c>
      <c r="O14" s="105"/>
    </row>
    <row r="15" spans="1:15" x14ac:dyDescent="0.2">
      <c r="A15" s="208" t="s">
        <v>66</v>
      </c>
      <c r="B15" s="241">
        <v>0</v>
      </c>
      <c r="C15" s="243">
        <v>0</v>
      </c>
      <c r="D15" s="247">
        <v>0</v>
      </c>
      <c r="E15" s="245">
        <v>0</v>
      </c>
      <c r="F15" s="247">
        <v>0</v>
      </c>
      <c r="G15" s="244">
        <v>0</v>
      </c>
      <c r="H15" s="247">
        <v>0</v>
      </c>
      <c r="I15" s="250">
        <v>0</v>
      </c>
      <c r="J15" s="85"/>
      <c r="K15" s="87" t="str">
        <f t="shared" si="0"/>
        <v>Energie Slunce (solární kolektor)</v>
      </c>
      <c r="L15" s="77">
        <f t="shared" si="0"/>
        <v>0</v>
      </c>
      <c r="M15" s="77">
        <f t="shared" si="1"/>
        <v>0</v>
      </c>
      <c r="N15" s="77">
        <f t="shared" si="2"/>
        <v>0</v>
      </c>
      <c r="O15" s="105"/>
    </row>
    <row r="16" spans="1:15" x14ac:dyDescent="0.2">
      <c r="A16" s="208" t="s">
        <v>38</v>
      </c>
      <c r="B16" s="241">
        <v>411148.58099999995</v>
      </c>
      <c r="C16" s="243">
        <v>6.8894654848579831E-2</v>
      </c>
      <c r="D16" s="247">
        <v>304004.69</v>
      </c>
      <c r="E16" s="245">
        <v>6.3521869721007929E-2</v>
      </c>
      <c r="F16" s="247">
        <v>293552.402</v>
      </c>
      <c r="G16" s="244">
        <v>6.4129410957268027E-2</v>
      </c>
      <c r="H16" s="247">
        <v>1008705.673</v>
      </c>
      <c r="I16" s="250">
        <v>6.5794676136045852E-2</v>
      </c>
      <c r="J16" s="85"/>
      <c r="K16" s="87" t="str">
        <f t="shared" si="0"/>
        <v>Hnědé uhlí</v>
      </c>
      <c r="L16" s="77">
        <f t="shared" si="0"/>
        <v>411148.58099999995</v>
      </c>
      <c r="M16" s="77">
        <f t="shared" si="1"/>
        <v>304004.69</v>
      </c>
      <c r="N16" s="77">
        <f t="shared" si="2"/>
        <v>293552.402</v>
      </c>
      <c r="O16" s="105"/>
    </row>
    <row r="17" spans="1:18" x14ac:dyDescent="0.2">
      <c r="A17" s="208" t="s">
        <v>76</v>
      </c>
      <c r="B17" s="241">
        <v>0</v>
      </c>
      <c r="C17" s="243">
        <v>0</v>
      </c>
      <c r="D17" s="247">
        <v>0</v>
      </c>
      <c r="E17" s="245">
        <v>0</v>
      </c>
      <c r="F17" s="247">
        <v>0</v>
      </c>
      <c r="G17" s="244">
        <v>0</v>
      </c>
      <c r="H17" s="247">
        <v>0</v>
      </c>
      <c r="I17" s="250">
        <v>0</v>
      </c>
      <c r="J17" s="85"/>
      <c r="K17" s="87" t="str">
        <f t="shared" si="0"/>
        <v>Jaderné palivo</v>
      </c>
      <c r="L17" s="77">
        <f t="shared" si="0"/>
        <v>0</v>
      </c>
      <c r="M17" s="77">
        <f t="shared" si="1"/>
        <v>0</v>
      </c>
      <c r="N17" s="77">
        <f t="shared" si="2"/>
        <v>0</v>
      </c>
      <c r="O17" s="105"/>
    </row>
    <row r="18" spans="1:18" x14ac:dyDescent="0.2">
      <c r="A18" s="208" t="s">
        <v>37</v>
      </c>
      <c r="B18" s="241">
        <v>0</v>
      </c>
      <c r="C18" s="243">
        <v>0</v>
      </c>
      <c r="D18" s="247">
        <v>0</v>
      </c>
      <c r="E18" s="245">
        <v>0</v>
      </c>
      <c r="F18" s="247">
        <v>0</v>
      </c>
      <c r="G18" s="244">
        <v>0</v>
      </c>
      <c r="H18" s="247">
        <v>0</v>
      </c>
      <c r="I18" s="250">
        <v>0</v>
      </c>
      <c r="J18" s="85"/>
      <c r="K18" s="87" t="str">
        <f t="shared" si="0"/>
        <v>Koks</v>
      </c>
      <c r="L18" s="77">
        <f t="shared" si="0"/>
        <v>0</v>
      </c>
      <c r="M18" s="77">
        <f t="shared" si="1"/>
        <v>0</v>
      </c>
      <c r="N18" s="77">
        <f t="shared" si="2"/>
        <v>0</v>
      </c>
      <c r="O18" s="105"/>
    </row>
    <row r="19" spans="1:18" x14ac:dyDescent="0.2">
      <c r="A19" s="208" t="s">
        <v>36</v>
      </c>
      <c r="B19" s="241">
        <v>0</v>
      </c>
      <c r="C19" s="243">
        <v>0</v>
      </c>
      <c r="D19" s="247">
        <v>0</v>
      </c>
      <c r="E19" s="245">
        <v>0</v>
      </c>
      <c r="F19" s="247">
        <v>0</v>
      </c>
      <c r="G19" s="244">
        <v>0</v>
      </c>
      <c r="H19" s="247">
        <v>0</v>
      </c>
      <c r="I19" s="250">
        <v>0</v>
      </c>
      <c r="J19" s="85"/>
      <c r="K19" s="87" t="str">
        <f t="shared" si="0"/>
        <v>Odpadní teplo</v>
      </c>
      <c r="L19" s="77">
        <f t="shared" si="0"/>
        <v>0</v>
      </c>
      <c r="M19" s="77">
        <f t="shared" si="1"/>
        <v>0</v>
      </c>
      <c r="N19" s="77">
        <f t="shared" si="2"/>
        <v>0</v>
      </c>
      <c r="O19" s="105"/>
    </row>
    <row r="20" spans="1:18" x14ac:dyDescent="0.2">
      <c r="A20" s="208" t="s">
        <v>35</v>
      </c>
      <c r="B20" s="241">
        <v>0</v>
      </c>
      <c r="C20" s="243">
        <v>0</v>
      </c>
      <c r="D20" s="247">
        <v>0</v>
      </c>
      <c r="E20" s="245">
        <v>0</v>
      </c>
      <c r="F20" s="247">
        <v>0</v>
      </c>
      <c r="G20" s="244">
        <v>0</v>
      </c>
      <c r="H20" s="247">
        <v>0</v>
      </c>
      <c r="I20" s="250">
        <v>0</v>
      </c>
      <c r="J20" s="85"/>
      <c r="K20" s="87" t="str">
        <f t="shared" si="0"/>
        <v>Ostatní kapalná paliva</v>
      </c>
      <c r="L20" s="77">
        <f t="shared" si="0"/>
        <v>0</v>
      </c>
      <c r="M20" s="77">
        <f t="shared" si="1"/>
        <v>0</v>
      </c>
      <c r="N20" s="77">
        <f t="shared" si="2"/>
        <v>0</v>
      </c>
      <c r="O20" s="105"/>
    </row>
    <row r="21" spans="1:18" x14ac:dyDescent="0.2">
      <c r="A21" s="208" t="s">
        <v>34</v>
      </c>
      <c r="B21" s="241">
        <v>26092.163</v>
      </c>
      <c r="C21" s="243">
        <v>9.1674657177551203E-2</v>
      </c>
      <c r="D21" s="247">
        <v>25664.996999999999</v>
      </c>
      <c r="E21" s="245">
        <v>9.9271761302291997E-2</v>
      </c>
      <c r="F21" s="247">
        <v>29111.465</v>
      </c>
      <c r="G21" s="244">
        <v>0.10362076396529483</v>
      </c>
      <c r="H21" s="247">
        <v>80868.625</v>
      </c>
      <c r="I21" s="250">
        <v>9.8130571394184588E-2</v>
      </c>
      <c r="J21" s="85"/>
      <c r="K21" s="87" t="str">
        <f t="shared" si="0"/>
        <v>Ostatní pevná paliva</v>
      </c>
      <c r="L21" s="77">
        <f t="shared" si="0"/>
        <v>26092.163</v>
      </c>
      <c r="M21" s="77">
        <f t="shared" si="1"/>
        <v>25664.996999999999</v>
      </c>
      <c r="N21" s="77">
        <f t="shared" si="2"/>
        <v>29111.465</v>
      </c>
      <c r="O21" s="105"/>
    </row>
    <row r="22" spans="1:18" x14ac:dyDescent="0.2">
      <c r="A22" s="208" t="s">
        <v>33</v>
      </c>
      <c r="B22" s="241">
        <v>19</v>
      </c>
      <c r="C22" s="243">
        <v>4.6543538544390857E-5</v>
      </c>
      <c r="D22" s="247">
        <v>41</v>
      </c>
      <c r="E22" s="245">
        <v>1.0552841243244229E-4</v>
      </c>
      <c r="F22" s="247">
        <v>10</v>
      </c>
      <c r="G22" s="244">
        <v>2.7168484662118925E-5</v>
      </c>
      <c r="H22" s="247">
        <v>70</v>
      </c>
      <c r="I22" s="250">
        <v>6.0095410082905431E-5</v>
      </c>
      <c r="J22" s="85"/>
      <c r="K22" s="87" t="str">
        <f t="shared" si="0"/>
        <v>Ostatní plyny</v>
      </c>
      <c r="L22" s="77">
        <f t="shared" si="0"/>
        <v>19</v>
      </c>
      <c r="M22" s="77">
        <f t="shared" si="1"/>
        <v>41</v>
      </c>
      <c r="N22" s="77">
        <f t="shared" si="2"/>
        <v>10</v>
      </c>
      <c r="O22" s="105"/>
    </row>
    <row r="23" spans="1:18" x14ac:dyDescent="0.2">
      <c r="A23" s="208" t="s">
        <v>3</v>
      </c>
      <c r="B23" s="241">
        <v>0</v>
      </c>
      <c r="C23" s="243">
        <v>0</v>
      </c>
      <c r="D23" s="247">
        <v>0</v>
      </c>
      <c r="E23" s="245">
        <v>0</v>
      </c>
      <c r="F23" s="247">
        <v>0</v>
      </c>
      <c r="G23" s="244">
        <v>0</v>
      </c>
      <c r="H23" s="247">
        <v>0</v>
      </c>
      <c r="I23" s="250">
        <v>0</v>
      </c>
      <c r="J23" s="85"/>
      <c r="K23" s="87" t="str">
        <f t="shared" si="0"/>
        <v>Ostatní</v>
      </c>
      <c r="L23" s="77">
        <f t="shared" si="0"/>
        <v>0</v>
      </c>
      <c r="M23" s="77">
        <f t="shared" si="1"/>
        <v>0</v>
      </c>
      <c r="N23" s="77">
        <f t="shared" si="2"/>
        <v>0</v>
      </c>
      <c r="O23" s="105"/>
    </row>
    <row r="24" spans="1:18" x14ac:dyDescent="0.2">
      <c r="A24" s="208" t="s">
        <v>32</v>
      </c>
      <c r="B24" s="241">
        <v>9.0630000000000006</v>
      </c>
      <c r="C24" s="243">
        <v>7.6329043786493281E-4</v>
      </c>
      <c r="D24" s="247">
        <v>187.00299999999999</v>
      </c>
      <c r="E24" s="245">
        <v>2.8672721164713252E-2</v>
      </c>
      <c r="F24" s="247">
        <v>177.14500000000001</v>
      </c>
      <c r="G24" s="244">
        <v>1.8886711290957817E-2</v>
      </c>
      <c r="H24" s="247">
        <v>373.21100000000001</v>
      </c>
      <c r="I24" s="250">
        <v>1.3436977428775499E-2</v>
      </c>
      <c r="J24" s="85"/>
      <c r="K24" s="87" t="str">
        <f t="shared" si="0"/>
        <v>Topné oleje</v>
      </c>
      <c r="L24" s="77">
        <f t="shared" si="0"/>
        <v>9.0630000000000006</v>
      </c>
      <c r="M24" s="77">
        <f t="shared" si="1"/>
        <v>187.00299999999999</v>
      </c>
      <c r="N24" s="77">
        <f t="shared" si="2"/>
        <v>177.14500000000001</v>
      </c>
      <c r="O24" s="105"/>
    </row>
    <row r="25" spans="1:18" x14ac:dyDescent="0.2">
      <c r="A25" s="208" t="s">
        <v>31</v>
      </c>
      <c r="B25" s="241">
        <v>103481.58799999999</v>
      </c>
      <c r="C25" s="242">
        <v>3.1423845022509896E-2</v>
      </c>
      <c r="D25" s="246">
        <v>84370.671999999991</v>
      </c>
      <c r="E25" s="244">
        <v>3.3269225852300015E-2</v>
      </c>
      <c r="F25" s="246">
        <v>82455.42200000002</v>
      </c>
      <c r="G25" s="244">
        <v>3.3666265429362359E-2</v>
      </c>
      <c r="H25" s="246">
        <v>270307.68200000003</v>
      </c>
      <c r="I25" s="250">
        <v>3.2652603488584356E-2</v>
      </c>
      <c r="J25" s="85"/>
      <c r="K25" s="87" t="str">
        <f t="shared" si="0"/>
        <v>Zemní plyn</v>
      </c>
      <c r="L25" s="77">
        <f t="shared" si="0"/>
        <v>103481.58799999999</v>
      </c>
      <c r="M25" s="77">
        <f t="shared" si="1"/>
        <v>84370.671999999991</v>
      </c>
      <c r="N25" s="77">
        <f t="shared" si="2"/>
        <v>82455.42200000002</v>
      </c>
      <c r="O25" s="82"/>
    </row>
    <row r="26" spans="1:18" ht="13.5" customHeight="1" x14ac:dyDescent="0.2">
      <c r="A26" s="210" t="s">
        <v>185</v>
      </c>
      <c r="B26" s="238">
        <v>622062.97800000012</v>
      </c>
      <c r="C26" s="240">
        <v>5.2417048588992737E-2</v>
      </c>
      <c r="D26" s="238">
        <v>470123.22900000005</v>
      </c>
      <c r="E26" s="240">
        <v>5.0155685341776973E-2</v>
      </c>
      <c r="F26" s="238">
        <v>469542.47600000002</v>
      </c>
      <c r="G26" s="240">
        <v>5.2590537234926849E-2</v>
      </c>
      <c r="H26" s="238">
        <v>1561728.6830000002</v>
      </c>
      <c r="I26" s="249">
        <v>5.1765805313427636E-2</v>
      </c>
      <c r="J26" s="10"/>
      <c r="K26" s="87"/>
      <c r="L26" s="87" t="str">
        <f>+L9</f>
        <v>Leden</v>
      </c>
      <c r="M26" s="87" t="str">
        <f t="shared" ref="M26:N26" si="3">+M9</f>
        <v>Únor</v>
      </c>
      <c r="N26" s="87" t="str">
        <f t="shared" si="3"/>
        <v>Březen</v>
      </c>
      <c r="O26" s="72"/>
      <c r="P26" s="99"/>
      <c r="Q26" s="99"/>
      <c r="R26" s="99"/>
    </row>
    <row r="27" spans="1:18" ht="12.75" customHeight="1" x14ac:dyDescent="0.2">
      <c r="A27" s="208" t="s">
        <v>26</v>
      </c>
      <c r="B27" s="241">
        <v>114006.96199999998</v>
      </c>
      <c r="C27" s="244">
        <v>4.2208973398039952E-2</v>
      </c>
      <c r="D27" s="246">
        <v>94707.150999999998</v>
      </c>
      <c r="E27" s="244">
        <v>4.230389868487492E-2</v>
      </c>
      <c r="F27" s="246">
        <v>94608.523000000001</v>
      </c>
      <c r="G27" s="244">
        <v>4.4052752042388461E-2</v>
      </c>
      <c r="H27" s="246">
        <v>303322.636</v>
      </c>
      <c r="I27" s="250">
        <v>4.2797661356537398E-2</v>
      </c>
      <c r="J27" s="85"/>
      <c r="K27" s="87" t="str">
        <f>+A27</f>
        <v>Průmysl</v>
      </c>
      <c r="L27" s="77">
        <f t="shared" ref="L27:L34" si="4">+B27</f>
        <v>114006.96199999998</v>
      </c>
      <c r="M27" s="77">
        <f t="shared" ref="M27:M34" si="5">+D27</f>
        <v>94707.150999999998</v>
      </c>
      <c r="N27" s="77">
        <f t="shared" ref="N27:N34" si="6">+F27</f>
        <v>94608.523000000001</v>
      </c>
      <c r="O27" s="72"/>
      <c r="P27" s="105"/>
      <c r="Q27" s="105"/>
      <c r="R27" s="105"/>
    </row>
    <row r="28" spans="1:18" ht="12.75" customHeight="1" x14ac:dyDescent="0.2">
      <c r="A28" s="208" t="s">
        <v>0</v>
      </c>
      <c r="B28" s="241">
        <v>0</v>
      </c>
      <c r="C28" s="245">
        <v>0</v>
      </c>
      <c r="D28" s="247">
        <v>0</v>
      </c>
      <c r="E28" s="245">
        <v>0</v>
      </c>
      <c r="F28" s="247">
        <v>0</v>
      </c>
      <c r="G28" s="244">
        <v>0</v>
      </c>
      <c r="H28" s="247">
        <v>0</v>
      </c>
      <c r="I28" s="250">
        <v>0</v>
      </c>
      <c r="J28" s="85"/>
      <c r="K28" s="87" t="str">
        <f t="shared" ref="K28:K34" si="7">+A28</f>
        <v>Energetika</v>
      </c>
      <c r="L28" s="77">
        <f t="shared" si="4"/>
        <v>0</v>
      </c>
      <c r="M28" s="77">
        <f t="shared" si="5"/>
        <v>0</v>
      </c>
      <c r="N28" s="77">
        <f t="shared" si="6"/>
        <v>0</v>
      </c>
      <c r="O28" s="72"/>
    </row>
    <row r="29" spans="1:18" ht="12.75" customHeight="1" x14ac:dyDescent="0.2">
      <c r="A29" s="208" t="s">
        <v>1</v>
      </c>
      <c r="B29" s="241">
        <v>5688.1</v>
      </c>
      <c r="C29" s="245">
        <v>4.5719116588449349E-2</v>
      </c>
      <c r="D29" s="247">
        <v>4479.47</v>
      </c>
      <c r="E29" s="245">
        <v>4.6598971156068349E-2</v>
      </c>
      <c r="F29" s="247">
        <v>4279.62</v>
      </c>
      <c r="G29" s="244">
        <v>4.6698462195487671E-2</v>
      </c>
      <c r="H29" s="247">
        <v>14447.189999999999</v>
      </c>
      <c r="I29" s="250">
        <v>4.627753269173833E-2</v>
      </c>
      <c r="J29" s="85"/>
      <c r="K29" s="87" t="str">
        <f t="shared" si="7"/>
        <v>Doprava</v>
      </c>
      <c r="L29" s="77">
        <f t="shared" si="4"/>
        <v>5688.1</v>
      </c>
      <c r="M29" s="77">
        <f t="shared" si="5"/>
        <v>4479.47</v>
      </c>
      <c r="N29" s="77">
        <f t="shared" si="6"/>
        <v>4279.62</v>
      </c>
      <c r="O29" s="72"/>
    </row>
    <row r="30" spans="1:18" ht="12.75" customHeight="1" x14ac:dyDescent="0.2">
      <c r="A30" s="208" t="s">
        <v>2</v>
      </c>
      <c r="B30" s="241">
        <v>650.78</v>
      </c>
      <c r="C30" s="245">
        <v>1.2804052721343242E-2</v>
      </c>
      <c r="D30" s="247">
        <v>505.78</v>
      </c>
      <c r="E30" s="245">
        <v>1.380836572157434E-2</v>
      </c>
      <c r="F30" s="247">
        <v>452.62200000000001</v>
      </c>
      <c r="G30" s="244">
        <v>1.3315954591918783E-2</v>
      </c>
      <c r="H30" s="247">
        <v>1609.182</v>
      </c>
      <c r="I30" s="250">
        <v>1.3250232291307394E-2</v>
      </c>
      <c r="J30" s="85"/>
      <c r="K30" s="87" t="str">
        <f t="shared" si="7"/>
        <v>Stavebnictví</v>
      </c>
      <c r="L30" s="77">
        <f t="shared" si="4"/>
        <v>650.78</v>
      </c>
      <c r="M30" s="77">
        <f t="shared" si="5"/>
        <v>505.78</v>
      </c>
      <c r="N30" s="77">
        <f t="shared" si="6"/>
        <v>452.62200000000001</v>
      </c>
    </row>
    <row r="31" spans="1:18" x14ac:dyDescent="0.2">
      <c r="A31" s="208" t="s">
        <v>6</v>
      </c>
      <c r="B31" s="241">
        <v>5682.75</v>
      </c>
      <c r="C31" s="245">
        <v>0.13536570106236614</v>
      </c>
      <c r="D31" s="247">
        <v>4911.1099999999997</v>
      </c>
      <c r="E31" s="245">
        <v>0.1066232668381039</v>
      </c>
      <c r="F31" s="247">
        <v>6220.61</v>
      </c>
      <c r="G31" s="244">
        <v>0.13028842421068612</v>
      </c>
      <c r="H31" s="247">
        <v>16814.47</v>
      </c>
      <c r="I31" s="250">
        <v>0.12383062626682299</v>
      </c>
      <c r="J31" s="85"/>
      <c r="K31" s="87" t="str">
        <f t="shared" si="7"/>
        <v>Zemědělství a lesnictví</v>
      </c>
      <c r="L31" s="77">
        <f t="shared" si="4"/>
        <v>5682.75</v>
      </c>
      <c r="M31" s="77">
        <f t="shared" si="5"/>
        <v>4911.1099999999997</v>
      </c>
      <c r="N31" s="77">
        <f t="shared" si="6"/>
        <v>6220.61</v>
      </c>
    </row>
    <row r="32" spans="1:18" x14ac:dyDescent="0.2">
      <c r="A32" s="208" t="s">
        <v>25</v>
      </c>
      <c r="B32" s="241">
        <v>304300.93500000006</v>
      </c>
      <c r="C32" s="245">
        <v>5.8091414143027313E-2</v>
      </c>
      <c r="D32" s="247">
        <v>221384.31100000002</v>
      </c>
      <c r="E32" s="245">
        <v>5.4418988945661183E-2</v>
      </c>
      <c r="F32" s="247">
        <v>226961.19900000002</v>
      </c>
      <c r="G32" s="244">
        <v>5.7700409396257785E-2</v>
      </c>
      <c r="H32" s="247">
        <v>752646.44500000007</v>
      </c>
      <c r="I32" s="250">
        <v>5.6846846334715755E-2</v>
      </c>
      <c r="J32" s="85"/>
      <c r="K32" s="87" t="str">
        <f t="shared" si="7"/>
        <v>Domácnosti</v>
      </c>
      <c r="L32" s="77">
        <f t="shared" si="4"/>
        <v>304300.93500000006</v>
      </c>
      <c r="M32" s="77">
        <f t="shared" si="5"/>
        <v>221384.31100000002</v>
      </c>
      <c r="N32" s="77">
        <f t="shared" si="6"/>
        <v>226961.19900000002</v>
      </c>
    </row>
    <row r="33" spans="1:14" x14ac:dyDescent="0.2">
      <c r="A33" s="208" t="s">
        <v>5</v>
      </c>
      <c r="B33" s="241">
        <v>183997.02899999998</v>
      </c>
      <c r="C33" s="245">
        <v>5.9656778835985719E-2</v>
      </c>
      <c r="D33" s="247">
        <v>137292.28500000003</v>
      </c>
      <c r="E33" s="245">
        <v>5.7516703268201623E-2</v>
      </c>
      <c r="F33" s="247">
        <v>130796.36099999999</v>
      </c>
      <c r="G33" s="244">
        <v>5.9881129259973513E-2</v>
      </c>
      <c r="H33" s="247">
        <v>452085.67499999999</v>
      </c>
      <c r="I33" s="250">
        <v>5.905351312666262E-2</v>
      </c>
      <c r="J33" s="85"/>
      <c r="K33" s="87" t="str">
        <f t="shared" si="7"/>
        <v>Obchod, služby, školství, zdravotnictví</v>
      </c>
      <c r="L33" s="77">
        <f t="shared" si="4"/>
        <v>183997.02899999998</v>
      </c>
      <c r="M33" s="77">
        <f t="shared" si="5"/>
        <v>137292.28500000003</v>
      </c>
      <c r="N33" s="77">
        <f t="shared" si="6"/>
        <v>130796.36099999999</v>
      </c>
    </row>
    <row r="34" spans="1:14" x14ac:dyDescent="0.2">
      <c r="A34" s="208" t="s">
        <v>3</v>
      </c>
      <c r="B34" s="241">
        <v>7736.4220000000005</v>
      </c>
      <c r="C34" s="244">
        <v>2.6108863981024893E-2</v>
      </c>
      <c r="D34" s="246">
        <v>6843.1220000000003</v>
      </c>
      <c r="E34" s="244">
        <v>3.0367519469601836E-2</v>
      </c>
      <c r="F34" s="246">
        <v>6223.5410000000002</v>
      </c>
      <c r="G34" s="244">
        <v>3.1933067500015636E-2</v>
      </c>
      <c r="H34" s="246">
        <v>20803.085000000003</v>
      </c>
      <c r="I34" s="250">
        <v>2.9032255493957895E-2</v>
      </c>
      <c r="J34" s="85"/>
      <c r="K34" s="87" t="str">
        <f t="shared" si="7"/>
        <v>Ostatní</v>
      </c>
      <c r="L34" s="77">
        <f t="shared" si="4"/>
        <v>7736.4220000000005</v>
      </c>
      <c r="M34" s="77">
        <f t="shared" si="5"/>
        <v>6843.1220000000003</v>
      </c>
      <c r="N34" s="77">
        <f t="shared" si="6"/>
        <v>6223.5410000000002</v>
      </c>
    </row>
    <row r="35" spans="1:14" ht="18" customHeight="1" x14ac:dyDescent="0.2">
      <c r="A35" s="110" t="s">
        <v>173</v>
      </c>
      <c r="B35" s="68"/>
      <c r="C35" s="68"/>
      <c r="D35" s="8"/>
      <c r="F35" s="10"/>
      <c r="G35" s="87"/>
      <c r="H35" s="87"/>
      <c r="I35" s="4" t="s">
        <v>78</v>
      </c>
      <c r="J35" s="87"/>
    </row>
    <row r="36" spans="1:14" x14ac:dyDescent="0.2">
      <c r="A36" s="68"/>
      <c r="B36" s="68"/>
      <c r="C36" s="68"/>
    </row>
    <row r="37" spans="1:14" x14ac:dyDescent="0.2">
      <c r="B37" s="72"/>
      <c r="C37" s="72"/>
      <c r="D37" s="72"/>
    </row>
    <row r="38" spans="1:14" x14ac:dyDescent="0.2">
      <c r="B38" s="72"/>
      <c r="C38" s="72"/>
      <c r="D38" s="72"/>
    </row>
    <row r="39" spans="1:14" x14ac:dyDescent="0.2">
      <c r="B39" s="72"/>
      <c r="C39" s="72"/>
      <c r="D39" s="72"/>
      <c r="L39" s="93" t="s">
        <v>170</v>
      </c>
      <c r="M39" s="97">
        <v>2.891545514043602E-2</v>
      </c>
    </row>
    <row r="40" spans="1:14" x14ac:dyDescent="0.2">
      <c r="B40" s="99"/>
      <c r="C40" s="99"/>
      <c r="D40" s="99"/>
      <c r="L40" s="93" t="s">
        <v>63</v>
      </c>
      <c r="M40" s="97">
        <v>3.9209400230903337E-2</v>
      </c>
    </row>
    <row r="41" spans="1:14" x14ac:dyDescent="0.2">
      <c r="B41" s="72"/>
      <c r="C41" s="72"/>
      <c r="D41" s="72"/>
      <c r="L41" s="93" t="s">
        <v>125</v>
      </c>
      <c r="M41" s="97">
        <v>4.8623095711097325E-2</v>
      </c>
    </row>
  </sheetData>
  <mergeCells count="4">
    <mergeCell ref="B5:C5"/>
    <mergeCell ref="D5:E5"/>
    <mergeCell ref="F5:G5"/>
    <mergeCell ref="H5:I5"/>
  </mergeCells>
  <conditionalFormatting sqref="C27:C34 E27:E34 G27:G34 I27:I34">
    <cfRule type="dataBar" priority="1">
      <dataBar>
        <cfvo type="num" val="0"/>
        <cfvo type="num" val="1"/>
        <color rgb="FF63C384"/>
      </dataBar>
      <extLst>
        <ext xmlns:x14="http://schemas.microsoft.com/office/spreadsheetml/2009/9/main" uri="{B025F937-C7B1-47D3-B67F-A62EFF666E3E}">
          <x14:id>{1E4722F1-4B69-497C-84CC-CB23F9680A23}</x14:id>
        </ext>
      </extLst>
    </cfRule>
  </conditionalFormatting>
  <conditionalFormatting sqref="C10:C25 E10:E25 G10:G25 I10:I25">
    <cfRule type="dataBar" priority="2">
      <dataBar>
        <cfvo type="num" val="0"/>
        <cfvo type="num" val="1"/>
        <color rgb="FF63C384"/>
      </dataBar>
      <extLst>
        <ext xmlns:x14="http://schemas.microsoft.com/office/spreadsheetml/2009/9/main" uri="{B025F937-C7B1-47D3-B67F-A62EFF666E3E}">
          <x14:id>{ACECC3F5-AAC8-4611-A097-CA26891FAE72}</x14:id>
        </ext>
      </extLst>
    </cfRule>
  </conditionalFormatting>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&amp;C&amp;"Calibri,Obyčejné"&amp;9&amp;P</oddFooter>
  </headerFooter>
  <ignoredErrors>
    <ignoredError sqref="L26:N26" formula="1"/>
  </ignoredErrors>
  <drawing r:id="rId2"/>
  <extLst>
    <ext xmlns:x14="http://schemas.microsoft.com/office/spreadsheetml/2009/9/main" uri="{78C0D931-6437-407d-A8EE-F0AAD7539E65}">
      <x14:conditionalFormattings>
        <x14:conditionalFormatting xmlns:xm="http://schemas.microsoft.com/office/excel/2006/main">
          <x14:cfRule type="dataBar" id="{1E4722F1-4B69-497C-84CC-CB23F9680A23}">
            <x14:dataBar minLength="0" maxLength="100" gradient="0" direction="rightToLeft">
              <x14:cfvo type="num">
                <xm:f>0</xm:f>
              </x14:cfvo>
              <x14:cfvo type="num">
                <xm:f>1</xm:f>
              </x14:cfvo>
              <x14:negativeFillColor rgb="FFFF0000"/>
              <x14:axisColor rgb="FF000000"/>
            </x14:dataBar>
          </x14:cfRule>
          <xm:sqref>C27:C34 E27:E34 G27:G34 I27:I34</xm:sqref>
        </x14:conditionalFormatting>
        <x14:conditionalFormatting xmlns:xm="http://schemas.microsoft.com/office/excel/2006/main">
          <x14:cfRule type="dataBar" id="{ACECC3F5-AAC8-4611-A097-CA26891FAE72}">
            <x14:dataBar minLength="0" maxLength="100" gradient="0" direction="rightToLeft">
              <x14:cfvo type="num">
                <xm:f>0</xm:f>
              </x14:cfvo>
              <x14:cfvo type="num">
                <xm:f>1</xm:f>
              </x14:cfvo>
              <x14:negativeFillColor rgb="FFFF0000"/>
              <x14:axisColor rgb="FF000000"/>
            </x14:dataBar>
          </x14:cfRule>
          <xm:sqref>C10:C25 E10:E25 G10:G25 I10:I25</xm:sqref>
        </x14:conditionalFormatting>
      </x14:conditionalFormattings>
    </ext>
  </extLst>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2"/>
  <sheetViews>
    <sheetView showGridLines="0" zoomScaleNormal="100" zoomScaleSheetLayoutView="100" workbookViewId="0">
      <selection activeCell="M23" sqref="M23"/>
    </sheetView>
  </sheetViews>
  <sheetFormatPr defaultColWidth="9.140625" defaultRowHeight="12" x14ac:dyDescent="0.2"/>
  <cols>
    <col min="1" max="1" width="42.28515625" style="70" customWidth="1"/>
    <col min="2" max="9" width="12.7109375" style="70" customWidth="1"/>
    <col min="10" max="20" width="9.140625" style="70" customWidth="1"/>
    <col min="21" max="16384" width="9.140625" style="70"/>
  </cols>
  <sheetData>
    <row r="1" spans="1:18" ht="15.75" x14ac:dyDescent="0.25">
      <c r="A1" s="204" t="s">
        <v>148</v>
      </c>
      <c r="I1" s="205" t="str">
        <f>Titulní!A35</f>
        <v>I. čtvrtletí 2020</v>
      </c>
    </row>
    <row r="2" spans="1:18" ht="1.5" customHeight="1" x14ac:dyDescent="0.2">
      <c r="F2" s="87"/>
      <c r="G2" s="87"/>
      <c r="H2" s="87"/>
      <c r="I2" s="87"/>
      <c r="J2" s="87"/>
    </row>
    <row r="3" spans="1:18" ht="5.0999999999999996" customHeight="1" x14ac:dyDescent="0.2">
      <c r="F3" s="87"/>
      <c r="G3" s="87"/>
      <c r="H3" s="87"/>
      <c r="I3" s="87"/>
      <c r="J3" s="87"/>
    </row>
    <row r="4" spans="1:18" ht="5.0999999999999996" customHeight="1" x14ac:dyDescent="0.2">
      <c r="A4" s="107"/>
      <c r="B4" s="104"/>
      <c r="C4" s="104"/>
      <c r="D4" s="104"/>
      <c r="E4" s="104"/>
      <c r="F4" s="93"/>
      <c r="J4" s="93"/>
      <c r="K4" s="103"/>
    </row>
    <row r="5" spans="1:18" ht="12.75" customHeight="1" x14ac:dyDescent="0.2">
      <c r="A5" s="206"/>
      <c r="B5" s="404" t="s">
        <v>8</v>
      </c>
      <c r="C5" s="405"/>
      <c r="D5" s="404" t="s">
        <v>9</v>
      </c>
      <c r="E5" s="405"/>
      <c r="F5" s="404" t="s">
        <v>10</v>
      </c>
      <c r="G5" s="405"/>
      <c r="H5" s="404" t="s">
        <v>7</v>
      </c>
      <c r="I5" s="406"/>
    </row>
    <row r="6" spans="1:18" x14ac:dyDescent="0.2">
      <c r="A6" s="207"/>
      <c r="B6" s="235" t="s">
        <v>182</v>
      </c>
      <c r="C6" s="236" t="s">
        <v>49</v>
      </c>
      <c r="D6" s="235" t="s">
        <v>182</v>
      </c>
      <c r="E6" s="236" t="s">
        <v>49</v>
      </c>
      <c r="F6" s="235" t="s">
        <v>182</v>
      </c>
      <c r="G6" s="236" t="s">
        <v>49</v>
      </c>
      <c r="H6" s="235" t="s">
        <v>182</v>
      </c>
      <c r="I6" s="237" t="s">
        <v>49</v>
      </c>
      <c r="J6" s="93"/>
      <c r="O6" s="93"/>
    </row>
    <row r="7" spans="1:18" x14ac:dyDescent="0.2">
      <c r="A7" s="209" t="s">
        <v>166</v>
      </c>
      <c r="B7" s="238">
        <v>4395.8120000000008</v>
      </c>
      <c r="C7" s="239">
        <v>0.10887437006170556</v>
      </c>
      <c r="D7" s="238">
        <v>4365.7590000000018</v>
      </c>
      <c r="E7" s="239">
        <v>0.10820339400439563</v>
      </c>
      <c r="F7" s="238">
        <v>4365.7590000000018</v>
      </c>
      <c r="G7" s="239">
        <v>0.10825362546613966</v>
      </c>
      <c r="H7" s="238">
        <v>4365.7590000000018</v>
      </c>
      <c r="I7" s="248">
        <v>0.10825362546613966</v>
      </c>
      <c r="J7" s="95"/>
      <c r="O7" s="60"/>
    </row>
    <row r="8" spans="1:18" x14ac:dyDescent="0.2">
      <c r="A8" s="209" t="s">
        <v>183</v>
      </c>
      <c r="B8" s="238">
        <v>3455743.819000002</v>
      </c>
      <c r="C8" s="239">
        <v>0.17036889270824457</v>
      </c>
      <c r="D8" s="238">
        <v>2823024.4930444462</v>
      </c>
      <c r="E8" s="239">
        <v>0.17010097132973662</v>
      </c>
      <c r="F8" s="238">
        <v>2624623.9783869185</v>
      </c>
      <c r="G8" s="239">
        <v>0.16050629893958043</v>
      </c>
      <c r="H8" s="238">
        <v>8903392.2904313672</v>
      </c>
      <c r="I8" s="248">
        <v>0.1672557188819383</v>
      </c>
      <c r="J8" s="95"/>
      <c r="O8" s="60"/>
    </row>
    <row r="9" spans="1:18" x14ac:dyDescent="0.2">
      <c r="A9" s="209" t="s">
        <v>184</v>
      </c>
      <c r="B9" s="238">
        <v>2793788.0019999994</v>
      </c>
      <c r="C9" s="240">
        <v>0.219529747639268</v>
      </c>
      <c r="D9" s="238">
        <v>2279216.585</v>
      </c>
      <c r="E9" s="240">
        <v>0.2242831244413967</v>
      </c>
      <c r="F9" s="238">
        <v>2245301.64</v>
      </c>
      <c r="G9" s="240">
        <v>0.23036111205818882</v>
      </c>
      <c r="H9" s="238">
        <v>7318306.227</v>
      </c>
      <c r="I9" s="249">
        <v>0.22424478548502769</v>
      </c>
      <c r="J9" s="85"/>
      <c r="K9" s="87"/>
      <c r="L9" s="87" t="str">
        <f>+B5</f>
        <v>Leden</v>
      </c>
      <c r="M9" s="87" t="str">
        <f>+D5</f>
        <v>Únor</v>
      </c>
      <c r="N9" s="87" t="str">
        <f>+F5</f>
        <v>Březen</v>
      </c>
      <c r="O9" s="88"/>
    </row>
    <row r="10" spans="1:18" x14ac:dyDescent="0.2">
      <c r="A10" s="208" t="s">
        <v>41</v>
      </c>
      <c r="B10" s="241">
        <v>112303.26299999999</v>
      </c>
      <c r="C10" s="242">
        <v>0.12444614183212679</v>
      </c>
      <c r="D10" s="246">
        <v>112032.617</v>
      </c>
      <c r="E10" s="244">
        <v>0.15233581879717156</v>
      </c>
      <c r="F10" s="246">
        <v>99565.191000000006</v>
      </c>
      <c r="G10" s="244">
        <v>0.12294821734422737</v>
      </c>
      <c r="H10" s="246">
        <v>323901.071</v>
      </c>
      <c r="I10" s="250">
        <v>0.13233033905602085</v>
      </c>
      <c r="J10" s="85"/>
      <c r="K10" s="87" t="str">
        <f>+A10</f>
        <v>Biomasa</v>
      </c>
      <c r="L10" s="77">
        <f>+B10</f>
        <v>112303.26299999999</v>
      </c>
      <c r="M10" s="77">
        <f>+D10</f>
        <v>112032.617</v>
      </c>
      <c r="N10" s="77">
        <f>+F10</f>
        <v>99565.191000000006</v>
      </c>
      <c r="O10" s="105"/>
      <c r="P10" s="114"/>
      <c r="Q10" s="114"/>
      <c r="R10" s="114"/>
    </row>
    <row r="11" spans="1:18" x14ac:dyDescent="0.2">
      <c r="A11" s="208" t="s">
        <v>40</v>
      </c>
      <c r="B11" s="241">
        <v>4017.2210000000005</v>
      </c>
      <c r="C11" s="243">
        <v>6.4498210654434757E-2</v>
      </c>
      <c r="D11" s="247">
        <v>4087.9250000000002</v>
      </c>
      <c r="E11" s="245">
        <v>7.7535603966967265E-2</v>
      </c>
      <c r="F11" s="247">
        <v>3952.2899999999995</v>
      </c>
      <c r="G11" s="244">
        <v>6.9327909968457044E-2</v>
      </c>
      <c r="H11" s="247">
        <v>12057.436</v>
      </c>
      <c r="I11" s="250">
        <v>7.0094825562338176E-2</v>
      </c>
      <c r="J11" s="85"/>
      <c r="K11" s="87" t="str">
        <f t="shared" ref="K11:L25" si="0">+A11</f>
        <v>Bioplyn</v>
      </c>
      <c r="L11" s="77">
        <f t="shared" si="0"/>
        <v>4017.2210000000005</v>
      </c>
      <c r="M11" s="77">
        <f t="shared" ref="M11:M25" si="1">+D11</f>
        <v>4087.9250000000002</v>
      </c>
      <c r="N11" s="77">
        <f t="shared" ref="N11:N25" si="2">+F11</f>
        <v>3952.2899999999995</v>
      </c>
      <c r="O11" s="105"/>
    </row>
    <row r="12" spans="1:18" x14ac:dyDescent="0.2">
      <c r="A12" s="208" t="s">
        <v>39</v>
      </c>
      <c r="B12" s="241">
        <v>0</v>
      </c>
      <c r="C12" s="243">
        <v>0</v>
      </c>
      <c r="D12" s="247">
        <v>0</v>
      </c>
      <c r="E12" s="245">
        <v>0</v>
      </c>
      <c r="F12" s="247">
        <v>0</v>
      </c>
      <c r="G12" s="244">
        <v>0</v>
      </c>
      <c r="H12" s="247">
        <v>0</v>
      </c>
      <c r="I12" s="250">
        <v>0</v>
      </c>
      <c r="J12" s="85"/>
      <c r="K12" s="87" t="str">
        <f t="shared" si="0"/>
        <v>Černé uhlí</v>
      </c>
      <c r="L12" s="77">
        <f t="shared" si="0"/>
        <v>0</v>
      </c>
      <c r="M12" s="77">
        <f t="shared" si="1"/>
        <v>0</v>
      </c>
      <c r="N12" s="77">
        <f t="shared" si="2"/>
        <v>0</v>
      </c>
      <c r="O12" s="105"/>
    </row>
    <row r="13" spans="1:18" x14ac:dyDescent="0.2">
      <c r="A13" s="208" t="s">
        <v>64</v>
      </c>
      <c r="B13" s="241">
        <v>0</v>
      </c>
      <c r="C13" s="243">
        <v>0</v>
      </c>
      <c r="D13" s="247">
        <v>0</v>
      </c>
      <c r="E13" s="245">
        <v>0</v>
      </c>
      <c r="F13" s="247">
        <v>0</v>
      </c>
      <c r="G13" s="244">
        <v>0</v>
      </c>
      <c r="H13" s="247">
        <v>0</v>
      </c>
      <c r="I13" s="250">
        <v>0</v>
      </c>
      <c r="J13" s="85"/>
      <c r="K13" s="87" t="str">
        <f t="shared" si="0"/>
        <v>Elektrická energie</v>
      </c>
      <c r="L13" s="77">
        <f t="shared" si="0"/>
        <v>0</v>
      </c>
      <c r="M13" s="77">
        <f t="shared" si="1"/>
        <v>0</v>
      </c>
      <c r="N13" s="77">
        <f t="shared" si="2"/>
        <v>0</v>
      </c>
      <c r="O13" s="105"/>
    </row>
    <row r="14" spans="1:18" x14ac:dyDescent="0.2">
      <c r="A14" s="208" t="s">
        <v>65</v>
      </c>
      <c r="B14" s="241">
        <v>0</v>
      </c>
      <c r="C14" s="243">
        <v>0</v>
      </c>
      <c r="D14" s="247">
        <v>0</v>
      </c>
      <c r="E14" s="245">
        <v>0</v>
      </c>
      <c r="F14" s="247">
        <v>0</v>
      </c>
      <c r="G14" s="244">
        <v>0</v>
      </c>
      <c r="H14" s="247">
        <v>0</v>
      </c>
      <c r="I14" s="250">
        <v>0</v>
      </c>
      <c r="J14" s="85"/>
      <c r="K14" s="87" t="str">
        <f t="shared" si="0"/>
        <v>Energie prostředí (tepelné čerpadlo)</v>
      </c>
      <c r="L14" s="77">
        <f t="shared" si="0"/>
        <v>0</v>
      </c>
      <c r="M14" s="77">
        <f t="shared" si="1"/>
        <v>0</v>
      </c>
      <c r="N14" s="77">
        <f t="shared" si="2"/>
        <v>0</v>
      </c>
      <c r="O14" s="105"/>
    </row>
    <row r="15" spans="1:18" x14ac:dyDescent="0.2">
      <c r="A15" s="208" t="s">
        <v>66</v>
      </c>
      <c r="B15" s="241">
        <v>0</v>
      </c>
      <c r="C15" s="243">
        <v>0</v>
      </c>
      <c r="D15" s="247">
        <v>0</v>
      </c>
      <c r="E15" s="245">
        <v>0</v>
      </c>
      <c r="F15" s="247">
        <v>0</v>
      </c>
      <c r="G15" s="244">
        <v>0</v>
      </c>
      <c r="H15" s="247">
        <v>0</v>
      </c>
      <c r="I15" s="250">
        <v>0</v>
      </c>
      <c r="J15" s="85"/>
      <c r="K15" s="87" t="str">
        <f t="shared" si="0"/>
        <v>Energie Slunce (solární kolektor)</v>
      </c>
      <c r="L15" s="77">
        <f t="shared" si="0"/>
        <v>0</v>
      </c>
      <c r="M15" s="77">
        <f t="shared" si="1"/>
        <v>0</v>
      </c>
      <c r="N15" s="77">
        <f t="shared" si="2"/>
        <v>0</v>
      </c>
      <c r="O15" s="105"/>
    </row>
    <row r="16" spans="1:18" x14ac:dyDescent="0.2">
      <c r="A16" s="208" t="s">
        <v>38</v>
      </c>
      <c r="B16" s="241">
        <v>2031823.2269999997</v>
      </c>
      <c r="C16" s="243">
        <v>0.3404651418157093</v>
      </c>
      <c r="D16" s="247">
        <v>1599186.111</v>
      </c>
      <c r="E16" s="245">
        <v>0.33415040999067264</v>
      </c>
      <c r="F16" s="247">
        <v>1569056.156</v>
      </c>
      <c r="G16" s="244">
        <v>0.34277575777818109</v>
      </c>
      <c r="H16" s="247">
        <v>5200065.493999999</v>
      </c>
      <c r="I16" s="250">
        <v>0.3391838017986018</v>
      </c>
      <c r="J16" s="85"/>
      <c r="K16" s="87" t="str">
        <f t="shared" si="0"/>
        <v>Hnědé uhlí</v>
      </c>
      <c r="L16" s="77">
        <f t="shared" si="0"/>
        <v>2031823.2269999997</v>
      </c>
      <c r="M16" s="77">
        <f t="shared" si="1"/>
        <v>1599186.111</v>
      </c>
      <c r="N16" s="77">
        <f t="shared" si="2"/>
        <v>1569056.156</v>
      </c>
      <c r="O16" s="105"/>
    </row>
    <row r="17" spans="1:18" x14ac:dyDescent="0.2">
      <c r="A17" s="208" t="s">
        <v>76</v>
      </c>
      <c r="B17" s="241">
        <v>0</v>
      </c>
      <c r="C17" s="243">
        <v>0</v>
      </c>
      <c r="D17" s="247">
        <v>0</v>
      </c>
      <c r="E17" s="245">
        <v>0</v>
      </c>
      <c r="F17" s="247">
        <v>0</v>
      </c>
      <c r="G17" s="244">
        <v>0</v>
      </c>
      <c r="H17" s="247">
        <v>0</v>
      </c>
      <c r="I17" s="250">
        <v>0</v>
      </c>
      <c r="J17" s="85"/>
      <c r="K17" s="87" t="str">
        <f t="shared" si="0"/>
        <v>Jaderné palivo</v>
      </c>
      <c r="L17" s="77">
        <f t="shared" si="0"/>
        <v>0</v>
      </c>
      <c r="M17" s="77">
        <f t="shared" si="1"/>
        <v>0</v>
      </c>
      <c r="N17" s="77">
        <f t="shared" si="2"/>
        <v>0</v>
      </c>
      <c r="O17" s="105"/>
    </row>
    <row r="18" spans="1:18" x14ac:dyDescent="0.2">
      <c r="A18" s="208" t="s">
        <v>37</v>
      </c>
      <c r="B18" s="241">
        <v>0</v>
      </c>
      <c r="C18" s="243">
        <v>0</v>
      </c>
      <c r="D18" s="247">
        <v>0</v>
      </c>
      <c r="E18" s="245">
        <v>0</v>
      </c>
      <c r="F18" s="247">
        <v>0</v>
      </c>
      <c r="G18" s="244">
        <v>0</v>
      </c>
      <c r="H18" s="247">
        <v>0</v>
      </c>
      <c r="I18" s="250">
        <v>0</v>
      </c>
      <c r="J18" s="85"/>
      <c r="K18" s="87" t="str">
        <f t="shared" si="0"/>
        <v>Koks</v>
      </c>
      <c r="L18" s="77">
        <f t="shared" si="0"/>
        <v>0</v>
      </c>
      <c r="M18" s="77">
        <f t="shared" si="1"/>
        <v>0</v>
      </c>
      <c r="N18" s="77">
        <f t="shared" si="2"/>
        <v>0</v>
      </c>
      <c r="O18" s="105"/>
    </row>
    <row r="19" spans="1:18" x14ac:dyDescent="0.2">
      <c r="A19" s="208" t="s">
        <v>36</v>
      </c>
      <c r="B19" s="241">
        <v>10432.5</v>
      </c>
      <c r="C19" s="243">
        <v>0.10520295336278705</v>
      </c>
      <c r="D19" s="247">
        <v>9673</v>
      </c>
      <c r="E19" s="245">
        <v>0.11297580033362725</v>
      </c>
      <c r="F19" s="247">
        <v>4875.7700000000004</v>
      </c>
      <c r="G19" s="244">
        <v>5.6547785730240031E-2</v>
      </c>
      <c r="H19" s="247">
        <v>24981.27</v>
      </c>
      <c r="I19" s="250">
        <v>9.2178589690717141E-2</v>
      </c>
      <c r="J19" s="85"/>
      <c r="K19" s="87" t="str">
        <f t="shared" si="0"/>
        <v>Odpadní teplo</v>
      </c>
      <c r="L19" s="77">
        <f t="shared" si="0"/>
        <v>10432.5</v>
      </c>
      <c r="M19" s="77">
        <f t="shared" si="1"/>
        <v>9673</v>
      </c>
      <c r="N19" s="77">
        <f t="shared" si="2"/>
        <v>4875.7700000000004</v>
      </c>
      <c r="O19" s="105"/>
    </row>
    <row r="20" spans="1:18" x14ac:dyDescent="0.2">
      <c r="A20" s="208" t="s">
        <v>35</v>
      </c>
      <c r="B20" s="241">
        <v>1376.192</v>
      </c>
      <c r="C20" s="243">
        <v>0.11019063523084602</v>
      </c>
      <c r="D20" s="247">
        <v>3751.2530000000002</v>
      </c>
      <c r="E20" s="245">
        <v>0.2772492872084506</v>
      </c>
      <c r="F20" s="247">
        <v>1532.3330000000001</v>
      </c>
      <c r="G20" s="244">
        <v>0.15130666681938867</v>
      </c>
      <c r="H20" s="247">
        <v>6659.7780000000002</v>
      </c>
      <c r="I20" s="250">
        <v>0.18424264536108861</v>
      </c>
      <c r="J20" s="85"/>
      <c r="K20" s="87" t="str">
        <f t="shared" si="0"/>
        <v>Ostatní kapalná paliva</v>
      </c>
      <c r="L20" s="77">
        <f t="shared" si="0"/>
        <v>1376.192</v>
      </c>
      <c r="M20" s="77">
        <f t="shared" si="1"/>
        <v>3751.2530000000002</v>
      </c>
      <c r="N20" s="77">
        <f t="shared" si="2"/>
        <v>1532.3330000000001</v>
      </c>
      <c r="O20" s="105"/>
    </row>
    <row r="21" spans="1:18" x14ac:dyDescent="0.2">
      <c r="A21" s="208" t="s">
        <v>34</v>
      </c>
      <c r="B21" s="241">
        <v>537.94534563468801</v>
      </c>
      <c r="C21" s="243">
        <v>1.8900677242173947E-3</v>
      </c>
      <c r="D21" s="247">
        <v>10080.628205538105</v>
      </c>
      <c r="E21" s="245">
        <v>3.8991694290762276E-2</v>
      </c>
      <c r="F21" s="247">
        <v>7401.3962083073138</v>
      </c>
      <c r="G21" s="244">
        <v>2.6344889531139719E-2</v>
      </c>
      <c r="H21" s="247">
        <v>18019.969759480107</v>
      </c>
      <c r="I21" s="250">
        <v>2.1866452273718143E-2</v>
      </c>
      <c r="J21" s="85"/>
      <c r="K21" s="87" t="str">
        <f t="shared" si="0"/>
        <v>Ostatní pevná paliva</v>
      </c>
      <c r="L21" s="77">
        <f t="shared" si="0"/>
        <v>537.94534563468801</v>
      </c>
      <c r="M21" s="77">
        <f t="shared" si="1"/>
        <v>10080.628205538105</v>
      </c>
      <c r="N21" s="77">
        <f t="shared" si="2"/>
        <v>7401.3962083073138</v>
      </c>
      <c r="O21" s="105"/>
    </row>
    <row r="22" spans="1:18" x14ac:dyDescent="0.2">
      <c r="A22" s="208" t="s">
        <v>33</v>
      </c>
      <c r="B22" s="241">
        <v>72354.987999999998</v>
      </c>
      <c r="C22" s="243">
        <v>0.17724511436089144</v>
      </c>
      <c r="D22" s="247">
        <v>73236.806000000011</v>
      </c>
      <c r="E22" s="245">
        <v>0.18850155777567718</v>
      </c>
      <c r="F22" s="247">
        <v>49571.364999999998</v>
      </c>
      <c r="G22" s="244">
        <v>0.1346778869682799</v>
      </c>
      <c r="H22" s="247">
        <v>195163.15899999999</v>
      </c>
      <c r="I22" s="250">
        <v>0.16754871533114679</v>
      </c>
      <c r="J22" s="85"/>
      <c r="K22" s="87" t="str">
        <f t="shared" si="0"/>
        <v>Ostatní plyny</v>
      </c>
      <c r="L22" s="77">
        <f t="shared" si="0"/>
        <v>72354.987999999998</v>
      </c>
      <c r="M22" s="77">
        <f t="shared" si="1"/>
        <v>73236.806000000011</v>
      </c>
      <c r="N22" s="77">
        <f t="shared" si="2"/>
        <v>49571.364999999998</v>
      </c>
      <c r="O22" s="105"/>
    </row>
    <row r="23" spans="1:18" x14ac:dyDescent="0.2">
      <c r="A23" s="208" t="s">
        <v>3</v>
      </c>
      <c r="B23" s="241">
        <v>0</v>
      </c>
      <c r="C23" s="243">
        <v>0</v>
      </c>
      <c r="D23" s="247">
        <v>0</v>
      </c>
      <c r="E23" s="245">
        <v>0</v>
      </c>
      <c r="F23" s="247">
        <v>0</v>
      </c>
      <c r="G23" s="244">
        <v>0</v>
      </c>
      <c r="H23" s="247">
        <v>0</v>
      </c>
      <c r="I23" s="250">
        <v>0</v>
      </c>
      <c r="J23" s="85"/>
      <c r="K23" s="87" t="str">
        <f t="shared" si="0"/>
        <v>Ostatní</v>
      </c>
      <c r="L23" s="77">
        <f t="shared" si="0"/>
        <v>0</v>
      </c>
      <c r="M23" s="77">
        <f t="shared" si="1"/>
        <v>0</v>
      </c>
      <c r="N23" s="77">
        <f t="shared" si="2"/>
        <v>0</v>
      </c>
      <c r="O23" s="105"/>
    </row>
    <row r="24" spans="1:18" x14ac:dyDescent="0.2">
      <c r="A24" s="208" t="s">
        <v>32</v>
      </c>
      <c r="B24" s="241">
        <v>909</v>
      </c>
      <c r="C24" s="243">
        <v>7.6556439150306063E-2</v>
      </c>
      <c r="D24" s="247">
        <v>594.90900000000011</v>
      </c>
      <c r="E24" s="245">
        <v>9.1215969130860997E-2</v>
      </c>
      <c r="F24" s="247">
        <v>400.81600000000003</v>
      </c>
      <c r="G24" s="244">
        <v>4.273389637187925E-2</v>
      </c>
      <c r="H24" s="247">
        <v>1904.7250000000001</v>
      </c>
      <c r="I24" s="250">
        <v>6.8577150279665974E-2</v>
      </c>
      <c r="J24" s="85"/>
      <c r="K24" s="87" t="str">
        <f t="shared" si="0"/>
        <v>Topné oleje</v>
      </c>
      <c r="L24" s="77">
        <f t="shared" si="0"/>
        <v>909</v>
      </c>
      <c r="M24" s="77">
        <f t="shared" si="1"/>
        <v>594.90900000000011</v>
      </c>
      <c r="N24" s="77">
        <f t="shared" si="2"/>
        <v>400.81600000000003</v>
      </c>
      <c r="O24" s="105"/>
    </row>
    <row r="25" spans="1:18" x14ac:dyDescent="0.2">
      <c r="A25" s="208" t="s">
        <v>31</v>
      </c>
      <c r="B25" s="241">
        <v>560033.66565436532</v>
      </c>
      <c r="C25" s="242">
        <v>0.1700632108284896</v>
      </c>
      <c r="D25" s="246">
        <v>466573.33579446183</v>
      </c>
      <c r="E25" s="244">
        <v>0.18398020683309207</v>
      </c>
      <c r="F25" s="246">
        <v>508946.32279169268</v>
      </c>
      <c r="G25" s="244">
        <v>0.20780103450811344</v>
      </c>
      <c r="H25" s="246">
        <v>1535553.3242405197</v>
      </c>
      <c r="I25" s="250">
        <v>0.1854916347956522</v>
      </c>
      <c r="J25" s="85"/>
      <c r="K25" s="87" t="str">
        <f t="shared" si="0"/>
        <v>Zemní plyn</v>
      </c>
      <c r="L25" s="77">
        <f t="shared" si="0"/>
        <v>560033.66565436532</v>
      </c>
      <c r="M25" s="77">
        <f t="shared" si="1"/>
        <v>466573.33579446183</v>
      </c>
      <c r="N25" s="77">
        <f t="shared" si="2"/>
        <v>508946.32279169268</v>
      </c>
      <c r="O25" s="82"/>
    </row>
    <row r="26" spans="1:18" x14ac:dyDescent="0.2">
      <c r="A26" s="210" t="s">
        <v>189</v>
      </c>
      <c r="B26" s="238">
        <v>-1449186</v>
      </c>
      <c r="C26" s="240"/>
      <c r="D26" s="238">
        <v>-1163171</v>
      </c>
      <c r="E26" s="240"/>
      <c r="F26" s="238">
        <v>-1174172</v>
      </c>
      <c r="G26" s="240"/>
      <c r="H26" s="238">
        <v>-3786529</v>
      </c>
      <c r="I26" s="249"/>
      <c r="J26" s="85"/>
      <c r="K26" s="87"/>
      <c r="L26" s="77"/>
      <c r="M26" s="77"/>
      <c r="N26" s="77"/>
      <c r="O26" s="82"/>
      <c r="P26" s="113"/>
      <c r="Q26" s="113"/>
      <c r="R26" s="113"/>
    </row>
    <row r="27" spans="1:18" ht="13.5" customHeight="1" x14ac:dyDescent="0.2">
      <c r="A27" s="210" t="s">
        <v>185</v>
      </c>
      <c r="B27" s="238">
        <v>1217586.2450000001</v>
      </c>
      <c r="C27" s="240">
        <v>0.10259777485978953</v>
      </c>
      <c r="D27" s="238">
        <v>1000028.6900000002</v>
      </c>
      <c r="E27" s="240">
        <v>0.10668931295966537</v>
      </c>
      <c r="F27" s="238">
        <v>1002853.5549999999</v>
      </c>
      <c r="G27" s="240">
        <v>0.11232339973733547</v>
      </c>
      <c r="H27" s="238">
        <v>3220468.49</v>
      </c>
      <c r="I27" s="249">
        <v>0.1067471877068472</v>
      </c>
      <c r="J27" s="10"/>
      <c r="K27" s="87"/>
      <c r="L27" s="87" t="str">
        <f>+L9</f>
        <v>Leden</v>
      </c>
      <c r="M27" s="87" t="str">
        <f t="shared" ref="M27:N27" si="3">+M9</f>
        <v>Únor</v>
      </c>
      <c r="N27" s="87" t="str">
        <f t="shared" si="3"/>
        <v>Březen</v>
      </c>
      <c r="O27" s="72"/>
      <c r="P27" s="72"/>
      <c r="Q27" s="72"/>
      <c r="R27" s="72"/>
    </row>
    <row r="28" spans="1:18" ht="12.75" customHeight="1" x14ac:dyDescent="0.2">
      <c r="A28" s="208" t="s">
        <v>26</v>
      </c>
      <c r="B28" s="241">
        <v>596284.49400000006</v>
      </c>
      <c r="C28" s="244">
        <v>0.22076332798789711</v>
      </c>
      <c r="D28" s="246">
        <v>510910.60400000005</v>
      </c>
      <c r="E28" s="244">
        <v>0.22821413378430372</v>
      </c>
      <c r="F28" s="246">
        <v>504412.46700000006</v>
      </c>
      <c r="G28" s="244">
        <v>0.23487056589859728</v>
      </c>
      <c r="H28" s="246">
        <v>1611607.5650000004</v>
      </c>
      <c r="I28" s="250">
        <v>0.22739165040918294</v>
      </c>
      <c r="J28" s="85"/>
      <c r="K28" s="87" t="str">
        <f>+A28</f>
        <v>Průmysl</v>
      </c>
      <c r="L28" s="77">
        <f t="shared" ref="L28:L35" si="4">+B28</f>
        <v>596284.49400000006</v>
      </c>
      <c r="M28" s="77">
        <f t="shared" ref="M28:M35" si="5">+D28</f>
        <v>510910.60400000005</v>
      </c>
      <c r="N28" s="77">
        <f t="shared" ref="N28:N35" si="6">+F28</f>
        <v>504412.46700000006</v>
      </c>
      <c r="O28" s="72"/>
      <c r="P28" s="105"/>
      <c r="Q28" s="105"/>
      <c r="R28" s="105"/>
    </row>
    <row r="29" spans="1:18" ht="12.75" customHeight="1" x14ac:dyDescent="0.2">
      <c r="A29" s="208" t="s">
        <v>0</v>
      </c>
      <c r="B29" s="241">
        <v>30839.653999999999</v>
      </c>
      <c r="C29" s="245">
        <v>9.3326094124930856E-2</v>
      </c>
      <c r="D29" s="247">
        <v>21391.223000000002</v>
      </c>
      <c r="E29" s="245">
        <v>7.7717859607570869E-2</v>
      </c>
      <c r="F29" s="247">
        <v>42694.68</v>
      </c>
      <c r="G29" s="244">
        <v>0.14489032817791617</v>
      </c>
      <c r="H29" s="247">
        <v>94925.557000000001</v>
      </c>
      <c r="I29" s="250">
        <v>0.10543049448442146</v>
      </c>
      <c r="J29" s="85"/>
      <c r="K29" s="87" t="str">
        <f t="shared" ref="K29:K35" si="7">+A29</f>
        <v>Energetika</v>
      </c>
      <c r="L29" s="77">
        <f t="shared" si="4"/>
        <v>30839.653999999999</v>
      </c>
      <c r="M29" s="77">
        <f t="shared" si="5"/>
        <v>21391.223000000002</v>
      </c>
      <c r="N29" s="77">
        <f t="shared" si="6"/>
        <v>42694.68</v>
      </c>
      <c r="O29" s="72"/>
    </row>
    <row r="30" spans="1:18" ht="12.75" customHeight="1" x14ac:dyDescent="0.2">
      <c r="A30" s="208" t="s">
        <v>1</v>
      </c>
      <c r="B30" s="241">
        <v>3791.8</v>
      </c>
      <c r="C30" s="245">
        <v>3.0477267678149508E-2</v>
      </c>
      <c r="D30" s="247">
        <v>2908.3999999999996</v>
      </c>
      <c r="E30" s="245">
        <v>3.0255464979184851E-2</v>
      </c>
      <c r="F30" s="247">
        <v>2715.5</v>
      </c>
      <c r="G30" s="244">
        <v>2.9631059321118876E-2</v>
      </c>
      <c r="H30" s="247">
        <v>9415.7000000000007</v>
      </c>
      <c r="I30" s="250">
        <v>3.0160561643170797E-2</v>
      </c>
      <c r="J30" s="85"/>
      <c r="K30" s="87" t="str">
        <f t="shared" si="7"/>
        <v>Doprava</v>
      </c>
      <c r="L30" s="77">
        <f t="shared" si="4"/>
        <v>3791.8</v>
      </c>
      <c r="M30" s="77">
        <f t="shared" si="5"/>
        <v>2908.3999999999996</v>
      </c>
      <c r="N30" s="77">
        <f t="shared" si="6"/>
        <v>2715.5</v>
      </c>
      <c r="O30" s="72"/>
    </row>
    <row r="31" spans="1:18" ht="12.75" customHeight="1" x14ac:dyDescent="0.2">
      <c r="A31" s="208" t="s">
        <v>2</v>
      </c>
      <c r="B31" s="241">
        <v>6923.942</v>
      </c>
      <c r="C31" s="245">
        <v>0.13622809306912131</v>
      </c>
      <c r="D31" s="247">
        <v>3573.3789999999999</v>
      </c>
      <c r="E31" s="245">
        <v>9.7557285961867996E-2</v>
      </c>
      <c r="F31" s="247">
        <v>4328.1779999999999</v>
      </c>
      <c r="G31" s="244">
        <v>0.12733323107083139</v>
      </c>
      <c r="H31" s="247">
        <v>14825.499</v>
      </c>
      <c r="I31" s="250">
        <v>0.1220752566114619</v>
      </c>
      <c r="J31" s="85"/>
      <c r="K31" s="87" t="str">
        <f t="shared" si="7"/>
        <v>Stavebnictví</v>
      </c>
      <c r="L31" s="77">
        <f t="shared" si="4"/>
        <v>6923.942</v>
      </c>
      <c r="M31" s="77">
        <f t="shared" si="5"/>
        <v>3573.3789999999999</v>
      </c>
      <c r="N31" s="77">
        <f t="shared" si="6"/>
        <v>4328.1779999999999</v>
      </c>
    </row>
    <row r="32" spans="1:18" x14ac:dyDescent="0.2">
      <c r="A32" s="208" t="s">
        <v>6</v>
      </c>
      <c r="B32" s="241">
        <v>1288.6890000000001</v>
      </c>
      <c r="C32" s="245">
        <v>3.0697160694445398E-2</v>
      </c>
      <c r="D32" s="247">
        <v>1309.403</v>
      </c>
      <c r="E32" s="245">
        <v>2.8427957318735229E-2</v>
      </c>
      <c r="F32" s="247">
        <v>1312.826</v>
      </c>
      <c r="G32" s="244">
        <v>2.7496665247108924E-2</v>
      </c>
      <c r="H32" s="247">
        <v>3910.9180000000001</v>
      </c>
      <c r="I32" s="250">
        <v>2.8802063057485061E-2</v>
      </c>
      <c r="J32" s="85"/>
      <c r="K32" s="87" t="str">
        <f t="shared" si="7"/>
        <v>Zemědělství a lesnictví</v>
      </c>
      <c r="L32" s="77">
        <f t="shared" si="4"/>
        <v>1288.6890000000001</v>
      </c>
      <c r="M32" s="77">
        <f t="shared" si="5"/>
        <v>1309.403</v>
      </c>
      <c r="N32" s="77">
        <f t="shared" si="6"/>
        <v>1312.826</v>
      </c>
    </row>
    <row r="33" spans="1:14" x14ac:dyDescent="0.2">
      <c r="A33" s="208" t="s">
        <v>25</v>
      </c>
      <c r="B33" s="241">
        <v>387662.04100000003</v>
      </c>
      <c r="C33" s="245">
        <v>7.4005149446097596E-2</v>
      </c>
      <c r="D33" s="247">
        <v>308469.54300000001</v>
      </c>
      <c r="E33" s="245">
        <v>7.5825611014459629E-2</v>
      </c>
      <c r="F33" s="247">
        <v>305341.83500000002</v>
      </c>
      <c r="G33" s="244">
        <v>7.7627140510940787E-2</v>
      </c>
      <c r="H33" s="247">
        <v>1001473.419</v>
      </c>
      <c r="I33" s="250">
        <v>7.5640569269141242E-2</v>
      </c>
      <c r="J33" s="85"/>
      <c r="K33" s="87" t="str">
        <f t="shared" si="7"/>
        <v>Domácnosti</v>
      </c>
      <c r="L33" s="77">
        <f t="shared" si="4"/>
        <v>387662.04100000003</v>
      </c>
      <c r="M33" s="77">
        <f t="shared" si="5"/>
        <v>308469.54300000001</v>
      </c>
      <c r="N33" s="77">
        <f t="shared" si="6"/>
        <v>305341.83500000002</v>
      </c>
    </row>
    <row r="34" spans="1:14" x14ac:dyDescent="0.2">
      <c r="A34" s="208" t="s">
        <v>5</v>
      </c>
      <c r="B34" s="241">
        <v>188035.55700000003</v>
      </c>
      <c r="C34" s="245">
        <v>6.0966178085681964E-2</v>
      </c>
      <c r="D34" s="247">
        <v>149114.86299999998</v>
      </c>
      <c r="E34" s="245">
        <v>6.2469608747858882E-2</v>
      </c>
      <c r="F34" s="247">
        <v>139661.97399999999</v>
      </c>
      <c r="G34" s="244">
        <v>6.3939980087038203E-2</v>
      </c>
      <c r="H34" s="247">
        <v>476812.39400000003</v>
      </c>
      <c r="I34" s="250">
        <v>6.2283431051060024E-2</v>
      </c>
      <c r="J34" s="85"/>
      <c r="K34" s="87" t="str">
        <f t="shared" si="7"/>
        <v>Obchod, služby, školství, zdravotnictví</v>
      </c>
      <c r="L34" s="77">
        <f t="shared" si="4"/>
        <v>188035.55700000003</v>
      </c>
      <c r="M34" s="77">
        <f t="shared" si="5"/>
        <v>149114.86299999998</v>
      </c>
      <c r="N34" s="77">
        <f t="shared" si="6"/>
        <v>139661.97399999999</v>
      </c>
    </row>
    <row r="35" spans="1:14" x14ac:dyDescent="0.2">
      <c r="A35" s="208" t="s">
        <v>3</v>
      </c>
      <c r="B35" s="241">
        <v>2760.0679999999998</v>
      </c>
      <c r="C35" s="244">
        <v>9.3146728539859128E-3</v>
      </c>
      <c r="D35" s="246">
        <v>2351.2750000000001</v>
      </c>
      <c r="E35" s="244">
        <v>1.0434183307105742E-2</v>
      </c>
      <c r="F35" s="246">
        <v>2386.0949999999998</v>
      </c>
      <c r="G35" s="244">
        <v>1.2243083591230428E-2</v>
      </c>
      <c r="H35" s="246">
        <v>7497.4380000000001</v>
      </c>
      <c r="I35" s="250">
        <v>1.0463233485134954E-2</v>
      </c>
      <c r="J35" s="85"/>
      <c r="K35" s="87" t="str">
        <f t="shared" si="7"/>
        <v>Ostatní</v>
      </c>
      <c r="L35" s="77">
        <f t="shared" si="4"/>
        <v>2760.0679999999998</v>
      </c>
      <c r="M35" s="77">
        <f t="shared" si="5"/>
        <v>2351.2750000000001</v>
      </c>
      <c r="N35" s="77">
        <f t="shared" si="6"/>
        <v>2386.0949999999998</v>
      </c>
    </row>
    <row r="36" spans="1:14" ht="18" customHeight="1" x14ac:dyDescent="0.2">
      <c r="A36" s="110" t="s">
        <v>173</v>
      </c>
      <c r="B36" s="68"/>
      <c r="C36" s="68"/>
      <c r="D36" s="8"/>
      <c r="F36" s="10"/>
      <c r="G36" s="87"/>
      <c r="H36" s="87"/>
      <c r="I36" s="4" t="s">
        <v>78</v>
      </c>
      <c r="J36" s="87"/>
    </row>
    <row r="37" spans="1:14" x14ac:dyDescent="0.2">
      <c r="A37" s="68"/>
      <c r="B37" s="68"/>
      <c r="C37" s="68"/>
    </row>
    <row r="38" spans="1:14" x14ac:dyDescent="0.2">
      <c r="B38" s="72"/>
      <c r="C38" s="72"/>
      <c r="D38" s="72"/>
    </row>
    <row r="39" spans="1:14" x14ac:dyDescent="0.2">
      <c r="B39" s="72"/>
      <c r="C39" s="72"/>
      <c r="D39" s="72"/>
    </row>
    <row r="40" spans="1:14" x14ac:dyDescent="0.2">
      <c r="B40" s="72"/>
      <c r="C40" s="72"/>
      <c r="D40" s="72"/>
      <c r="L40" s="93" t="s">
        <v>170</v>
      </c>
      <c r="M40" s="97">
        <v>0.10825362546613966</v>
      </c>
    </row>
    <row r="41" spans="1:14" x14ac:dyDescent="0.2">
      <c r="B41" s="99"/>
      <c r="C41" s="99"/>
      <c r="D41" s="99"/>
      <c r="L41" s="93" t="s">
        <v>63</v>
      </c>
      <c r="M41" s="97">
        <v>0.1672557188819383</v>
      </c>
    </row>
    <row r="42" spans="1:14" x14ac:dyDescent="0.2">
      <c r="B42" s="72"/>
      <c r="C42" s="72"/>
      <c r="D42" s="72"/>
      <c r="L42" s="93" t="s">
        <v>125</v>
      </c>
      <c r="M42" s="97">
        <v>0.22424478548502769</v>
      </c>
    </row>
  </sheetData>
  <mergeCells count="4">
    <mergeCell ref="B5:C5"/>
    <mergeCell ref="D5:E5"/>
    <mergeCell ref="F5:G5"/>
    <mergeCell ref="H5:I5"/>
  </mergeCells>
  <conditionalFormatting sqref="C10:C25 C28:C35 E10:E25 E28:E35 G10:G25 G28:G35 I10:I25 I28:I35">
    <cfRule type="dataBar" priority="1">
      <dataBar>
        <cfvo type="num" val="0"/>
        <cfvo type="num" val="1"/>
        <color rgb="FF63C384"/>
      </dataBar>
      <extLst>
        <ext xmlns:x14="http://schemas.microsoft.com/office/spreadsheetml/2009/9/main" uri="{B025F937-C7B1-47D3-B67F-A62EFF666E3E}">
          <x14:id>{3BAE4D39-BA4C-471E-86AC-01B67BE5D6C5}</x14:id>
        </ext>
      </extLst>
    </cfRule>
  </conditionalFormatting>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&amp;C&amp;"Calibri,Obyčejné"&amp;9&amp;P</oddFooter>
  </headerFooter>
  <drawing r:id="rId2"/>
  <extLst>
    <ext xmlns:x14="http://schemas.microsoft.com/office/spreadsheetml/2009/9/main" uri="{78C0D931-6437-407d-A8EE-F0AAD7539E65}">
      <x14:conditionalFormattings>
        <x14:conditionalFormatting xmlns:xm="http://schemas.microsoft.com/office/excel/2006/main">
          <x14:cfRule type="dataBar" id="{3BAE4D39-BA4C-471E-86AC-01B67BE5D6C5}">
            <x14:dataBar minLength="0" maxLength="100" gradient="0" direction="rightToLeft">
              <x14:cfvo type="num">
                <xm:f>0</xm:f>
              </x14:cfvo>
              <x14:cfvo type="num">
                <xm:f>1</xm:f>
              </x14:cfvo>
              <x14:negativeFillColor rgb="FFFF0000"/>
              <x14:axisColor rgb="FF000000"/>
            </x14:dataBar>
          </x14:cfRule>
          <xm:sqref>C10:C25 C28:C35 E10:E25 E28:E35 G10:G25 G28:G35 I10:I25 I28:I35</xm:sqref>
        </x14:conditionalFormatting>
      </x14:conditionalFormattings>
    </ext>
  </extLst>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1"/>
  <sheetViews>
    <sheetView showGridLines="0" zoomScaleNormal="100" zoomScaleSheetLayoutView="100" workbookViewId="0">
      <selection activeCell="L32" sqref="L32"/>
    </sheetView>
  </sheetViews>
  <sheetFormatPr defaultColWidth="9.140625" defaultRowHeight="12" x14ac:dyDescent="0.2"/>
  <cols>
    <col min="1" max="1" width="42.28515625" style="70" customWidth="1"/>
    <col min="2" max="9" width="12.7109375" style="70" customWidth="1"/>
    <col min="10" max="20" width="9.140625" style="70" customWidth="1"/>
    <col min="21" max="16384" width="9.140625" style="70"/>
  </cols>
  <sheetData>
    <row r="1" spans="1:15" ht="15.75" x14ac:dyDescent="0.25">
      <c r="A1" s="204" t="s">
        <v>149</v>
      </c>
      <c r="I1" s="205" t="str">
        <f>Titulní!A35</f>
        <v>I. čtvrtletí 2020</v>
      </c>
    </row>
    <row r="2" spans="1:15" ht="1.5" customHeight="1" x14ac:dyDescent="0.2">
      <c r="F2" s="87"/>
      <c r="G2" s="87"/>
      <c r="H2" s="87"/>
      <c r="I2" s="87"/>
      <c r="J2" s="87"/>
    </row>
    <row r="3" spans="1:15" ht="5.0999999999999996" customHeight="1" x14ac:dyDescent="0.2">
      <c r="F3" s="87"/>
      <c r="G3" s="87"/>
      <c r="H3" s="87"/>
      <c r="I3" s="87"/>
      <c r="J3" s="87"/>
    </row>
    <row r="4" spans="1:15" ht="5.0999999999999996" customHeight="1" x14ac:dyDescent="0.2">
      <c r="A4" s="107"/>
      <c r="B4" s="104"/>
      <c r="C4" s="104"/>
      <c r="D4" s="104"/>
      <c r="E4" s="104"/>
      <c r="F4" s="93"/>
      <c r="J4" s="93"/>
      <c r="K4" s="103"/>
    </row>
    <row r="5" spans="1:15" ht="12.75" customHeight="1" x14ac:dyDescent="0.2">
      <c r="A5" s="206"/>
      <c r="B5" s="404" t="s">
        <v>8</v>
      </c>
      <c r="C5" s="405"/>
      <c r="D5" s="404" t="s">
        <v>9</v>
      </c>
      <c r="E5" s="405"/>
      <c r="F5" s="404" t="s">
        <v>10</v>
      </c>
      <c r="G5" s="405"/>
      <c r="H5" s="404" t="s">
        <v>7</v>
      </c>
      <c r="I5" s="406"/>
    </row>
    <row r="6" spans="1:15" x14ac:dyDescent="0.2">
      <c r="A6" s="207"/>
      <c r="B6" s="235" t="s">
        <v>182</v>
      </c>
      <c r="C6" s="236" t="s">
        <v>49</v>
      </c>
      <c r="D6" s="235" t="s">
        <v>182</v>
      </c>
      <c r="E6" s="236" t="s">
        <v>49</v>
      </c>
      <c r="F6" s="235" t="s">
        <v>182</v>
      </c>
      <c r="G6" s="236" t="s">
        <v>49</v>
      </c>
      <c r="H6" s="235" t="s">
        <v>182</v>
      </c>
      <c r="I6" s="237" t="s">
        <v>49</v>
      </c>
      <c r="J6" s="93"/>
      <c r="O6" s="93"/>
    </row>
    <row r="7" spans="1:15" x14ac:dyDescent="0.2">
      <c r="A7" s="209" t="s">
        <v>166</v>
      </c>
      <c r="B7" s="238">
        <v>10487.069999999994</v>
      </c>
      <c r="C7" s="239">
        <v>0.25974112178660275</v>
      </c>
      <c r="D7" s="238">
        <v>10487.069999999994</v>
      </c>
      <c r="E7" s="239">
        <v>0.25991736308890989</v>
      </c>
      <c r="F7" s="238">
        <v>10487.069999999994</v>
      </c>
      <c r="G7" s="239">
        <v>0.26003802500714956</v>
      </c>
      <c r="H7" s="238">
        <v>10487.069999999994</v>
      </c>
      <c r="I7" s="248">
        <v>0.26003802500714956</v>
      </c>
      <c r="J7" s="95"/>
      <c r="O7" s="60"/>
    </row>
    <row r="8" spans="1:15" x14ac:dyDescent="0.2">
      <c r="A8" s="209" t="s">
        <v>183</v>
      </c>
      <c r="B8" s="238">
        <v>3489016.0610000007</v>
      </c>
      <c r="C8" s="239">
        <v>0.17200922119448661</v>
      </c>
      <c r="D8" s="238">
        <v>3022091.4069999992</v>
      </c>
      <c r="E8" s="239">
        <v>0.18209572217475506</v>
      </c>
      <c r="F8" s="238">
        <v>3069276.4399999995</v>
      </c>
      <c r="G8" s="239">
        <v>0.18769858305936235</v>
      </c>
      <c r="H8" s="238">
        <v>9580383.9079999998</v>
      </c>
      <c r="I8" s="248">
        <v>0.17997342422164112</v>
      </c>
      <c r="J8" s="95"/>
      <c r="O8" s="60"/>
    </row>
    <row r="9" spans="1:15" x14ac:dyDescent="0.2">
      <c r="A9" s="209" t="s">
        <v>184</v>
      </c>
      <c r="B9" s="238">
        <v>1635521.5880000005</v>
      </c>
      <c r="C9" s="240">
        <v>0.1285157074248954</v>
      </c>
      <c r="D9" s="238">
        <v>1364268.8760000004</v>
      </c>
      <c r="E9" s="240">
        <v>0.13424897313452661</v>
      </c>
      <c r="F9" s="238">
        <v>1354666.4109999998</v>
      </c>
      <c r="G9" s="240">
        <v>0.13898464925444737</v>
      </c>
      <c r="H9" s="238">
        <v>4354456.875</v>
      </c>
      <c r="I9" s="249">
        <v>0.13342762895540405</v>
      </c>
      <c r="J9" s="85"/>
      <c r="K9" s="87"/>
      <c r="L9" s="87" t="str">
        <f>+B5</f>
        <v>Leden</v>
      </c>
      <c r="M9" s="87" t="str">
        <f>+D5</f>
        <v>Únor</v>
      </c>
      <c r="N9" s="87" t="str">
        <f>+F5</f>
        <v>Březen</v>
      </c>
      <c r="O9" s="88"/>
    </row>
    <row r="10" spans="1:15" x14ac:dyDescent="0.2">
      <c r="A10" s="208" t="s">
        <v>41</v>
      </c>
      <c r="B10" s="241">
        <v>140301.34600000002</v>
      </c>
      <c r="C10" s="242">
        <v>0.15547153962529386</v>
      </c>
      <c r="D10" s="246">
        <v>117728.39899999999</v>
      </c>
      <c r="E10" s="244">
        <v>0.16008063131601319</v>
      </c>
      <c r="F10" s="246">
        <v>120444.519</v>
      </c>
      <c r="G10" s="244">
        <v>0.14873108514333008</v>
      </c>
      <c r="H10" s="246">
        <v>378474.26399999997</v>
      </c>
      <c r="I10" s="250">
        <v>0.1546263108191388</v>
      </c>
      <c r="J10" s="85"/>
      <c r="K10" s="87" t="str">
        <f>+A10</f>
        <v>Biomasa</v>
      </c>
      <c r="L10" s="77">
        <f>+B10</f>
        <v>140301.34600000002</v>
      </c>
      <c r="M10" s="77">
        <f>+D10</f>
        <v>117728.39899999999</v>
      </c>
      <c r="N10" s="77">
        <f>+F10</f>
        <v>120444.519</v>
      </c>
      <c r="O10" s="105"/>
    </row>
    <row r="11" spans="1:15" x14ac:dyDescent="0.2">
      <c r="A11" s="208" t="s">
        <v>40</v>
      </c>
      <c r="B11" s="241">
        <v>2719.1000000000004</v>
      </c>
      <c r="C11" s="243">
        <v>4.3656319776898891E-2</v>
      </c>
      <c r="D11" s="247">
        <v>2993.759</v>
      </c>
      <c r="E11" s="245">
        <v>5.6782576049351177E-2</v>
      </c>
      <c r="F11" s="247">
        <v>3135.2829999999999</v>
      </c>
      <c r="G11" s="244">
        <v>5.4996626651797796E-2</v>
      </c>
      <c r="H11" s="247">
        <v>8848.1419999999998</v>
      </c>
      <c r="I11" s="250">
        <v>5.1437881987579946E-2</v>
      </c>
      <c r="J11" s="85"/>
      <c r="K11" s="87" t="str">
        <f t="shared" ref="K11:L25" si="0">+A11</f>
        <v>Bioplyn</v>
      </c>
      <c r="L11" s="77">
        <f t="shared" si="0"/>
        <v>2719.1000000000004</v>
      </c>
      <c r="M11" s="77">
        <f t="shared" ref="M11:M25" si="1">+D11</f>
        <v>2993.759</v>
      </c>
      <c r="N11" s="77">
        <f t="shared" ref="N11:N25" si="2">+F11</f>
        <v>3135.2829999999999</v>
      </c>
      <c r="O11" s="105"/>
    </row>
    <row r="12" spans="1:15" x14ac:dyDescent="0.2">
      <c r="A12" s="208" t="s">
        <v>39</v>
      </c>
      <c r="B12" s="241">
        <v>0</v>
      </c>
      <c r="C12" s="243">
        <v>0</v>
      </c>
      <c r="D12" s="247">
        <v>0</v>
      </c>
      <c r="E12" s="245">
        <v>0</v>
      </c>
      <c r="F12" s="247">
        <v>0</v>
      </c>
      <c r="G12" s="244">
        <v>0</v>
      </c>
      <c r="H12" s="247">
        <v>0</v>
      </c>
      <c r="I12" s="250">
        <v>0</v>
      </c>
      <c r="J12" s="85"/>
      <c r="K12" s="87" t="str">
        <f t="shared" si="0"/>
        <v>Černé uhlí</v>
      </c>
      <c r="L12" s="77">
        <f t="shared" si="0"/>
        <v>0</v>
      </c>
      <c r="M12" s="77">
        <f t="shared" si="1"/>
        <v>0</v>
      </c>
      <c r="N12" s="77">
        <f t="shared" si="2"/>
        <v>0</v>
      </c>
      <c r="O12" s="105"/>
    </row>
    <row r="13" spans="1:15" x14ac:dyDescent="0.2">
      <c r="A13" s="208" t="s">
        <v>64</v>
      </c>
      <c r="B13" s="241">
        <v>0</v>
      </c>
      <c r="C13" s="243">
        <v>0</v>
      </c>
      <c r="D13" s="247">
        <v>0</v>
      </c>
      <c r="E13" s="245">
        <v>0</v>
      </c>
      <c r="F13" s="247">
        <v>0</v>
      </c>
      <c r="G13" s="244">
        <v>0</v>
      </c>
      <c r="H13" s="247">
        <v>0</v>
      </c>
      <c r="I13" s="250">
        <v>0</v>
      </c>
      <c r="J13" s="85"/>
      <c r="K13" s="87" t="str">
        <f t="shared" si="0"/>
        <v>Elektrická energie</v>
      </c>
      <c r="L13" s="77">
        <f t="shared" si="0"/>
        <v>0</v>
      </c>
      <c r="M13" s="77">
        <f t="shared" si="1"/>
        <v>0</v>
      </c>
      <c r="N13" s="77">
        <f t="shared" si="2"/>
        <v>0</v>
      </c>
      <c r="O13" s="105"/>
    </row>
    <row r="14" spans="1:15" x14ac:dyDescent="0.2">
      <c r="A14" s="208" t="s">
        <v>65</v>
      </c>
      <c r="B14" s="241">
        <v>123</v>
      </c>
      <c r="C14" s="243">
        <v>0.11807848859534596</v>
      </c>
      <c r="D14" s="247">
        <v>105</v>
      </c>
      <c r="E14" s="245">
        <v>0.10108108628474061</v>
      </c>
      <c r="F14" s="247">
        <v>107</v>
      </c>
      <c r="G14" s="244">
        <v>0.1003168888638878</v>
      </c>
      <c r="H14" s="247">
        <v>335</v>
      </c>
      <c r="I14" s="250">
        <v>0.10644822009043332</v>
      </c>
      <c r="J14" s="85"/>
      <c r="K14" s="87" t="str">
        <f t="shared" si="0"/>
        <v>Energie prostředí (tepelné čerpadlo)</v>
      </c>
      <c r="L14" s="77">
        <f t="shared" si="0"/>
        <v>123</v>
      </c>
      <c r="M14" s="77">
        <f t="shared" si="1"/>
        <v>105</v>
      </c>
      <c r="N14" s="77">
        <f t="shared" si="2"/>
        <v>107</v>
      </c>
      <c r="O14" s="105"/>
    </row>
    <row r="15" spans="1:15" x14ac:dyDescent="0.2">
      <c r="A15" s="208" t="s">
        <v>66</v>
      </c>
      <c r="B15" s="241">
        <v>1</v>
      </c>
      <c r="C15" s="243">
        <v>9.2106475085198494E-2</v>
      </c>
      <c r="D15" s="247">
        <v>3</v>
      </c>
      <c r="E15" s="245">
        <v>0.14591439688715951</v>
      </c>
      <c r="F15" s="247">
        <v>7</v>
      </c>
      <c r="G15" s="244">
        <v>0.18801031370863774</v>
      </c>
      <c r="H15" s="247">
        <v>11</v>
      </c>
      <c r="I15" s="250">
        <v>0.16023540036999812</v>
      </c>
      <c r="J15" s="85"/>
      <c r="K15" s="87" t="str">
        <f t="shared" si="0"/>
        <v>Energie Slunce (solární kolektor)</v>
      </c>
      <c r="L15" s="77">
        <f t="shared" si="0"/>
        <v>1</v>
      </c>
      <c r="M15" s="77">
        <f t="shared" si="1"/>
        <v>3</v>
      </c>
      <c r="N15" s="77">
        <f t="shared" si="2"/>
        <v>7</v>
      </c>
      <c r="O15" s="105"/>
    </row>
    <row r="16" spans="1:15" x14ac:dyDescent="0.2">
      <c r="A16" s="208" t="s">
        <v>38</v>
      </c>
      <c r="B16" s="241">
        <v>1328899.7430000002</v>
      </c>
      <c r="C16" s="243">
        <v>0.22267884009151298</v>
      </c>
      <c r="D16" s="247">
        <v>1108019.8410000002</v>
      </c>
      <c r="E16" s="245">
        <v>0.23152107287652024</v>
      </c>
      <c r="F16" s="247">
        <v>1100534.013</v>
      </c>
      <c r="G16" s="244">
        <v>0.24042248508710329</v>
      </c>
      <c r="H16" s="247">
        <v>3537453.597000001</v>
      </c>
      <c r="I16" s="250">
        <v>0.2307368938143223</v>
      </c>
      <c r="J16" s="85"/>
      <c r="K16" s="87" t="str">
        <f t="shared" si="0"/>
        <v>Hnědé uhlí</v>
      </c>
      <c r="L16" s="77">
        <f t="shared" si="0"/>
        <v>1328899.7430000002</v>
      </c>
      <c r="M16" s="77">
        <f t="shared" si="1"/>
        <v>1108019.8410000002</v>
      </c>
      <c r="N16" s="77">
        <f t="shared" si="2"/>
        <v>1100534.013</v>
      </c>
      <c r="O16" s="105"/>
    </row>
    <row r="17" spans="1:18" x14ac:dyDescent="0.2">
      <c r="A17" s="208" t="s">
        <v>76</v>
      </c>
      <c r="B17" s="241">
        <v>0</v>
      </c>
      <c r="C17" s="243">
        <v>0</v>
      </c>
      <c r="D17" s="247">
        <v>0</v>
      </c>
      <c r="E17" s="245">
        <v>0</v>
      </c>
      <c r="F17" s="247">
        <v>0</v>
      </c>
      <c r="G17" s="244">
        <v>0</v>
      </c>
      <c r="H17" s="247">
        <v>0</v>
      </c>
      <c r="I17" s="250">
        <v>0</v>
      </c>
      <c r="J17" s="85"/>
      <c r="K17" s="87" t="str">
        <f t="shared" si="0"/>
        <v>Jaderné palivo</v>
      </c>
      <c r="L17" s="77">
        <f t="shared" si="0"/>
        <v>0</v>
      </c>
      <c r="M17" s="77">
        <f t="shared" si="1"/>
        <v>0</v>
      </c>
      <c r="N17" s="77">
        <f t="shared" si="2"/>
        <v>0</v>
      </c>
      <c r="O17" s="105"/>
    </row>
    <row r="18" spans="1:18" x14ac:dyDescent="0.2">
      <c r="A18" s="208" t="s">
        <v>37</v>
      </c>
      <c r="B18" s="241">
        <v>0</v>
      </c>
      <c r="C18" s="243">
        <v>0</v>
      </c>
      <c r="D18" s="247">
        <v>0</v>
      </c>
      <c r="E18" s="245">
        <v>0</v>
      </c>
      <c r="F18" s="247">
        <v>0</v>
      </c>
      <c r="G18" s="244">
        <v>0</v>
      </c>
      <c r="H18" s="247">
        <v>0</v>
      </c>
      <c r="I18" s="250">
        <v>0</v>
      </c>
      <c r="J18" s="85"/>
      <c r="K18" s="87" t="str">
        <f t="shared" si="0"/>
        <v>Koks</v>
      </c>
      <c r="L18" s="77">
        <f t="shared" si="0"/>
        <v>0</v>
      </c>
      <c r="M18" s="77">
        <f t="shared" si="1"/>
        <v>0</v>
      </c>
      <c r="N18" s="77">
        <f t="shared" si="2"/>
        <v>0</v>
      </c>
      <c r="O18" s="105"/>
    </row>
    <row r="19" spans="1:18" x14ac:dyDescent="0.2">
      <c r="A19" s="208" t="s">
        <v>36</v>
      </c>
      <c r="B19" s="241">
        <v>1044</v>
      </c>
      <c r="C19" s="243">
        <v>1.0527858452983437E-2</v>
      </c>
      <c r="D19" s="247">
        <v>849</v>
      </c>
      <c r="E19" s="245">
        <v>9.9158952220872055E-3</v>
      </c>
      <c r="F19" s="247">
        <v>1095</v>
      </c>
      <c r="G19" s="244">
        <v>1.2699496771712535E-2</v>
      </c>
      <c r="H19" s="247">
        <v>2988</v>
      </c>
      <c r="I19" s="250">
        <v>1.1025445303455863E-2</v>
      </c>
      <c r="J19" s="85"/>
      <c r="K19" s="87" t="str">
        <f t="shared" si="0"/>
        <v>Odpadní teplo</v>
      </c>
      <c r="L19" s="77">
        <f t="shared" si="0"/>
        <v>1044</v>
      </c>
      <c r="M19" s="77">
        <f t="shared" si="1"/>
        <v>849</v>
      </c>
      <c r="N19" s="77">
        <f t="shared" si="2"/>
        <v>1095</v>
      </c>
      <c r="O19" s="105"/>
    </row>
    <row r="20" spans="1:18" x14ac:dyDescent="0.2">
      <c r="A20" s="208" t="s">
        <v>35</v>
      </c>
      <c r="B20" s="241">
        <v>0</v>
      </c>
      <c r="C20" s="243">
        <v>0</v>
      </c>
      <c r="D20" s="247">
        <v>0</v>
      </c>
      <c r="E20" s="245">
        <v>0</v>
      </c>
      <c r="F20" s="247">
        <v>0</v>
      </c>
      <c r="G20" s="244">
        <v>0</v>
      </c>
      <c r="H20" s="247">
        <v>0</v>
      </c>
      <c r="I20" s="250">
        <v>0</v>
      </c>
      <c r="J20" s="85"/>
      <c r="K20" s="87" t="str">
        <f t="shared" si="0"/>
        <v>Ostatní kapalná paliva</v>
      </c>
      <c r="L20" s="77">
        <f t="shared" si="0"/>
        <v>0</v>
      </c>
      <c r="M20" s="77">
        <f t="shared" si="1"/>
        <v>0</v>
      </c>
      <c r="N20" s="77">
        <f t="shared" si="2"/>
        <v>0</v>
      </c>
      <c r="O20" s="105"/>
    </row>
    <row r="21" spans="1:18" x14ac:dyDescent="0.2">
      <c r="A21" s="208" t="s">
        <v>34</v>
      </c>
      <c r="B21" s="241">
        <v>1380.86</v>
      </c>
      <c r="C21" s="243">
        <v>4.8516432735068119E-3</v>
      </c>
      <c r="D21" s="247">
        <v>412.08</v>
      </c>
      <c r="E21" s="245">
        <v>1.5939182614145048E-3</v>
      </c>
      <c r="F21" s="247">
        <v>1651.19</v>
      </c>
      <c r="G21" s="244">
        <v>5.8773259694026112E-3</v>
      </c>
      <c r="H21" s="247">
        <v>3444.13</v>
      </c>
      <c r="I21" s="250">
        <v>4.1793024780111317E-3</v>
      </c>
      <c r="J21" s="85"/>
      <c r="K21" s="87" t="str">
        <f t="shared" si="0"/>
        <v>Ostatní pevná paliva</v>
      </c>
      <c r="L21" s="77">
        <f t="shared" si="0"/>
        <v>1380.86</v>
      </c>
      <c r="M21" s="77">
        <f t="shared" si="1"/>
        <v>412.08</v>
      </c>
      <c r="N21" s="77">
        <f t="shared" si="2"/>
        <v>1651.19</v>
      </c>
      <c r="O21" s="105"/>
    </row>
    <row r="22" spans="1:18" x14ac:dyDescent="0.2">
      <c r="A22" s="208" t="s">
        <v>33</v>
      </c>
      <c r="B22" s="241">
        <v>0</v>
      </c>
      <c r="C22" s="243">
        <v>0</v>
      </c>
      <c r="D22" s="247">
        <v>6844</v>
      </c>
      <c r="E22" s="245">
        <v>1.7615523285064268E-2</v>
      </c>
      <c r="F22" s="247">
        <v>0</v>
      </c>
      <c r="G22" s="244">
        <v>0</v>
      </c>
      <c r="H22" s="247">
        <v>6844</v>
      </c>
      <c r="I22" s="250">
        <v>5.8756140943914967E-3</v>
      </c>
      <c r="J22" s="85"/>
      <c r="K22" s="87" t="str">
        <f t="shared" si="0"/>
        <v>Ostatní plyny</v>
      </c>
      <c r="L22" s="77">
        <f t="shared" si="0"/>
        <v>0</v>
      </c>
      <c r="M22" s="77">
        <f t="shared" si="1"/>
        <v>6844</v>
      </c>
      <c r="N22" s="77">
        <f t="shared" si="2"/>
        <v>0</v>
      </c>
      <c r="O22" s="105"/>
    </row>
    <row r="23" spans="1:18" x14ac:dyDescent="0.2">
      <c r="A23" s="208" t="s">
        <v>3</v>
      </c>
      <c r="B23" s="241">
        <v>0</v>
      </c>
      <c r="C23" s="243">
        <v>0</v>
      </c>
      <c r="D23" s="247">
        <v>0</v>
      </c>
      <c r="E23" s="245">
        <v>0</v>
      </c>
      <c r="F23" s="247">
        <v>0</v>
      </c>
      <c r="G23" s="244">
        <v>0</v>
      </c>
      <c r="H23" s="247">
        <v>0</v>
      </c>
      <c r="I23" s="250">
        <v>0</v>
      </c>
      <c r="J23" s="85"/>
      <c r="K23" s="87" t="str">
        <f t="shared" si="0"/>
        <v>Ostatní</v>
      </c>
      <c r="L23" s="77">
        <f t="shared" si="0"/>
        <v>0</v>
      </c>
      <c r="M23" s="77">
        <f t="shared" si="1"/>
        <v>0</v>
      </c>
      <c r="N23" s="77">
        <f t="shared" si="2"/>
        <v>0</v>
      </c>
      <c r="O23" s="105"/>
    </row>
    <row r="24" spans="1:18" x14ac:dyDescent="0.2">
      <c r="A24" s="208" t="s">
        <v>32</v>
      </c>
      <c r="B24" s="241">
        <v>188.10399999999998</v>
      </c>
      <c r="C24" s="243">
        <v>1.5842213894311518E-2</v>
      </c>
      <c r="D24" s="247">
        <v>114.459</v>
      </c>
      <c r="E24" s="245">
        <v>1.7549723757329636E-2</v>
      </c>
      <c r="F24" s="247">
        <v>107.88100000000001</v>
      </c>
      <c r="G24" s="244">
        <v>1.1501974657934576E-2</v>
      </c>
      <c r="H24" s="247">
        <v>410.44400000000002</v>
      </c>
      <c r="I24" s="250">
        <v>1.477750324555367E-2</v>
      </c>
      <c r="J24" s="85"/>
      <c r="K24" s="87" t="str">
        <f t="shared" si="0"/>
        <v>Topné oleje</v>
      </c>
      <c r="L24" s="77">
        <f t="shared" si="0"/>
        <v>188.10399999999998</v>
      </c>
      <c r="M24" s="77">
        <f t="shared" si="1"/>
        <v>114.459</v>
      </c>
      <c r="N24" s="77">
        <f t="shared" si="2"/>
        <v>107.88100000000001</v>
      </c>
      <c r="O24" s="105"/>
    </row>
    <row r="25" spans="1:18" x14ac:dyDescent="0.2">
      <c r="A25" s="208" t="s">
        <v>31</v>
      </c>
      <c r="B25" s="241">
        <v>160864.435</v>
      </c>
      <c r="C25" s="242">
        <v>4.8849067479266137E-2</v>
      </c>
      <c r="D25" s="246">
        <v>127199.33799999999</v>
      </c>
      <c r="E25" s="244">
        <v>5.0157518055385979E-2</v>
      </c>
      <c r="F25" s="246">
        <v>127584.52499999999</v>
      </c>
      <c r="G25" s="244">
        <v>5.2092323089791677E-2</v>
      </c>
      <c r="H25" s="246">
        <v>415648.29799999995</v>
      </c>
      <c r="I25" s="250">
        <v>5.0209446379326159E-2</v>
      </c>
      <c r="J25" s="85"/>
      <c r="K25" s="87" t="str">
        <f t="shared" si="0"/>
        <v>Zemní plyn</v>
      </c>
      <c r="L25" s="77">
        <f t="shared" si="0"/>
        <v>160864.435</v>
      </c>
      <c r="M25" s="77">
        <f t="shared" si="1"/>
        <v>127199.33799999999</v>
      </c>
      <c r="N25" s="77">
        <f t="shared" si="2"/>
        <v>127584.52499999999</v>
      </c>
      <c r="O25" s="82"/>
    </row>
    <row r="26" spans="1:18" ht="13.5" customHeight="1" x14ac:dyDescent="0.2">
      <c r="A26" s="210" t="s">
        <v>185</v>
      </c>
      <c r="B26" s="238">
        <v>1464930.1310000001</v>
      </c>
      <c r="C26" s="240">
        <v>0.12343977470414014</v>
      </c>
      <c r="D26" s="238">
        <v>1221966.9529999997</v>
      </c>
      <c r="E26" s="240">
        <v>0.13036707444361986</v>
      </c>
      <c r="F26" s="238">
        <v>1205450.0829999999</v>
      </c>
      <c r="G26" s="240">
        <v>0.13501497886818903</v>
      </c>
      <c r="H26" s="238">
        <v>3892347.1669999994</v>
      </c>
      <c r="I26" s="249">
        <v>0.12901759944124275</v>
      </c>
      <c r="J26" s="10"/>
      <c r="K26" s="87"/>
      <c r="L26" s="87" t="str">
        <f>+L9</f>
        <v>Leden</v>
      </c>
      <c r="M26" s="87" t="str">
        <f t="shared" ref="M26:N26" si="3">+M9</f>
        <v>Únor</v>
      </c>
      <c r="N26" s="87" t="str">
        <f t="shared" si="3"/>
        <v>Březen</v>
      </c>
      <c r="O26" s="72"/>
      <c r="P26" s="99"/>
      <c r="Q26" s="99"/>
      <c r="R26" s="99"/>
    </row>
    <row r="27" spans="1:18" ht="12.75" customHeight="1" x14ac:dyDescent="0.2">
      <c r="A27" s="208" t="s">
        <v>26</v>
      </c>
      <c r="B27" s="241">
        <v>424552.94099999999</v>
      </c>
      <c r="C27" s="244">
        <v>0.15718289022321838</v>
      </c>
      <c r="D27" s="246">
        <v>381917.87400000001</v>
      </c>
      <c r="E27" s="244">
        <v>0.17059551340150469</v>
      </c>
      <c r="F27" s="246">
        <v>384829.14200000005</v>
      </c>
      <c r="G27" s="244">
        <v>0.17918874783840669</v>
      </c>
      <c r="H27" s="246">
        <v>1191299.9569999999</v>
      </c>
      <c r="I27" s="250">
        <v>0.16808785788655603</v>
      </c>
      <c r="J27" s="85"/>
      <c r="K27" s="87" t="str">
        <f>+A27</f>
        <v>Průmysl</v>
      </c>
      <c r="L27" s="77">
        <f t="shared" ref="L27:L34" si="4">+B27</f>
        <v>424552.94099999999</v>
      </c>
      <c r="M27" s="77">
        <f t="shared" ref="M27:M34" si="5">+D27</f>
        <v>381917.87400000001</v>
      </c>
      <c r="N27" s="77">
        <f t="shared" ref="N27:N34" si="6">+F27</f>
        <v>384829.14200000005</v>
      </c>
      <c r="O27" s="72"/>
      <c r="P27" s="105"/>
      <c r="Q27" s="105"/>
      <c r="R27" s="105"/>
    </row>
    <row r="28" spans="1:18" ht="12.75" customHeight="1" x14ac:dyDescent="0.2">
      <c r="A28" s="208" t="s">
        <v>0</v>
      </c>
      <c r="B28" s="241">
        <v>87428.411999999997</v>
      </c>
      <c r="C28" s="245">
        <v>0.26457340304483429</v>
      </c>
      <c r="D28" s="247">
        <v>71652.883999999991</v>
      </c>
      <c r="E28" s="245">
        <v>0.2603268068959666</v>
      </c>
      <c r="F28" s="247">
        <v>73975.657999999996</v>
      </c>
      <c r="G28" s="244">
        <v>0.25104667290625643</v>
      </c>
      <c r="H28" s="247">
        <v>233056.95399999997</v>
      </c>
      <c r="I28" s="250">
        <v>0.25884820357970684</v>
      </c>
      <c r="J28" s="85"/>
      <c r="K28" s="87" t="str">
        <f t="shared" ref="K28:K34" si="7">+A28</f>
        <v>Energetika</v>
      </c>
      <c r="L28" s="77">
        <f t="shared" si="4"/>
        <v>87428.411999999997</v>
      </c>
      <c r="M28" s="77">
        <f t="shared" si="5"/>
        <v>71652.883999999991</v>
      </c>
      <c r="N28" s="77">
        <f t="shared" si="6"/>
        <v>73975.657999999996</v>
      </c>
      <c r="O28" s="72"/>
    </row>
    <row r="29" spans="1:18" ht="12.75" customHeight="1" x14ac:dyDescent="0.2">
      <c r="A29" s="208" t="s">
        <v>1</v>
      </c>
      <c r="B29" s="241">
        <v>24893.480000000003</v>
      </c>
      <c r="C29" s="245">
        <v>0.20008577810028519</v>
      </c>
      <c r="D29" s="247">
        <v>20318.919999999998</v>
      </c>
      <c r="E29" s="245">
        <v>0.21137339171876587</v>
      </c>
      <c r="F29" s="247">
        <v>19425</v>
      </c>
      <c r="G29" s="244">
        <v>0.21196219013542042</v>
      </c>
      <c r="H29" s="247">
        <v>64637.4</v>
      </c>
      <c r="I29" s="250">
        <v>0.20704783363470458</v>
      </c>
      <c r="J29" s="85"/>
      <c r="K29" s="87" t="str">
        <f t="shared" si="7"/>
        <v>Doprava</v>
      </c>
      <c r="L29" s="77">
        <f t="shared" si="4"/>
        <v>24893.480000000003</v>
      </c>
      <c r="M29" s="77">
        <f t="shared" si="5"/>
        <v>20318.919999999998</v>
      </c>
      <c r="N29" s="77">
        <f t="shared" si="6"/>
        <v>19425</v>
      </c>
      <c r="O29" s="72"/>
    </row>
    <row r="30" spans="1:18" ht="12.75" customHeight="1" x14ac:dyDescent="0.2">
      <c r="A30" s="208" t="s">
        <v>2</v>
      </c>
      <c r="B30" s="241">
        <v>1304.329</v>
      </c>
      <c r="C30" s="245">
        <v>2.5662585331412933E-2</v>
      </c>
      <c r="D30" s="247">
        <v>1040.394</v>
      </c>
      <c r="E30" s="245">
        <v>2.8403932236410329E-2</v>
      </c>
      <c r="F30" s="247">
        <v>988.5139999999999</v>
      </c>
      <c r="G30" s="244">
        <v>2.9081678613668803E-2</v>
      </c>
      <c r="H30" s="247">
        <v>3333.2370000000001</v>
      </c>
      <c r="I30" s="250">
        <v>2.7446345119433717E-2</v>
      </c>
      <c r="J30" s="85"/>
      <c r="K30" s="87" t="str">
        <f t="shared" si="7"/>
        <v>Stavebnictví</v>
      </c>
      <c r="L30" s="77">
        <f t="shared" si="4"/>
        <v>1304.329</v>
      </c>
      <c r="M30" s="77">
        <f t="shared" si="5"/>
        <v>1040.394</v>
      </c>
      <c r="N30" s="77">
        <f t="shared" si="6"/>
        <v>988.5139999999999</v>
      </c>
    </row>
    <row r="31" spans="1:18" x14ac:dyDescent="0.2">
      <c r="A31" s="208" t="s">
        <v>6</v>
      </c>
      <c r="B31" s="241">
        <v>12752.130000000001</v>
      </c>
      <c r="C31" s="245">
        <v>0.30376156218176614</v>
      </c>
      <c r="D31" s="247">
        <v>14456.81</v>
      </c>
      <c r="E31" s="245">
        <v>0.31386637852904314</v>
      </c>
      <c r="F31" s="247">
        <v>15573.639999999998</v>
      </c>
      <c r="G31" s="244">
        <v>0.3261842511947397</v>
      </c>
      <c r="H31" s="247">
        <v>42782.58</v>
      </c>
      <c r="I31" s="250">
        <v>0.31507348579589223</v>
      </c>
      <c r="J31" s="85"/>
      <c r="K31" s="87" t="str">
        <f t="shared" si="7"/>
        <v>Zemědělství a lesnictví</v>
      </c>
      <c r="L31" s="77">
        <f t="shared" si="4"/>
        <v>12752.130000000001</v>
      </c>
      <c r="M31" s="77">
        <f t="shared" si="5"/>
        <v>14456.81</v>
      </c>
      <c r="N31" s="77">
        <f t="shared" si="6"/>
        <v>15573.639999999998</v>
      </c>
    </row>
    <row r="32" spans="1:18" x14ac:dyDescent="0.2">
      <c r="A32" s="208" t="s">
        <v>25</v>
      </c>
      <c r="B32" s="241">
        <v>599957.49599999993</v>
      </c>
      <c r="C32" s="245">
        <v>0.11453260690227469</v>
      </c>
      <c r="D32" s="247">
        <v>482339.94299999997</v>
      </c>
      <c r="E32" s="245">
        <v>0.11856509572698602</v>
      </c>
      <c r="F32" s="247">
        <v>476895.7699999999</v>
      </c>
      <c r="G32" s="244">
        <v>0.12124134561143017</v>
      </c>
      <c r="H32" s="247">
        <v>1559193.2089999998</v>
      </c>
      <c r="I32" s="250">
        <v>0.1177647451163545</v>
      </c>
      <c r="J32" s="85"/>
      <c r="K32" s="87" t="str">
        <f t="shared" si="7"/>
        <v>Domácnosti</v>
      </c>
      <c r="L32" s="77">
        <f t="shared" si="4"/>
        <v>599957.49599999993</v>
      </c>
      <c r="M32" s="77">
        <f t="shared" si="5"/>
        <v>482339.94299999997</v>
      </c>
      <c r="N32" s="77">
        <f t="shared" si="6"/>
        <v>476895.7699999999</v>
      </c>
    </row>
    <row r="33" spans="1:14" x14ac:dyDescent="0.2">
      <c r="A33" s="208" t="s">
        <v>5</v>
      </c>
      <c r="B33" s="241">
        <v>285360.19899999996</v>
      </c>
      <c r="C33" s="245">
        <v>9.2521441095311782E-2</v>
      </c>
      <c r="D33" s="247">
        <v>226901.92699999997</v>
      </c>
      <c r="E33" s="245">
        <v>9.5057422973491498E-2</v>
      </c>
      <c r="F33" s="247">
        <v>212758.92899999997</v>
      </c>
      <c r="G33" s="244">
        <v>9.7405194083821076E-2</v>
      </c>
      <c r="H33" s="247">
        <v>725021.05499999993</v>
      </c>
      <c r="I33" s="250">
        <v>9.470558957336854E-2</v>
      </c>
      <c r="J33" s="85"/>
      <c r="K33" s="87" t="str">
        <f t="shared" si="7"/>
        <v>Obchod, služby, školství, zdravotnictví</v>
      </c>
      <c r="L33" s="77">
        <f t="shared" si="4"/>
        <v>285360.19899999996</v>
      </c>
      <c r="M33" s="77">
        <f t="shared" si="5"/>
        <v>226901.92699999997</v>
      </c>
      <c r="N33" s="77">
        <f t="shared" si="6"/>
        <v>212758.92899999997</v>
      </c>
    </row>
    <row r="34" spans="1:14" x14ac:dyDescent="0.2">
      <c r="A34" s="208" t="s">
        <v>3</v>
      </c>
      <c r="B34" s="241">
        <v>28681.144000000004</v>
      </c>
      <c r="C34" s="244">
        <v>9.6793076633641256E-2</v>
      </c>
      <c r="D34" s="246">
        <v>23338.201000000001</v>
      </c>
      <c r="E34" s="244">
        <v>0.10356724215248259</v>
      </c>
      <c r="F34" s="246">
        <v>21003.43</v>
      </c>
      <c r="G34" s="244">
        <v>0.10776886469002991</v>
      </c>
      <c r="H34" s="246">
        <v>73022.774999999994</v>
      </c>
      <c r="I34" s="250">
        <v>0.10190872462799633</v>
      </c>
      <c r="J34" s="85"/>
      <c r="K34" s="87" t="str">
        <f t="shared" si="7"/>
        <v>Ostatní</v>
      </c>
      <c r="L34" s="77">
        <f t="shared" si="4"/>
        <v>28681.144000000004</v>
      </c>
      <c r="M34" s="77">
        <f t="shared" si="5"/>
        <v>23338.201000000001</v>
      </c>
      <c r="N34" s="77">
        <f t="shared" si="6"/>
        <v>21003.43</v>
      </c>
    </row>
    <row r="35" spans="1:14" ht="18" customHeight="1" x14ac:dyDescent="0.2">
      <c r="A35" s="110" t="s">
        <v>173</v>
      </c>
      <c r="B35" s="68"/>
      <c r="C35" s="68"/>
      <c r="D35" s="8"/>
      <c r="F35" s="10"/>
      <c r="G35" s="87"/>
      <c r="H35" s="87"/>
      <c r="I35" s="4" t="s">
        <v>78</v>
      </c>
      <c r="J35" s="87"/>
    </row>
    <row r="36" spans="1:14" x14ac:dyDescent="0.2">
      <c r="A36" s="68"/>
      <c r="B36" s="68"/>
      <c r="C36" s="68"/>
    </row>
    <row r="37" spans="1:14" x14ac:dyDescent="0.2">
      <c r="B37" s="72"/>
      <c r="C37" s="72"/>
      <c r="D37" s="72"/>
    </row>
    <row r="38" spans="1:14" x14ac:dyDescent="0.2">
      <c r="B38" s="72"/>
      <c r="C38" s="72"/>
      <c r="D38" s="72"/>
    </row>
    <row r="39" spans="1:14" x14ac:dyDescent="0.2">
      <c r="B39" s="72"/>
      <c r="C39" s="72"/>
      <c r="D39" s="72"/>
      <c r="L39" s="93" t="s">
        <v>170</v>
      </c>
      <c r="M39" s="97">
        <v>0.26003802500714956</v>
      </c>
    </row>
    <row r="40" spans="1:14" x14ac:dyDescent="0.2">
      <c r="B40" s="99"/>
      <c r="C40" s="99"/>
      <c r="D40" s="99"/>
      <c r="L40" s="93" t="s">
        <v>63</v>
      </c>
      <c r="M40" s="97">
        <v>0.17997342422164112</v>
      </c>
    </row>
    <row r="41" spans="1:14" x14ac:dyDescent="0.2">
      <c r="B41" s="72"/>
      <c r="C41" s="72"/>
      <c r="D41" s="72"/>
      <c r="L41" s="93" t="s">
        <v>125</v>
      </c>
      <c r="M41" s="97">
        <v>0.13342762895540405</v>
      </c>
    </row>
  </sheetData>
  <mergeCells count="4">
    <mergeCell ref="B5:C5"/>
    <mergeCell ref="D5:E5"/>
    <mergeCell ref="F5:G5"/>
    <mergeCell ref="H5:I5"/>
  </mergeCells>
  <conditionalFormatting sqref="C27:C34 E27:E34 G27:G34 I27:I34">
    <cfRule type="dataBar" priority="1">
      <dataBar>
        <cfvo type="num" val="0"/>
        <cfvo type="num" val="1"/>
        <color rgb="FF63C384"/>
      </dataBar>
      <extLst>
        <ext xmlns:x14="http://schemas.microsoft.com/office/spreadsheetml/2009/9/main" uri="{B025F937-C7B1-47D3-B67F-A62EFF666E3E}">
          <x14:id>{B6095D53-D731-43D5-9334-7A24E669E498}</x14:id>
        </ext>
      </extLst>
    </cfRule>
  </conditionalFormatting>
  <conditionalFormatting sqref="C10:C25 E10:E25 G10:G25 I10:I25">
    <cfRule type="dataBar" priority="2">
      <dataBar>
        <cfvo type="num" val="0"/>
        <cfvo type="num" val="1"/>
        <color rgb="FF63C384"/>
      </dataBar>
      <extLst>
        <ext xmlns:x14="http://schemas.microsoft.com/office/spreadsheetml/2009/9/main" uri="{B025F937-C7B1-47D3-B67F-A62EFF666E3E}">
          <x14:id>{92FB6F79-F88E-4FD7-819E-16C5048941A1}</x14:id>
        </ext>
      </extLst>
    </cfRule>
  </conditionalFormatting>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&amp;C&amp;"Calibri,Obyčejné"&amp;9&amp;P</oddFooter>
  </headerFooter>
  <ignoredErrors>
    <ignoredError sqref="L26:N26" formula="1"/>
  </ignoredErrors>
  <drawing r:id="rId2"/>
  <extLst>
    <ext xmlns:x14="http://schemas.microsoft.com/office/spreadsheetml/2009/9/main" uri="{78C0D931-6437-407d-A8EE-F0AAD7539E65}">
      <x14:conditionalFormattings>
        <x14:conditionalFormatting xmlns:xm="http://schemas.microsoft.com/office/excel/2006/main">
          <x14:cfRule type="dataBar" id="{B6095D53-D731-43D5-9334-7A24E669E498}">
            <x14:dataBar minLength="0" maxLength="100" gradient="0" direction="rightToLeft">
              <x14:cfvo type="num">
                <xm:f>0</xm:f>
              </x14:cfvo>
              <x14:cfvo type="num">
                <xm:f>1</xm:f>
              </x14:cfvo>
              <x14:negativeFillColor rgb="FFFF0000"/>
              <x14:axisColor rgb="FF000000"/>
            </x14:dataBar>
          </x14:cfRule>
          <xm:sqref>C27:C34 E27:E34 G27:G34 I27:I34</xm:sqref>
        </x14:conditionalFormatting>
        <x14:conditionalFormatting xmlns:xm="http://schemas.microsoft.com/office/excel/2006/main">
          <x14:cfRule type="dataBar" id="{92FB6F79-F88E-4FD7-819E-16C5048941A1}">
            <x14:dataBar minLength="0" maxLength="100" gradient="0" direction="rightToLeft">
              <x14:cfvo type="num">
                <xm:f>0</xm:f>
              </x14:cfvo>
              <x14:cfvo type="num">
                <xm:f>1</xm:f>
              </x14:cfvo>
              <x14:negativeFillColor rgb="FFFF0000"/>
              <x14:axisColor rgb="FF000000"/>
            </x14:dataBar>
          </x14:cfRule>
          <xm:sqref>C10:C25 E10:E25 G10:G25 I10:I25</xm:sqref>
        </x14:conditionalFormatting>
      </x14:conditionalFormattings>
    </ext>
  </extLst>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1"/>
  <sheetViews>
    <sheetView showGridLines="0" zoomScaleNormal="100" zoomScaleSheetLayoutView="100" workbookViewId="0"/>
  </sheetViews>
  <sheetFormatPr defaultColWidth="9.140625" defaultRowHeight="12" x14ac:dyDescent="0.2"/>
  <cols>
    <col min="1" max="1" width="42.28515625" style="70" customWidth="1"/>
    <col min="2" max="9" width="12.7109375" style="70" customWidth="1"/>
    <col min="10" max="20" width="9.140625" style="70" customWidth="1"/>
    <col min="21" max="16384" width="9.140625" style="70"/>
  </cols>
  <sheetData>
    <row r="1" spans="1:15" ht="15.75" x14ac:dyDescent="0.25">
      <c r="A1" s="204" t="s">
        <v>136</v>
      </c>
      <c r="I1" s="205" t="str">
        <f>Titulní!A35</f>
        <v>I. čtvrtletí 2020</v>
      </c>
    </row>
    <row r="2" spans="1:15" ht="1.5" customHeight="1" x14ac:dyDescent="0.2">
      <c r="F2" s="87"/>
      <c r="G2" s="87"/>
      <c r="H2" s="87"/>
      <c r="I2" s="87"/>
      <c r="J2" s="87"/>
    </row>
    <row r="3" spans="1:15" ht="5.0999999999999996" customHeight="1" x14ac:dyDescent="0.2">
      <c r="F3" s="87"/>
      <c r="G3" s="87"/>
      <c r="H3" s="87"/>
      <c r="I3" s="87"/>
      <c r="J3" s="87"/>
    </row>
    <row r="4" spans="1:15" ht="5.0999999999999996" customHeight="1" x14ac:dyDescent="0.2">
      <c r="A4" s="107"/>
      <c r="B4" s="104"/>
      <c r="C4" s="104"/>
      <c r="D4" s="104"/>
      <c r="E4" s="104"/>
      <c r="F4" s="93"/>
      <c r="J4" s="93"/>
      <c r="K4" s="103"/>
    </row>
    <row r="5" spans="1:15" ht="12.75" customHeight="1" x14ac:dyDescent="0.2">
      <c r="A5" s="206"/>
      <c r="B5" s="404" t="s">
        <v>8</v>
      </c>
      <c r="C5" s="405"/>
      <c r="D5" s="404" t="s">
        <v>9</v>
      </c>
      <c r="E5" s="405"/>
      <c r="F5" s="404" t="s">
        <v>10</v>
      </c>
      <c r="G5" s="405"/>
      <c r="H5" s="404" t="s">
        <v>7</v>
      </c>
      <c r="I5" s="406"/>
    </row>
    <row r="6" spans="1:15" x14ac:dyDescent="0.2">
      <c r="A6" s="207"/>
      <c r="B6" s="235" t="s">
        <v>182</v>
      </c>
      <c r="C6" s="236" t="s">
        <v>49</v>
      </c>
      <c r="D6" s="235" t="s">
        <v>182</v>
      </c>
      <c r="E6" s="236" t="s">
        <v>49</v>
      </c>
      <c r="F6" s="235" t="s">
        <v>182</v>
      </c>
      <c r="G6" s="236" t="s">
        <v>49</v>
      </c>
      <c r="H6" s="235" t="s">
        <v>182</v>
      </c>
      <c r="I6" s="237" t="s">
        <v>49</v>
      </c>
      <c r="J6" s="93"/>
      <c r="O6" s="93"/>
    </row>
    <row r="7" spans="1:15" x14ac:dyDescent="0.2">
      <c r="A7" s="209" t="s">
        <v>166</v>
      </c>
      <c r="B7" s="238">
        <v>1429.8379999999995</v>
      </c>
      <c r="C7" s="239">
        <v>3.5413869278369703E-2</v>
      </c>
      <c r="D7" s="238">
        <v>1425.9279999999992</v>
      </c>
      <c r="E7" s="239">
        <v>3.5340990926411582E-2</v>
      </c>
      <c r="F7" s="238">
        <v>1425.9279999999992</v>
      </c>
      <c r="G7" s="239">
        <v>3.5357397340000089E-2</v>
      </c>
      <c r="H7" s="238">
        <v>1425.9279999999992</v>
      </c>
      <c r="I7" s="248">
        <v>3.5357397340000089E-2</v>
      </c>
      <c r="J7" s="95"/>
      <c r="O7" s="60"/>
    </row>
    <row r="8" spans="1:15" x14ac:dyDescent="0.2">
      <c r="A8" s="209" t="s">
        <v>183</v>
      </c>
      <c r="B8" s="238">
        <v>998658.30399999965</v>
      </c>
      <c r="C8" s="239">
        <v>4.9234063159116756E-2</v>
      </c>
      <c r="D8" s="238">
        <v>816628.16000000015</v>
      </c>
      <c r="E8" s="239">
        <v>4.9205822894370678E-2</v>
      </c>
      <c r="F8" s="238">
        <v>809617.7969999999</v>
      </c>
      <c r="G8" s="239">
        <v>4.9511380381410841E-2</v>
      </c>
      <c r="H8" s="238">
        <v>2624904.2609999995</v>
      </c>
      <c r="I8" s="248">
        <v>4.9310446495955416E-2</v>
      </c>
      <c r="J8" s="95"/>
      <c r="O8" s="60"/>
    </row>
    <row r="9" spans="1:15" x14ac:dyDescent="0.2">
      <c r="A9" s="209" t="s">
        <v>184</v>
      </c>
      <c r="B9" s="238">
        <v>596126.49338811939</v>
      </c>
      <c r="C9" s="240">
        <v>4.6842315365693825E-2</v>
      </c>
      <c r="D9" s="238">
        <v>464831.8421107005</v>
      </c>
      <c r="E9" s="240">
        <v>4.5741128146642503E-2</v>
      </c>
      <c r="F9" s="238">
        <v>433051.73727538058</v>
      </c>
      <c r="G9" s="240">
        <v>4.4429789744191019E-2</v>
      </c>
      <c r="H9" s="238">
        <v>1494010.0727742005</v>
      </c>
      <c r="I9" s="249">
        <v>4.5778894444959278E-2</v>
      </c>
      <c r="J9" s="85"/>
      <c r="K9" s="87"/>
      <c r="L9" s="87" t="str">
        <f>+B5</f>
        <v>Leden</v>
      </c>
      <c r="M9" s="87" t="str">
        <f>+D5</f>
        <v>Únor</v>
      </c>
      <c r="N9" s="87" t="str">
        <f>+F5</f>
        <v>Březen</v>
      </c>
      <c r="O9" s="88"/>
    </row>
    <row r="10" spans="1:15" x14ac:dyDescent="0.2">
      <c r="A10" s="208" t="s">
        <v>41</v>
      </c>
      <c r="B10" s="241">
        <v>45745.263999999996</v>
      </c>
      <c r="C10" s="242">
        <v>5.0691506727565734E-2</v>
      </c>
      <c r="D10" s="246">
        <v>36243.692999999999</v>
      </c>
      <c r="E10" s="244">
        <v>4.9282189394793077E-2</v>
      </c>
      <c r="F10" s="246">
        <v>38096.527000000002</v>
      </c>
      <c r="G10" s="244">
        <v>4.7043550407654282E-2</v>
      </c>
      <c r="H10" s="246">
        <v>120085.484</v>
      </c>
      <c r="I10" s="250">
        <v>4.9061130808753538E-2</v>
      </c>
      <c r="J10" s="85"/>
      <c r="K10" s="87" t="str">
        <f>+A10</f>
        <v>Biomasa</v>
      </c>
      <c r="L10" s="77">
        <f>+B10</f>
        <v>45745.263999999996</v>
      </c>
      <c r="M10" s="77">
        <f>+D10</f>
        <v>36243.692999999999</v>
      </c>
      <c r="N10" s="77">
        <f>+F10</f>
        <v>38096.527000000002</v>
      </c>
      <c r="O10" s="105"/>
    </row>
    <row r="11" spans="1:15" x14ac:dyDescent="0.2">
      <c r="A11" s="208" t="s">
        <v>40</v>
      </c>
      <c r="B11" s="241">
        <v>1782.69</v>
      </c>
      <c r="C11" s="243">
        <v>2.8621854548593242E-2</v>
      </c>
      <c r="D11" s="247">
        <v>1255.01</v>
      </c>
      <c r="E11" s="245">
        <v>2.3803753330744463E-2</v>
      </c>
      <c r="F11" s="247">
        <v>1374.63</v>
      </c>
      <c r="G11" s="244">
        <v>2.411265997179866E-2</v>
      </c>
      <c r="H11" s="247">
        <v>4412.33</v>
      </c>
      <c r="I11" s="250">
        <v>2.565068574060618E-2</v>
      </c>
      <c r="J11" s="85"/>
      <c r="K11" s="87" t="str">
        <f t="shared" ref="K11:L25" si="0">+A11</f>
        <v>Bioplyn</v>
      </c>
      <c r="L11" s="77">
        <f t="shared" si="0"/>
        <v>1782.69</v>
      </c>
      <c r="M11" s="77">
        <f t="shared" ref="M11:M25" si="1">+D11</f>
        <v>1255.01</v>
      </c>
      <c r="N11" s="77">
        <f t="shared" ref="N11:N25" si="2">+F11</f>
        <v>1374.63</v>
      </c>
      <c r="O11" s="105"/>
    </row>
    <row r="12" spans="1:15" x14ac:dyDescent="0.2">
      <c r="A12" s="208" t="s">
        <v>39</v>
      </c>
      <c r="B12" s="241">
        <v>14789</v>
      </c>
      <c r="C12" s="243">
        <v>8.9780513556047686E-3</v>
      </c>
      <c r="D12" s="247">
        <v>0</v>
      </c>
      <c r="E12" s="245">
        <v>0</v>
      </c>
      <c r="F12" s="247">
        <v>20625</v>
      </c>
      <c r="G12" s="244">
        <v>1.9259353505327138E-2</v>
      </c>
      <c r="H12" s="247">
        <v>35414</v>
      </c>
      <c r="I12" s="250">
        <v>8.884548828348153E-3</v>
      </c>
      <c r="J12" s="85"/>
      <c r="K12" s="87" t="str">
        <f t="shared" si="0"/>
        <v>Černé uhlí</v>
      </c>
      <c r="L12" s="77">
        <f t="shared" si="0"/>
        <v>14789</v>
      </c>
      <c r="M12" s="77">
        <f t="shared" si="1"/>
        <v>0</v>
      </c>
      <c r="N12" s="77">
        <f t="shared" si="2"/>
        <v>20625</v>
      </c>
      <c r="O12" s="105"/>
    </row>
    <row r="13" spans="1:15" x14ac:dyDescent="0.2">
      <c r="A13" s="208" t="s">
        <v>64</v>
      </c>
      <c r="B13" s="241">
        <v>0</v>
      </c>
      <c r="C13" s="243">
        <v>0</v>
      </c>
      <c r="D13" s="247">
        <v>0</v>
      </c>
      <c r="E13" s="245">
        <v>0</v>
      </c>
      <c r="F13" s="247">
        <v>0</v>
      </c>
      <c r="G13" s="244">
        <v>0</v>
      </c>
      <c r="H13" s="247">
        <v>0</v>
      </c>
      <c r="I13" s="250">
        <v>0</v>
      </c>
      <c r="J13" s="85"/>
      <c r="K13" s="87" t="str">
        <f t="shared" si="0"/>
        <v>Elektrická energie</v>
      </c>
      <c r="L13" s="77">
        <f t="shared" si="0"/>
        <v>0</v>
      </c>
      <c r="M13" s="77">
        <f t="shared" si="1"/>
        <v>0</v>
      </c>
      <c r="N13" s="77">
        <f t="shared" si="2"/>
        <v>0</v>
      </c>
      <c r="O13" s="105"/>
    </row>
    <row r="14" spans="1:15" x14ac:dyDescent="0.2">
      <c r="A14" s="208" t="s">
        <v>65</v>
      </c>
      <c r="B14" s="241">
        <v>0</v>
      </c>
      <c r="C14" s="243">
        <v>0</v>
      </c>
      <c r="D14" s="247">
        <v>0</v>
      </c>
      <c r="E14" s="245">
        <v>0</v>
      </c>
      <c r="F14" s="247">
        <v>0</v>
      </c>
      <c r="G14" s="244">
        <v>0</v>
      </c>
      <c r="H14" s="247">
        <v>0</v>
      </c>
      <c r="I14" s="250">
        <v>0</v>
      </c>
      <c r="J14" s="85"/>
      <c r="K14" s="87" t="str">
        <f t="shared" si="0"/>
        <v>Energie prostředí (tepelné čerpadlo)</v>
      </c>
      <c r="L14" s="77">
        <f t="shared" si="0"/>
        <v>0</v>
      </c>
      <c r="M14" s="77">
        <f t="shared" si="1"/>
        <v>0</v>
      </c>
      <c r="N14" s="77">
        <f t="shared" si="2"/>
        <v>0</v>
      </c>
      <c r="O14" s="105"/>
    </row>
    <row r="15" spans="1:15" x14ac:dyDescent="0.2">
      <c r="A15" s="208" t="s">
        <v>66</v>
      </c>
      <c r="B15" s="241">
        <v>0</v>
      </c>
      <c r="C15" s="243">
        <v>0</v>
      </c>
      <c r="D15" s="247">
        <v>0</v>
      </c>
      <c r="E15" s="245">
        <v>0</v>
      </c>
      <c r="F15" s="247">
        <v>0</v>
      </c>
      <c r="G15" s="244">
        <v>0</v>
      </c>
      <c r="H15" s="247">
        <v>0</v>
      </c>
      <c r="I15" s="250">
        <v>0</v>
      </c>
      <c r="J15" s="85"/>
      <c r="K15" s="87" t="str">
        <f t="shared" si="0"/>
        <v>Energie Slunce (solární kolektor)</v>
      </c>
      <c r="L15" s="77">
        <f t="shared" si="0"/>
        <v>0</v>
      </c>
      <c r="M15" s="77">
        <f t="shared" si="1"/>
        <v>0</v>
      </c>
      <c r="N15" s="77">
        <f t="shared" si="2"/>
        <v>0</v>
      </c>
      <c r="O15" s="105"/>
    </row>
    <row r="16" spans="1:15" x14ac:dyDescent="0.2">
      <c r="A16" s="208" t="s">
        <v>38</v>
      </c>
      <c r="B16" s="241">
        <v>379985.163</v>
      </c>
      <c r="C16" s="243">
        <v>6.3672715563783858E-2</v>
      </c>
      <c r="D16" s="247">
        <v>306870.64</v>
      </c>
      <c r="E16" s="245">
        <v>6.4120710819567703E-2</v>
      </c>
      <c r="F16" s="247">
        <v>256043.34600000002</v>
      </c>
      <c r="G16" s="244">
        <v>5.5935188561352558E-2</v>
      </c>
      <c r="H16" s="247">
        <v>942899.14900000009</v>
      </c>
      <c r="I16" s="250">
        <v>6.1502325007156224E-2</v>
      </c>
      <c r="J16" s="85"/>
      <c r="K16" s="87" t="str">
        <f t="shared" si="0"/>
        <v>Hnědé uhlí</v>
      </c>
      <c r="L16" s="77">
        <f t="shared" si="0"/>
        <v>379985.163</v>
      </c>
      <c r="M16" s="77">
        <f t="shared" si="1"/>
        <v>306870.64</v>
      </c>
      <c r="N16" s="77">
        <f t="shared" si="2"/>
        <v>256043.34600000002</v>
      </c>
      <c r="O16" s="105"/>
    </row>
    <row r="17" spans="1:18" x14ac:dyDescent="0.2">
      <c r="A17" s="208" t="s">
        <v>76</v>
      </c>
      <c r="B17" s="241">
        <v>0</v>
      </c>
      <c r="C17" s="243">
        <v>0</v>
      </c>
      <c r="D17" s="247">
        <v>0</v>
      </c>
      <c r="E17" s="245">
        <v>0</v>
      </c>
      <c r="F17" s="247">
        <v>0</v>
      </c>
      <c r="G17" s="244">
        <v>0</v>
      </c>
      <c r="H17" s="247">
        <v>0</v>
      </c>
      <c r="I17" s="250">
        <v>0</v>
      </c>
      <c r="J17" s="85"/>
      <c r="K17" s="87" t="str">
        <f t="shared" si="0"/>
        <v>Jaderné palivo</v>
      </c>
      <c r="L17" s="77">
        <f t="shared" si="0"/>
        <v>0</v>
      </c>
      <c r="M17" s="77">
        <f t="shared" si="1"/>
        <v>0</v>
      </c>
      <c r="N17" s="77">
        <f t="shared" si="2"/>
        <v>0</v>
      </c>
      <c r="O17" s="105"/>
    </row>
    <row r="18" spans="1:18" x14ac:dyDescent="0.2">
      <c r="A18" s="208" t="s">
        <v>37</v>
      </c>
      <c r="B18" s="241">
        <v>0</v>
      </c>
      <c r="C18" s="243">
        <v>0</v>
      </c>
      <c r="D18" s="247">
        <v>0</v>
      </c>
      <c r="E18" s="245">
        <v>0</v>
      </c>
      <c r="F18" s="247">
        <v>0</v>
      </c>
      <c r="G18" s="244">
        <v>0</v>
      </c>
      <c r="H18" s="247">
        <v>0</v>
      </c>
      <c r="I18" s="250">
        <v>0</v>
      </c>
      <c r="J18" s="85"/>
      <c r="K18" s="87" t="str">
        <f t="shared" si="0"/>
        <v>Koks</v>
      </c>
      <c r="L18" s="77">
        <f t="shared" si="0"/>
        <v>0</v>
      </c>
      <c r="M18" s="77">
        <f t="shared" si="1"/>
        <v>0</v>
      </c>
      <c r="N18" s="77">
        <f t="shared" si="2"/>
        <v>0</v>
      </c>
      <c r="O18" s="105"/>
    </row>
    <row r="19" spans="1:18" x14ac:dyDescent="0.2">
      <c r="A19" s="208" t="s">
        <v>36</v>
      </c>
      <c r="B19" s="241">
        <v>2883</v>
      </c>
      <c r="C19" s="243">
        <v>2.9072620612980122E-2</v>
      </c>
      <c r="D19" s="247">
        <v>1979</v>
      </c>
      <c r="E19" s="245">
        <v>2.3113729852191497E-2</v>
      </c>
      <c r="F19" s="247">
        <v>2304</v>
      </c>
      <c r="G19" s="244">
        <v>2.6721132933356789E-2</v>
      </c>
      <c r="H19" s="247">
        <v>7166</v>
      </c>
      <c r="I19" s="250">
        <v>2.6441881206346961E-2</v>
      </c>
      <c r="J19" s="85"/>
      <c r="K19" s="87" t="str">
        <f t="shared" si="0"/>
        <v>Odpadní teplo</v>
      </c>
      <c r="L19" s="77">
        <f t="shared" si="0"/>
        <v>2883</v>
      </c>
      <c r="M19" s="77">
        <f t="shared" si="1"/>
        <v>1979</v>
      </c>
      <c r="N19" s="77">
        <f t="shared" si="2"/>
        <v>2304</v>
      </c>
      <c r="O19" s="105"/>
    </row>
    <row r="20" spans="1:18" x14ac:dyDescent="0.2">
      <c r="A20" s="208" t="s">
        <v>35</v>
      </c>
      <c r="B20" s="241">
        <v>11113</v>
      </c>
      <c r="C20" s="243">
        <v>0.88980936476915407</v>
      </c>
      <c r="D20" s="247">
        <v>9779</v>
      </c>
      <c r="E20" s="245">
        <v>0.72275071279154945</v>
      </c>
      <c r="F20" s="247">
        <v>8595</v>
      </c>
      <c r="G20" s="244">
        <v>0.84869333318061124</v>
      </c>
      <c r="H20" s="247">
        <v>29487</v>
      </c>
      <c r="I20" s="250">
        <v>0.81575735463891141</v>
      </c>
      <c r="J20" s="85"/>
      <c r="K20" s="87" t="str">
        <f t="shared" si="0"/>
        <v>Ostatní kapalná paliva</v>
      </c>
      <c r="L20" s="77">
        <f t="shared" si="0"/>
        <v>11113</v>
      </c>
      <c r="M20" s="77">
        <f t="shared" si="1"/>
        <v>9779</v>
      </c>
      <c r="N20" s="77">
        <f t="shared" si="2"/>
        <v>8595</v>
      </c>
      <c r="O20" s="105"/>
    </row>
    <row r="21" spans="1:18" x14ac:dyDescent="0.2">
      <c r="A21" s="208" t="s">
        <v>34</v>
      </c>
      <c r="B21" s="241">
        <v>2382</v>
      </c>
      <c r="C21" s="243">
        <v>8.3691426194496387E-3</v>
      </c>
      <c r="D21" s="247">
        <v>2152</v>
      </c>
      <c r="E21" s="245">
        <v>8.3238985113667611E-3</v>
      </c>
      <c r="F21" s="247">
        <v>2384</v>
      </c>
      <c r="G21" s="244">
        <v>8.4857255137542158E-3</v>
      </c>
      <c r="H21" s="247">
        <v>6918</v>
      </c>
      <c r="I21" s="250">
        <v>8.3946931570181745E-3</v>
      </c>
      <c r="J21" s="85"/>
      <c r="K21" s="87" t="str">
        <f t="shared" si="0"/>
        <v>Ostatní pevná paliva</v>
      </c>
      <c r="L21" s="77">
        <f t="shared" si="0"/>
        <v>2382</v>
      </c>
      <c r="M21" s="77">
        <f t="shared" si="1"/>
        <v>2152</v>
      </c>
      <c r="N21" s="77">
        <f t="shared" si="2"/>
        <v>2384</v>
      </c>
      <c r="O21" s="105"/>
    </row>
    <row r="22" spans="1:18" x14ac:dyDescent="0.2">
      <c r="A22" s="208" t="s">
        <v>33</v>
      </c>
      <c r="B22" s="241">
        <v>9153</v>
      </c>
      <c r="C22" s="243">
        <v>2.2421737278779445E-2</v>
      </c>
      <c r="D22" s="247">
        <v>9760</v>
      </c>
      <c r="E22" s="245">
        <v>2.5120909886356995E-2</v>
      </c>
      <c r="F22" s="247">
        <v>9067</v>
      </c>
      <c r="G22" s="244">
        <v>2.4633665043143231E-2</v>
      </c>
      <c r="H22" s="247">
        <v>27980</v>
      </c>
      <c r="I22" s="250">
        <v>2.4020993915995627E-2</v>
      </c>
      <c r="J22" s="85"/>
      <c r="K22" s="87" t="str">
        <f t="shared" si="0"/>
        <v>Ostatní plyny</v>
      </c>
      <c r="L22" s="77">
        <f t="shared" si="0"/>
        <v>9153</v>
      </c>
      <c r="M22" s="77">
        <f t="shared" si="1"/>
        <v>9760</v>
      </c>
      <c r="N22" s="77">
        <f t="shared" si="2"/>
        <v>9067</v>
      </c>
      <c r="O22" s="105"/>
    </row>
    <row r="23" spans="1:18" x14ac:dyDescent="0.2">
      <c r="A23" s="208" t="s">
        <v>3</v>
      </c>
      <c r="B23" s="241">
        <v>0</v>
      </c>
      <c r="C23" s="243">
        <v>0</v>
      </c>
      <c r="D23" s="247">
        <v>0</v>
      </c>
      <c r="E23" s="245">
        <v>0</v>
      </c>
      <c r="F23" s="247">
        <v>0</v>
      </c>
      <c r="G23" s="244">
        <v>0</v>
      </c>
      <c r="H23" s="247">
        <v>0</v>
      </c>
      <c r="I23" s="250">
        <v>0</v>
      </c>
      <c r="J23" s="85"/>
      <c r="K23" s="87" t="str">
        <f t="shared" si="0"/>
        <v>Ostatní</v>
      </c>
      <c r="L23" s="77">
        <f t="shared" si="0"/>
        <v>0</v>
      </c>
      <c r="M23" s="77">
        <f t="shared" si="1"/>
        <v>0</v>
      </c>
      <c r="N23" s="77">
        <f t="shared" si="2"/>
        <v>0</v>
      </c>
      <c r="O23" s="105"/>
    </row>
    <row r="24" spans="1:18" x14ac:dyDescent="0.2">
      <c r="A24" s="208" t="s">
        <v>32</v>
      </c>
      <c r="B24" s="241">
        <v>127.76</v>
      </c>
      <c r="C24" s="243">
        <v>1.0760011733600774E-2</v>
      </c>
      <c r="D24" s="247">
        <v>59.32</v>
      </c>
      <c r="E24" s="245">
        <v>9.0953932262626287E-3</v>
      </c>
      <c r="F24" s="247">
        <v>87.92</v>
      </c>
      <c r="G24" s="244">
        <v>9.3737878952327817E-3</v>
      </c>
      <c r="H24" s="247">
        <v>275</v>
      </c>
      <c r="I24" s="250">
        <v>9.9010179038486589E-3</v>
      </c>
      <c r="J24" s="85"/>
      <c r="K24" s="87" t="str">
        <f t="shared" si="0"/>
        <v>Topné oleje</v>
      </c>
      <c r="L24" s="77">
        <f t="shared" si="0"/>
        <v>127.76</v>
      </c>
      <c r="M24" s="77">
        <f t="shared" si="1"/>
        <v>59.32</v>
      </c>
      <c r="N24" s="77">
        <f t="shared" si="2"/>
        <v>87.92</v>
      </c>
      <c r="O24" s="105"/>
    </row>
    <row r="25" spans="1:18" x14ac:dyDescent="0.2">
      <c r="A25" s="208" t="s">
        <v>31</v>
      </c>
      <c r="B25" s="241">
        <v>128165.61638811935</v>
      </c>
      <c r="C25" s="242">
        <v>3.8919546408533248E-2</v>
      </c>
      <c r="D25" s="246">
        <v>96733.179110700512</v>
      </c>
      <c r="E25" s="244">
        <v>3.8144036392703924E-2</v>
      </c>
      <c r="F25" s="246">
        <v>94474.314275380588</v>
      </c>
      <c r="G25" s="244">
        <v>3.857353784026428E-2</v>
      </c>
      <c r="H25" s="246">
        <v>319373.10977420042</v>
      </c>
      <c r="I25" s="250">
        <v>3.857960469792749E-2</v>
      </c>
      <c r="J25" s="85"/>
      <c r="K25" s="87" t="str">
        <f t="shared" si="0"/>
        <v>Zemní plyn</v>
      </c>
      <c r="L25" s="77">
        <f t="shared" si="0"/>
        <v>128165.61638811935</v>
      </c>
      <c r="M25" s="77">
        <f t="shared" si="1"/>
        <v>96733.179110700512</v>
      </c>
      <c r="N25" s="77">
        <f t="shared" si="2"/>
        <v>94474.314275380588</v>
      </c>
      <c r="O25" s="82"/>
    </row>
    <row r="26" spans="1:18" ht="13.5" customHeight="1" x14ac:dyDescent="0.2">
      <c r="A26" s="210" t="s">
        <v>185</v>
      </c>
      <c r="B26" s="238">
        <v>591959.47199999995</v>
      </c>
      <c r="C26" s="240">
        <v>4.9880429319711865E-2</v>
      </c>
      <c r="D26" s="238">
        <v>460852.038</v>
      </c>
      <c r="E26" s="240">
        <v>4.9166576721195454E-2</v>
      </c>
      <c r="F26" s="238">
        <v>428000.64099999995</v>
      </c>
      <c r="G26" s="240">
        <v>4.7937694239792383E-2</v>
      </c>
      <c r="H26" s="238">
        <v>1480812.1510000001</v>
      </c>
      <c r="I26" s="249">
        <v>4.9083707271850116E-2</v>
      </c>
      <c r="J26" s="10"/>
      <c r="K26" s="87"/>
      <c r="L26" s="87" t="str">
        <f>+L9</f>
        <v>Leden</v>
      </c>
      <c r="M26" s="87" t="str">
        <f t="shared" ref="M26:N26" si="3">+M9</f>
        <v>Únor</v>
      </c>
      <c r="N26" s="87" t="str">
        <f t="shared" si="3"/>
        <v>Březen</v>
      </c>
      <c r="O26" s="72"/>
      <c r="P26" s="99"/>
      <c r="Q26" s="99"/>
      <c r="R26" s="99"/>
    </row>
    <row r="27" spans="1:18" ht="12.75" customHeight="1" x14ac:dyDescent="0.2">
      <c r="A27" s="208" t="s">
        <v>26</v>
      </c>
      <c r="B27" s="241">
        <v>256274.02099999998</v>
      </c>
      <c r="C27" s="244">
        <v>9.4880726099847587E-2</v>
      </c>
      <c r="D27" s="246">
        <v>212355.66099999999</v>
      </c>
      <c r="E27" s="244">
        <v>9.4855269884569174E-2</v>
      </c>
      <c r="F27" s="246">
        <v>192805.83800000002</v>
      </c>
      <c r="G27" s="244">
        <v>8.9776560339483585E-2</v>
      </c>
      <c r="H27" s="246">
        <v>661435.52</v>
      </c>
      <c r="I27" s="250">
        <v>9.3326016704355752E-2</v>
      </c>
      <c r="J27" s="85"/>
      <c r="K27" s="87" t="str">
        <f>+A27</f>
        <v>Průmysl</v>
      </c>
      <c r="L27" s="77">
        <f t="shared" ref="L27:L34" si="4">+B27</f>
        <v>256274.02099999998</v>
      </c>
      <c r="M27" s="77">
        <f t="shared" ref="M27:M34" si="5">+D27</f>
        <v>212355.66099999999</v>
      </c>
      <c r="N27" s="77">
        <f t="shared" ref="N27:N34" si="6">+F27</f>
        <v>192805.83800000002</v>
      </c>
      <c r="O27" s="72"/>
      <c r="P27" s="105"/>
      <c r="Q27" s="105"/>
      <c r="R27" s="105"/>
    </row>
    <row r="28" spans="1:18" ht="12.75" customHeight="1" x14ac:dyDescent="0.2">
      <c r="A28" s="208" t="s">
        <v>0</v>
      </c>
      <c r="B28" s="241">
        <v>774.73900000000003</v>
      </c>
      <c r="C28" s="245">
        <v>2.3444933862181079E-3</v>
      </c>
      <c r="D28" s="247">
        <v>701.54399999999998</v>
      </c>
      <c r="E28" s="245">
        <v>2.5488256609046472E-3</v>
      </c>
      <c r="F28" s="247">
        <v>477.48499999999996</v>
      </c>
      <c r="G28" s="244">
        <v>1.6204116847820919E-3</v>
      </c>
      <c r="H28" s="247">
        <v>1953.7679999999998</v>
      </c>
      <c r="I28" s="250">
        <v>2.1699817505188737E-3</v>
      </c>
      <c r="J28" s="85"/>
      <c r="K28" s="87" t="str">
        <f t="shared" ref="K28:K34" si="7">+A28</f>
        <v>Energetika</v>
      </c>
      <c r="L28" s="77">
        <f t="shared" si="4"/>
        <v>774.73900000000003</v>
      </c>
      <c r="M28" s="77">
        <f t="shared" si="5"/>
        <v>701.54399999999998</v>
      </c>
      <c r="N28" s="77">
        <f t="shared" si="6"/>
        <v>477.48499999999996</v>
      </c>
      <c r="O28" s="72"/>
    </row>
    <row r="29" spans="1:18" ht="12.75" customHeight="1" x14ac:dyDescent="0.2">
      <c r="A29" s="208" t="s">
        <v>1</v>
      </c>
      <c r="B29" s="241">
        <v>3924.98</v>
      </c>
      <c r="C29" s="245">
        <v>3.154772564254002E-2</v>
      </c>
      <c r="D29" s="247">
        <v>2973.89</v>
      </c>
      <c r="E29" s="245">
        <v>3.0936743483340686E-2</v>
      </c>
      <c r="F29" s="247">
        <v>2822.93</v>
      </c>
      <c r="G29" s="244">
        <v>3.0803316622856233E-2</v>
      </c>
      <c r="H29" s="247">
        <v>9721.7999999999993</v>
      </c>
      <c r="I29" s="250">
        <v>3.1141067385598287E-2</v>
      </c>
      <c r="J29" s="85"/>
      <c r="K29" s="87" t="str">
        <f t="shared" si="7"/>
        <v>Doprava</v>
      </c>
      <c r="L29" s="77">
        <f t="shared" si="4"/>
        <v>3924.98</v>
      </c>
      <c r="M29" s="77">
        <f t="shared" si="5"/>
        <v>2973.89</v>
      </c>
      <c r="N29" s="77">
        <f t="shared" si="6"/>
        <v>2822.93</v>
      </c>
      <c r="O29" s="72"/>
    </row>
    <row r="30" spans="1:18" ht="12.75" customHeight="1" x14ac:dyDescent="0.2">
      <c r="A30" s="208" t="s">
        <v>2</v>
      </c>
      <c r="B30" s="241">
        <v>3366.009</v>
      </c>
      <c r="C30" s="245">
        <v>6.6226000640025581E-2</v>
      </c>
      <c r="D30" s="247">
        <v>2391.607</v>
      </c>
      <c r="E30" s="245">
        <v>6.5293574515159256E-2</v>
      </c>
      <c r="F30" s="247">
        <v>2471.7740000000003</v>
      </c>
      <c r="G30" s="244">
        <v>7.2718582714683469E-2</v>
      </c>
      <c r="H30" s="247">
        <v>8229.39</v>
      </c>
      <c r="I30" s="250">
        <v>6.7761961739419244E-2</v>
      </c>
      <c r="J30" s="85"/>
      <c r="K30" s="87" t="str">
        <f t="shared" si="7"/>
        <v>Stavebnictví</v>
      </c>
      <c r="L30" s="77">
        <f t="shared" si="4"/>
        <v>3366.009</v>
      </c>
      <c r="M30" s="77">
        <f t="shared" si="5"/>
        <v>2391.607</v>
      </c>
      <c r="N30" s="77">
        <f t="shared" si="6"/>
        <v>2471.7740000000003</v>
      </c>
    </row>
    <row r="31" spans="1:18" x14ac:dyDescent="0.2">
      <c r="A31" s="208" t="s">
        <v>6</v>
      </c>
      <c r="B31" s="241">
        <v>1578.97</v>
      </c>
      <c r="C31" s="245">
        <v>3.7611786724111439E-2</v>
      </c>
      <c r="D31" s="247">
        <v>1354.6399999999999</v>
      </c>
      <c r="E31" s="245">
        <v>2.9410080855360409E-2</v>
      </c>
      <c r="F31" s="247">
        <v>1480.7</v>
      </c>
      <c r="G31" s="244">
        <v>3.1012725396506607E-2</v>
      </c>
      <c r="H31" s="247">
        <v>4414.3099999999995</v>
      </c>
      <c r="I31" s="250">
        <v>3.2509307271409639E-2</v>
      </c>
      <c r="J31" s="85"/>
      <c r="K31" s="87" t="str">
        <f t="shared" si="7"/>
        <v>Zemědělství a lesnictví</v>
      </c>
      <c r="L31" s="77">
        <f t="shared" si="4"/>
        <v>1578.97</v>
      </c>
      <c r="M31" s="77">
        <f t="shared" si="5"/>
        <v>1354.6399999999999</v>
      </c>
      <c r="N31" s="77">
        <f t="shared" si="6"/>
        <v>1480.7</v>
      </c>
    </row>
    <row r="32" spans="1:18" x14ac:dyDescent="0.2">
      <c r="A32" s="208" t="s">
        <v>25</v>
      </c>
      <c r="B32" s="241">
        <v>209209.56599999999</v>
      </c>
      <c r="C32" s="245">
        <v>3.993835753803715E-2</v>
      </c>
      <c r="D32" s="247">
        <v>156248.62599999999</v>
      </c>
      <c r="E32" s="245">
        <v>3.8407835734433536E-2</v>
      </c>
      <c r="F32" s="247">
        <v>150759.29199999999</v>
      </c>
      <c r="G32" s="244">
        <v>3.8327577167452179E-2</v>
      </c>
      <c r="H32" s="247">
        <v>516217.48399999994</v>
      </c>
      <c r="I32" s="250">
        <v>3.8989536432662723E-2</v>
      </c>
      <c r="J32" s="85"/>
      <c r="K32" s="87" t="str">
        <f t="shared" si="7"/>
        <v>Domácnosti</v>
      </c>
      <c r="L32" s="77">
        <f t="shared" si="4"/>
        <v>209209.56599999999</v>
      </c>
      <c r="M32" s="77">
        <f t="shared" si="5"/>
        <v>156248.62599999999</v>
      </c>
      <c r="N32" s="77">
        <f t="shared" si="6"/>
        <v>150759.29199999999</v>
      </c>
    </row>
    <row r="33" spans="1:14" x14ac:dyDescent="0.2">
      <c r="A33" s="208" t="s">
        <v>5</v>
      </c>
      <c r="B33" s="241">
        <v>116070.62600000002</v>
      </c>
      <c r="C33" s="245">
        <v>3.7633214526721602E-2</v>
      </c>
      <c r="D33" s="247">
        <v>84198.174999999988</v>
      </c>
      <c r="E33" s="245">
        <v>3.5273660476982452E-2</v>
      </c>
      <c r="F33" s="247">
        <v>76665.260999999999</v>
      </c>
      <c r="G33" s="244">
        <v>3.5098854192821209E-2</v>
      </c>
      <c r="H33" s="247">
        <v>276934.06200000003</v>
      </c>
      <c r="I33" s="250">
        <v>3.6174402707046624E-2</v>
      </c>
      <c r="J33" s="85"/>
      <c r="K33" s="87" t="str">
        <f t="shared" si="7"/>
        <v>Obchod, služby, školství, zdravotnictví</v>
      </c>
      <c r="L33" s="77">
        <f t="shared" si="4"/>
        <v>116070.62600000002</v>
      </c>
      <c r="M33" s="77">
        <f t="shared" si="5"/>
        <v>84198.174999999988</v>
      </c>
      <c r="N33" s="77">
        <f t="shared" si="6"/>
        <v>76665.260999999999</v>
      </c>
    </row>
    <row r="34" spans="1:14" x14ac:dyDescent="0.2">
      <c r="A34" s="208" t="s">
        <v>3</v>
      </c>
      <c r="B34" s="241">
        <v>760.56099999999992</v>
      </c>
      <c r="C34" s="244">
        <v>2.5667399862975768E-3</v>
      </c>
      <c r="D34" s="246">
        <v>627.89499999999998</v>
      </c>
      <c r="E34" s="244">
        <v>2.7863910123720787E-3</v>
      </c>
      <c r="F34" s="246">
        <v>517.36099999999999</v>
      </c>
      <c r="G34" s="244">
        <v>2.6545858274052646E-3</v>
      </c>
      <c r="H34" s="246">
        <v>1905.817</v>
      </c>
      <c r="I34" s="250">
        <v>2.6597096569440709E-3</v>
      </c>
      <c r="J34" s="85"/>
      <c r="K34" s="87" t="str">
        <f t="shared" si="7"/>
        <v>Ostatní</v>
      </c>
      <c r="L34" s="77">
        <f t="shared" si="4"/>
        <v>760.56099999999992</v>
      </c>
      <c r="M34" s="77">
        <f t="shared" si="5"/>
        <v>627.89499999999998</v>
      </c>
      <c r="N34" s="77">
        <f t="shared" si="6"/>
        <v>517.36099999999999</v>
      </c>
    </row>
    <row r="35" spans="1:14" ht="18" customHeight="1" x14ac:dyDescent="0.2">
      <c r="A35" s="110" t="s">
        <v>173</v>
      </c>
      <c r="B35" s="68"/>
      <c r="C35" s="68"/>
      <c r="D35" s="8"/>
      <c r="F35" s="10"/>
      <c r="G35" s="87"/>
      <c r="H35" s="87"/>
      <c r="I35" s="4" t="s">
        <v>78</v>
      </c>
      <c r="J35" s="87"/>
    </row>
    <row r="36" spans="1:14" x14ac:dyDescent="0.2">
      <c r="A36" s="68"/>
      <c r="B36" s="68"/>
      <c r="C36" s="68"/>
    </row>
    <row r="37" spans="1:14" x14ac:dyDescent="0.2">
      <c r="B37" s="72"/>
      <c r="C37" s="72"/>
      <c r="D37" s="72"/>
    </row>
    <row r="38" spans="1:14" x14ac:dyDescent="0.2">
      <c r="B38" s="72"/>
      <c r="C38" s="72"/>
      <c r="D38" s="72"/>
    </row>
    <row r="39" spans="1:14" x14ac:dyDescent="0.2">
      <c r="B39" s="72"/>
      <c r="C39" s="72"/>
      <c r="D39" s="72"/>
      <c r="L39" s="93" t="s">
        <v>170</v>
      </c>
      <c r="M39" s="97">
        <v>3.5357397340000089E-2</v>
      </c>
    </row>
    <row r="40" spans="1:14" x14ac:dyDescent="0.2">
      <c r="B40" s="99"/>
      <c r="C40" s="99"/>
      <c r="D40" s="99"/>
      <c r="L40" s="93" t="s">
        <v>63</v>
      </c>
      <c r="M40" s="97">
        <v>4.9310446495955416E-2</v>
      </c>
    </row>
    <row r="41" spans="1:14" x14ac:dyDescent="0.2">
      <c r="B41" s="72"/>
      <c r="C41" s="72"/>
      <c r="D41" s="72"/>
      <c r="L41" s="93" t="s">
        <v>125</v>
      </c>
      <c r="M41" s="97">
        <v>4.5778894444959278E-2</v>
      </c>
    </row>
  </sheetData>
  <mergeCells count="4">
    <mergeCell ref="B5:C5"/>
    <mergeCell ref="D5:E5"/>
    <mergeCell ref="F5:G5"/>
    <mergeCell ref="H5:I5"/>
  </mergeCells>
  <conditionalFormatting sqref="C27:C34 E27:E34 G27:G34 I27:I34">
    <cfRule type="dataBar" priority="1">
      <dataBar>
        <cfvo type="num" val="0"/>
        <cfvo type="num" val="1"/>
        <color rgb="FF63C384"/>
      </dataBar>
      <extLst>
        <ext xmlns:x14="http://schemas.microsoft.com/office/spreadsheetml/2009/9/main" uri="{B025F937-C7B1-47D3-B67F-A62EFF666E3E}">
          <x14:id>{CF5DDEA4-8D78-4353-A510-24F164A261BE}</x14:id>
        </ext>
      </extLst>
    </cfRule>
  </conditionalFormatting>
  <conditionalFormatting sqref="C10:C25 E10:E25 G10:G25 I10:I25">
    <cfRule type="dataBar" priority="2">
      <dataBar>
        <cfvo type="num" val="0"/>
        <cfvo type="num" val="1"/>
        <color rgb="FF63C384"/>
      </dataBar>
      <extLst>
        <ext xmlns:x14="http://schemas.microsoft.com/office/spreadsheetml/2009/9/main" uri="{B025F937-C7B1-47D3-B67F-A62EFF666E3E}">
          <x14:id>{9A202FAC-FD43-4B1E-8944-6DFA9B810BFD}</x14:id>
        </ext>
      </extLst>
    </cfRule>
  </conditionalFormatting>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&amp;C&amp;"Calibri,Obyčejné"&amp;9&amp;P</oddFooter>
  </headerFooter>
  <ignoredErrors>
    <ignoredError sqref="L26:N26" formula="1"/>
  </ignoredErrors>
  <drawing r:id="rId2"/>
  <extLst>
    <ext xmlns:x14="http://schemas.microsoft.com/office/spreadsheetml/2009/9/main" uri="{78C0D931-6437-407d-A8EE-F0AAD7539E65}">
      <x14:conditionalFormattings>
        <x14:conditionalFormatting xmlns:xm="http://schemas.microsoft.com/office/excel/2006/main">
          <x14:cfRule type="dataBar" id="{CF5DDEA4-8D78-4353-A510-24F164A261BE}">
            <x14:dataBar minLength="0" maxLength="100" gradient="0" direction="rightToLeft">
              <x14:cfvo type="num">
                <xm:f>0</xm:f>
              </x14:cfvo>
              <x14:cfvo type="num">
                <xm:f>1</xm:f>
              </x14:cfvo>
              <x14:negativeFillColor rgb="FFFF0000"/>
              <x14:axisColor rgb="FF000000"/>
            </x14:dataBar>
          </x14:cfRule>
          <xm:sqref>C27:C34 E27:E34 G27:G34 I27:I34</xm:sqref>
        </x14:conditionalFormatting>
        <x14:conditionalFormatting xmlns:xm="http://schemas.microsoft.com/office/excel/2006/main">
          <x14:cfRule type="dataBar" id="{9A202FAC-FD43-4B1E-8944-6DFA9B810BFD}">
            <x14:dataBar minLength="0" maxLength="100" gradient="0" direction="rightToLeft">
              <x14:cfvo type="num">
                <xm:f>0</xm:f>
              </x14:cfvo>
              <x14:cfvo type="num">
                <xm:f>1</xm:f>
              </x14:cfvo>
              <x14:negativeFillColor rgb="FFFF0000"/>
              <x14:axisColor rgb="FF000000"/>
            </x14:dataBar>
          </x14:cfRule>
          <xm:sqref>C10:C25 E10:E25 G10:G25 I10:I25</xm:sqref>
        </x14:conditionalFormatting>
      </x14:conditionalFormattings>
    </ext>
  </extLst>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8"/>
  <sheetViews>
    <sheetView showGridLines="0" zoomScaleNormal="100" zoomScaleSheetLayoutView="100" workbookViewId="0">
      <selection activeCell="A2" sqref="A2:XFD2"/>
    </sheetView>
  </sheetViews>
  <sheetFormatPr defaultColWidth="9.140625" defaultRowHeight="12" x14ac:dyDescent="0.2"/>
  <cols>
    <col min="1" max="1" width="30.85546875" style="70" customWidth="1"/>
    <col min="2" max="13" width="9.42578125" style="70" customWidth="1"/>
    <col min="14" max="16384" width="9.140625" style="70"/>
  </cols>
  <sheetData>
    <row r="1" spans="1:20" ht="18.75" x14ac:dyDescent="0.3">
      <c r="A1" s="108" t="s">
        <v>289</v>
      </c>
      <c r="B1" s="107"/>
      <c r="C1" s="107"/>
      <c r="D1" s="107"/>
      <c r="E1" s="107"/>
      <c r="F1" s="107"/>
      <c r="G1" s="107"/>
      <c r="H1" s="107"/>
      <c r="I1" s="107"/>
      <c r="J1" s="338"/>
      <c r="M1" s="269" t="str">
        <f>Titulní!A35</f>
        <v>I. čtvrtletí 2020</v>
      </c>
    </row>
    <row r="2" spans="1:20" ht="6" customHeight="1" x14ac:dyDescent="0.2">
      <c r="A2" s="107"/>
      <c r="B2" s="107"/>
      <c r="C2" s="107"/>
      <c r="D2" s="107"/>
      <c r="E2" s="107"/>
      <c r="F2" s="107"/>
      <c r="G2" s="107"/>
      <c r="H2" s="107"/>
      <c r="I2" s="107"/>
      <c r="J2" s="107"/>
    </row>
    <row r="3" spans="1:20" ht="12.75" customHeight="1" x14ac:dyDescent="0.2">
      <c r="A3" s="390"/>
      <c r="B3" s="367" t="s">
        <v>8</v>
      </c>
      <c r="C3" s="368"/>
      <c r="D3" s="369"/>
      <c r="E3" s="367" t="s">
        <v>9</v>
      </c>
      <c r="F3" s="368"/>
      <c r="G3" s="369"/>
      <c r="H3" s="367" t="s">
        <v>10</v>
      </c>
      <c r="I3" s="368"/>
      <c r="J3" s="369"/>
      <c r="K3" s="367" t="s">
        <v>298</v>
      </c>
      <c r="L3" s="368"/>
      <c r="M3" s="368"/>
      <c r="N3" s="107"/>
      <c r="O3" s="425" t="str">
        <f>+B3</f>
        <v>Leden</v>
      </c>
      <c r="P3" s="425"/>
      <c r="Q3" s="425" t="str">
        <f>+E3</f>
        <v>Únor</v>
      </c>
      <c r="R3" s="425"/>
      <c r="S3" s="425" t="str">
        <f>+H3</f>
        <v>Březen</v>
      </c>
      <c r="T3" s="425"/>
    </row>
    <row r="4" spans="1:20" ht="13.5" x14ac:dyDescent="0.2">
      <c r="A4" s="426"/>
      <c r="B4" s="335" t="s">
        <v>168</v>
      </c>
      <c r="C4" s="336" t="s">
        <v>171</v>
      </c>
      <c r="D4" s="251" t="s">
        <v>174</v>
      </c>
      <c r="E4" s="335" t="s">
        <v>168</v>
      </c>
      <c r="F4" s="336" t="s">
        <v>171</v>
      </c>
      <c r="G4" s="251" t="s">
        <v>174</v>
      </c>
      <c r="H4" s="335" t="s">
        <v>168</v>
      </c>
      <c r="I4" s="336" t="s">
        <v>171</v>
      </c>
      <c r="J4" s="251" t="s">
        <v>174</v>
      </c>
      <c r="K4" s="335" t="s">
        <v>168</v>
      </c>
      <c r="L4" s="336" t="s">
        <v>171</v>
      </c>
      <c r="M4" s="252" t="s">
        <v>174</v>
      </c>
      <c r="N4" s="107"/>
      <c r="O4" s="87" t="str">
        <f>+B4</f>
        <v>Qnetto</v>
      </c>
      <c r="P4" s="87" t="str">
        <f>+C4</f>
        <v>QKVET</v>
      </c>
      <c r="Q4" s="87" t="str">
        <f>+E4</f>
        <v>Qnetto</v>
      </c>
      <c r="R4" s="87" t="str">
        <f>+F4</f>
        <v>QKVET</v>
      </c>
      <c r="S4" s="87" t="str">
        <f>+H4</f>
        <v>Qnetto</v>
      </c>
      <c r="T4" s="87" t="str">
        <f>+I4</f>
        <v>QKVET</v>
      </c>
    </row>
    <row r="5" spans="1:20" x14ac:dyDescent="0.2">
      <c r="A5" s="210" t="s">
        <v>229</v>
      </c>
      <c r="B5" s="253">
        <v>19423.285930143145</v>
      </c>
      <c r="C5" s="254">
        <v>13217.854762999998</v>
      </c>
      <c r="D5" s="255">
        <v>0.68051589265270029</v>
      </c>
      <c r="E5" s="253">
        <v>15809.739608627489</v>
      </c>
      <c r="F5" s="254">
        <v>11020.786970000001</v>
      </c>
      <c r="G5" s="255">
        <v>0.69708845577607603</v>
      </c>
      <c r="H5" s="253">
        <v>15543.019001851424</v>
      </c>
      <c r="I5" s="254">
        <v>11068.121331</v>
      </c>
      <c r="J5" s="255">
        <v>0.71209597888811749</v>
      </c>
      <c r="K5" s="261">
        <v>50776.044540622061</v>
      </c>
      <c r="L5" s="262">
        <v>35306.763063999999</v>
      </c>
      <c r="M5" s="263">
        <v>0.69534291974542717</v>
      </c>
      <c r="N5" s="107"/>
    </row>
    <row r="6" spans="1:20" x14ac:dyDescent="0.2">
      <c r="A6" s="162" t="s">
        <v>41</v>
      </c>
      <c r="B6" s="168">
        <v>2144.5461780000005</v>
      </c>
      <c r="C6" s="156">
        <v>1741.8911400000002</v>
      </c>
      <c r="D6" s="256">
        <v>0.8122423092910428</v>
      </c>
      <c r="E6" s="168">
        <v>1856.6467050000008</v>
      </c>
      <c r="F6" s="156">
        <v>1499.4013729999999</v>
      </c>
      <c r="G6" s="256">
        <v>0.80758572374704929</v>
      </c>
      <c r="H6" s="168">
        <v>2045.6631930000001</v>
      </c>
      <c r="I6" s="156">
        <v>1674.3526989999998</v>
      </c>
      <c r="J6" s="256">
        <v>0.81848894027590779</v>
      </c>
      <c r="K6" s="217">
        <v>6046.8560760000018</v>
      </c>
      <c r="L6" s="225">
        <v>4915.6452120000004</v>
      </c>
      <c r="M6" s="259">
        <v>0.8129257832859984</v>
      </c>
      <c r="N6" s="107"/>
      <c r="O6" s="105"/>
      <c r="P6" s="88">
        <f>+L6/$L$5</f>
        <v>0.13922673123813389</v>
      </c>
    </row>
    <row r="7" spans="1:20" x14ac:dyDescent="0.2">
      <c r="A7" s="162" t="s">
        <v>40</v>
      </c>
      <c r="B7" s="257">
        <v>221.58344399999996</v>
      </c>
      <c r="C7" s="258">
        <v>214.17433399999996</v>
      </c>
      <c r="D7" s="256">
        <v>0.9665628899603167</v>
      </c>
      <c r="E7" s="257">
        <v>194.50717900000001</v>
      </c>
      <c r="F7" s="260">
        <v>188.56060000000005</v>
      </c>
      <c r="G7" s="256">
        <v>0.96942745748217363</v>
      </c>
      <c r="H7" s="257">
        <v>202.70328000000003</v>
      </c>
      <c r="I7" s="258">
        <v>195.01543599999991</v>
      </c>
      <c r="J7" s="256">
        <v>0.96207341094825838</v>
      </c>
      <c r="K7" s="284">
        <v>618.793903</v>
      </c>
      <c r="L7" s="285">
        <v>597.75036999999998</v>
      </c>
      <c r="M7" s="286">
        <v>0.96599266266526218</v>
      </c>
      <c r="N7" s="107"/>
      <c r="O7" s="105"/>
      <c r="P7" s="88">
        <f t="shared" ref="P7:P21" si="0">+L7/$L$5</f>
        <v>1.693019461785459E-2</v>
      </c>
    </row>
    <row r="8" spans="1:20" x14ac:dyDescent="0.2">
      <c r="A8" s="162" t="s">
        <v>39</v>
      </c>
      <c r="B8" s="257">
        <v>2137.7348430000002</v>
      </c>
      <c r="C8" s="258">
        <v>1828.738799</v>
      </c>
      <c r="D8" s="256">
        <v>0.85545632798576221</v>
      </c>
      <c r="E8" s="257">
        <v>1587.1945459999999</v>
      </c>
      <c r="F8" s="260">
        <v>1442.7940809999998</v>
      </c>
      <c r="G8" s="256">
        <v>0.90902157182689802</v>
      </c>
      <c r="H8" s="257">
        <v>1373.9829909999999</v>
      </c>
      <c r="I8" s="258">
        <v>1259.6994510000002</v>
      </c>
      <c r="J8" s="256">
        <v>0.91682317703451133</v>
      </c>
      <c r="K8" s="284">
        <v>5098.9123799999998</v>
      </c>
      <c r="L8" s="285">
        <v>4531.2323310000002</v>
      </c>
      <c r="M8" s="286">
        <v>0.88866644360733271</v>
      </c>
      <c r="N8" s="107"/>
      <c r="O8" s="105"/>
      <c r="P8" s="88">
        <f>+L8/$L$5</f>
        <v>0.12833893389734732</v>
      </c>
    </row>
    <row r="9" spans="1:20" x14ac:dyDescent="0.2">
      <c r="A9" s="162" t="s">
        <v>64</v>
      </c>
      <c r="B9" s="257">
        <v>1.1196120000000001</v>
      </c>
      <c r="C9" s="258">
        <v>0</v>
      </c>
      <c r="D9" s="256">
        <v>0</v>
      </c>
      <c r="E9" s="257">
        <v>1.1296199999999998</v>
      </c>
      <c r="F9" s="260">
        <v>0</v>
      </c>
      <c r="G9" s="256">
        <v>0</v>
      </c>
      <c r="H9" s="257">
        <v>1.680188</v>
      </c>
      <c r="I9" s="258">
        <v>0</v>
      </c>
      <c r="J9" s="256">
        <v>0</v>
      </c>
      <c r="K9" s="284">
        <v>3.9294200000000004</v>
      </c>
      <c r="L9" s="285">
        <v>0</v>
      </c>
      <c r="M9" s="286">
        <v>0</v>
      </c>
      <c r="N9" s="107"/>
      <c r="O9" s="105"/>
      <c r="P9" s="88">
        <f t="shared" si="0"/>
        <v>0</v>
      </c>
    </row>
    <row r="10" spans="1:20" x14ac:dyDescent="0.2">
      <c r="A10" s="162" t="s">
        <v>65</v>
      </c>
      <c r="B10" s="257">
        <v>1.0416800000000002</v>
      </c>
      <c r="C10" s="258">
        <v>0</v>
      </c>
      <c r="D10" s="256">
        <v>0</v>
      </c>
      <c r="E10" s="257">
        <v>1.05277</v>
      </c>
      <c r="F10" s="260">
        <v>0</v>
      </c>
      <c r="G10" s="256">
        <v>0</v>
      </c>
      <c r="H10" s="257">
        <v>1.1376199999999999</v>
      </c>
      <c r="I10" s="258">
        <v>0</v>
      </c>
      <c r="J10" s="256">
        <v>0</v>
      </c>
      <c r="K10" s="284">
        <v>3.2320700000000002</v>
      </c>
      <c r="L10" s="285">
        <v>0</v>
      </c>
      <c r="M10" s="286">
        <v>0</v>
      </c>
      <c r="N10" s="107"/>
      <c r="O10" s="105"/>
      <c r="P10" s="88">
        <f t="shared" si="0"/>
        <v>0</v>
      </c>
    </row>
    <row r="11" spans="1:20" x14ac:dyDescent="0.2">
      <c r="A11" s="162" t="s">
        <v>66</v>
      </c>
      <c r="B11" s="257">
        <v>1.0856999999999999E-2</v>
      </c>
      <c r="C11" s="258">
        <v>0</v>
      </c>
      <c r="D11" s="256">
        <v>0</v>
      </c>
      <c r="E11" s="257">
        <v>2.0560000000000002E-2</v>
      </c>
      <c r="F11" s="260">
        <v>0</v>
      </c>
      <c r="G11" s="256">
        <v>0</v>
      </c>
      <c r="H11" s="257">
        <v>3.7232000000000001E-2</v>
      </c>
      <c r="I11" s="258">
        <v>0</v>
      </c>
      <c r="J11" s="256">
        <v>0</v>
      </c>
      <c r="K11" s="284">
        <v>6.8649000000000002E-2</v>
      </c>
      <c r="L11" s="285">
        <v>0</v>
      </c>
      <c r="M11" s="286">
        <v>0</v>
      </c>
      <c r="N11" s="107"/>
      <c r="O11" s="105"/>
      <c r="P11" s="88">
        <f t="shared" si="0"/>
        <v>0</v>
      </c>
    </row>
    <row r="12" spans="1:20" x14ac:dyDescent="0.2">
      <c r="A12" s="162" t="s">
        <v>38</v>
      </c>
      <c r="B12" s="257">
        <v>8619.0182909999985</v>
      </c>
      <c r="C12" s="258">
        <v>7220.494263999999</v>
      </c>
      <c r="D12" s="256">
        <v>0.83773975413646096</v>
      </c>
      <c r="E12" s="257">
        <v>7092.3456870000018</v>
      </c>
      <c r="F12" s="260">
        <v>6056.751381</v>
      </c>
      <c r="G12" s="256">
        <v>0.8539842314936501</v>
      </c>
      <c r="H12" s="257">
        <v>7026.3228319999998</v>
      </c>
      <c r="I12" s="258">
        <v>5953.9527039999994</v>
      </c>
      <c r="J12" s="256">
        <v>0.84737818719115743</v>
      </c>
      <c r="K12" s="284">
        <v>22737.686809999999</v>
      </c>
      <c r="L12" s="285">
        <v>19231.198348999998</v>
      </c>
      <c r="M12" s="286">
        <v>0.8457851719789784</v>
      </c>
      <c r="N12" s="107"/>
      <c r="O12" s="105"/>
      <c r="P12" s="88">
        <f t="shared" si="0"/>
        <v>0.54468879840782669</v>
      </c>
    </row>
    <row r="13" spans="1:20" x14ac:dyDescent="0.2">
      <c r="A13" s="162" t="s">
        <v>76</v>
      </c>
      <c r="B13" s="257">
        <v>129.119</v>
      </c>
      <c r="C13" s="258">
        <v>0</v>
      </c>
      <c r="D13" s="256">
        <v>0</v>
      </c>
      <c r="E13" s="257">
        <v>111.499</v>
      </c>
      <c r="F13" s="260">
        <v>0</v>
      </c>
      <c r="G13" s="256">
        <v>0</v>
      </c>
      <c r="H13" s="257">
        <v>67.034000000000006</v>
      </c>
      <c r="I13" s="258">
        <v>0</v>
      </c>
      <c r="J13" s="256">
        <v>0</v>
      </c>
      <c r="K13" s="284">
        <v>307.65199999999999</v>
      </c>
      <c r="L13" s="285">
        <v>0</v>
      </c>
      <c r="M13" s="286">
        <v>0</v>
      </c>
      <c r="N13" s="107"/>
      <c r="O13" s="105"/>
      <c r="P13" s="88">
        <f t="shared" si="0"/>
        <v>0</v>
      </c>
    </row>
    <row r="14" spans="1:20" x14ac:dyDescent="0.2">
      <c r="A14" s="162" t="s">
        <v>37</v>
      </c>
      <c r="B14" s="257">
        <v>2.3730000000000001E-2</v>
      </c>
      <c r="C14" s="258">
        <v>0</v>
      </c>
      <c r="D14" s="256">
        <v>0</v>
      </c>
      <c r="E14" s="257">
        <v>4.1739999999999999E-2</v>
      </c>
      <c r="F14" s="260">
        <v>0</v>
      </c>
      <c r="G14" s="256">
        <v>0</v>
      </c>
      <c r="H14" s="257">
        <v>3.295E-2</v>
      </c>
      <c r="I14" s="258">
        <v>0</v>
      </c>
      <c r="J14" s="256">
        <v>0</v>
      </c>
      <c r="K14" s="284">
        <v>9.8420000000000007E-2</v>
      </c>
      <c r="L14" s="285">
        <v>0</v>
      </c>
      <c r="M14" s="286">
        <v>0</v>
      </c>
      <c r="N14" s="107"/>
      <c r="O14" s="105"/>
      <c r="P14" s="88">
        <f t="shared" si="0"/>
        <v>0</v>
      </c>
    </row>
    <row r="15" spans="1:20" x14ac:dyDescent="0.2">
      <c r="A15" s="162" t="s">
        <v>36</v>
      </c>
      <c r="B15" s="257">
        <v>696.33534400000008</v>
      </c>
      <c r="C15" s="258">
        <v>71.362610000000004</v>
      </c>
      <c r="D15" s="256">
        <v>0.10248310762177827</v>
      </c>
      <c r="E15" s="257">
        <v>615.69058400000006</v>
      </c>
      <c r="F15" s="260">
        <v>57.341000000000001</v>
      </c>
      <c r="G15" s="256">
        <v>9.3132819455299637E-2</v>
      </c>
      <c r="H15" s="257">
        <v>480.73166799999996</v>
      </c>
      <c r="I15" s="258">
        <v>78.349000000000004</v>
      </c>
      <c r="J15" s="256">
        <v>0.16297865361347488</v>
      </c>
      <c r="K15" s="284">
        <v>1792.7575959999999</v>
      </c>
      <c r="L15" s="285">
        <v>207.05261000000002</v>
      </c>
      <c r="M15" s="286">
        <v>0.11549392425500007</v>
      </c>
      <c r="N15" s="107"/>
      <c r="O15" s="105"/>
      <c r="P15" s="88">
        <f t="shared" si="0"/>
        <v>5.8643894832465697E-3</v>
      </c>
    </row>
    <row r="16" spans="1:20" x14ac:dyDescent="0.2">
      <c r="A16" s="162" t="s">
        <v>35</v>
      </c>
      <c r="B16" s="257">
        <v>73.695530000000005</v>
      </c>
      <c r="C16" s="258">
        <v>34.755938999999998</v>
      </c>
      <c r="D16" s="256">
        <v>0.47161529335632696</v>
      </c>
      <c r="E16" s="257">
        <v>70.665486999999999</v>
      </c>
      <c r="F16" s="260">
        <v>36.832695999999999</v>
      </c>
      <c r="G16" s="256">
        <v>0.52122609726018021</v>
      </c>
      <c r="H16" s="257">
        <v>64.221955000000008</v>
      </c>
      <c r="I16" s="258">
        <v>57.729586999999995</v>
      </c>
      <c r="J16" s="256">
        <v>0.89890734406948503</v>
      </c>
      <c r="K16" s="284">
        <v>208.58297200000001</v>
      </c>
      <c r="L16" s="285">
        <v>129.31822199999999</v>
      </c>
      <c r="M16" s="286">
        <v>0.61998455942990394</v>
      </c>
      <c r="N16" s="107"/>
      <c r="O16" s="105"/>
      <c r="P16" s="88">
        <f t="shared" si="0"/>
        <v>3.662703991458717E-3</v>
      </c>
    </row>
    <row r="17" spans="1:16" x14ac:dyDescent="0.2">
      <c r="A17" s="162" t="s">
        <v>34</v>
      </c>
      <c r="B17" s="257">
        <v>333.96535099999994</v>
      </c>
      <c r="C17" s="258">
        <v>241.52647800000003</v>
      </c>
      <c r="D17" s="256">
        <v>0.72320819293615901</v>
      </c>
      <c r="E17" s="257">
        <v>299.47985299999999</v>
      </c>
      <c r="F17" s="260">
        <v>212.03681299999997</v>
      </c>
      <c r="G17" s="256">
        <v>0.70801695298013911</v>
      </c>
      <c r="H17" s="257">
        <v>326.25852100000003</v>
      </c>
      <c r="I17" s="258">
        <v>229.05770900000002</v>
      </c>
      <c r="J17" s="256">
        <v>0.70207425785516875</v>
      </c>
      <c r="K17" s="284">
        <v>959.70372499999985</v>
      </c>
      <c r="L17" s="285">
        <v>682.62099999999998</v>
      </c>
      <c r="M17" s="286">
        <v>0.71128305769574884</v>
      </c>
      <c r="N17" s="107"/>
      <c r="O17" s="105"/>
      <c r="P17" s="88">
        <f t="shared" si="0"/>
        <v>1.9334001215648797E-2</v>
      </c>
    </row>
    <row r="18" spans="1:16" x14ac:dyDescent="0.2">
      <c r="A18" s="162" t="s">
        <v>33</v>
      </c>
      <c r="B18" s="257">
        <v>904.52002499999992</v>
      </c>
      <c r="C18" s="258">
        <v>413.99812000000009</v>
      </c>
      <c r="D18" s="256">
        <v>0.45769923114748079</v>
      </c>
      <c r="E18" s="257">
        <v>814.35398799999973</v>
      </c>
      <c r="F18" s="260">
        <v>398.33208000000002</v>
      </c>
      <c r="G18" s="256">
        <v>0.48913873557404391</v>
      </c>
      <c r="H18" s="257">
        <v>839.58496500000001</v>
      </c>
      <c r="I18" s="258">
        <v>466.47258900000008</v>
      </c>
      <c r="J18" s="256">
        <v>0.55559902624030444</v>
      </c>
      <c r="K18" s="284">
        <v>2558.4589779999997</v>
      </c>
      <c r="L18" s="285">
        <v>1278.8027890000003</v>
      </c>
      <c r="M18" s="286">
        <v>0.49983321991727492</v>
      </c>
      <c r="N18" s="107"/>
      <c r="O18" s="105"/>
      <c r="P18" s="88">
        <f t="shared" si="0"/>
        <v>3.6219768622853789E-2</v>
      </c>
    </row>
    <row r="19" spans="1:16" x14ac:dyDescent="0.2">
      <c r="A19" s="162" t="s">
        <v>3</v>
      </c>
      <c r="B19" s="257">
        <v>0</v>
      </c>
      <c r="C19" s="258">
        <v>0</v>
      </c>
      <c r="D19" s="256">
        <v>0</v>
      </c>
      <c r="E19" s="257">
        <v>0</v>
      </c>
      <c r="F19" s="260">
        <v>0</v>
      </c>
      <c r="G19" s="256">
        <v>0</v>
      </c>
      <c r="H19" s="257">
        <v>0</v>
      </c>
      <c r="I19" s="258">
        <v>0</v>
      </c>
      <c r="J19" s="256">
        <v>0</v>
      </c>
      <c r="K19" s="284">
        <v>0</v>
      </c>
      <c r="L19" s="285">
        <v>0</v>
      </c>
      <c r="M19" s="286">
        <v>0</v>
      </c>
      <c r="N19" s="107"/>
      <c r="O19" s="105"/>
      <c r="P19" s="88">
        <f t="shared" si="0"/>
        <v>0</v>
      </c>
    </row>
    <row r="20" spans="1:16" x14ac:dyDescent="0.2">
      <c r="A20" s="162" t="s">
        <v>32</v>
      </c>
      <c r="B20" s="257">
        <v>13.949659000000004</v>
      </c>
      <c r="C20" s="258">
        <v>1.4213689999999999</v>
      </c>
      <c r="D20" s="256">
        <v>0.10189274160751882</v>
      </c>
      <c r="E20" s="257">
        <v>7.8187849999999965</v>
      </c>
      <c r="F20" s="260">
        <v>1.2458369999999996</v>
      </c>
      <c r="G20" s="256">
        <v>0.15933895100069898</v>
      </c>
      <c r="H20" s="257">
        <v>11.461422999999995</v>
      </c>
      <c r="I20" s="258">
        <v>1.2744149999999999</v>
      </c>
      <c r="J20" s="256">
        <v>0.11119169059548718</v>
      </c>
      <c r="K20" s="284">
        <v>33.229866999999999</v>
      </c>
      <c r="L20" s="285">
        <v>3.9416209999999992</v>
      </c>
      <c r="M20" s="286">
        <v>0.11861681540886093</v>
      </c>
      <c r="N20" s="107"/>
      <c r="O20" s="105"/>
      <c r="P20" s="88">
        <f t="shared" si="0"/>
        <v>1.1163926279095839E-4</v>
      </c>
    </row>
    <row r="21" spans="1:16" x14ac:dyDescent="0.2">
      <c r="A21" s="162" t="s">
        <v>31</v>
      </c>
      <c r="B21" s="168">
        <v>4146.622386143139</v>
      </c>
      <c r="C21" s="156">
        <v>1449.4917099999984</v>
      </c>
      <c r="D21" s="256">
        <v>0.34955961141863251</v>
      </c>
      <c r="E21" s="168">
        <v>3157.2931046274889</v>
      </c>
      <c r="F21" s="156">
        <v>1127.4911090000001</v>
      </c>
      <c r="G21" s="256">
        <v>0.35710688606879476</v>
      </c>
      <c r="H21" s="168">
        <v>3102.1661838514228</v>
      </c>
      <c r="I21" s="156">
        <v>1152.217740999999</v>
      </c>
      <c r="J21" s="256">
        <v>0.37142360296426469</v>
      </c>
      <c r="K21" s="217">
        <v>10406.081674622052</v>
      </c>
      <c r="L21" s="225">
        <v>3729.2005599999975</v>
      </c>
      <c r="M21" s="259">
        <v>0.35836741211580408</v>
      </c>
      <c r="N21" s="107"/>
      <c r="O21" s="105"/>
      <c r="P21" s="88">
        <f t="shared" si="0"/>
        <v>0.10562283926283857</v>
      </c>
    </row>
    <row r="22" spans="1:16" s="71" customFormat="1" ht="11.25" x14ac:dyDescent="0.2">
      <c r="A22" s="68"/>
      <c r="B22" s="5"/>
      <c r="C22" s="5"/>
      <c r="D22" s="5"/>
      <c r="E22" s="5"/>
      <c r="F22" s="5"/>
      <c r="G22" s="5"/>
      <c r="H22" s="5"/>
      <c r="I22" s="5"/>
      <c r="M22" s="4" t="s">
        <v>78</v>
      </c>
    </row>
    <row r="23" spans="1:16" x14ac:dyDescent="0.2">
      <c r="A23" s="98"/>
      <c r="B23" s="24"/>
      <c r="C23" s="107"/>
      <c r="D23" s="107"/>
      <c r="E23" s="107"/>
      <c r="F23" s="107"/>
      <c r="G23" s="107"/>
      <c r="H23" s="107"/>
      <c r="I23" s="107"/>
    </row>
    <row r="24" spans="1:16" x14ac:dyDescent="0.2">
      <c r="A24" s="98"/>
      <c r="B24" s="24"/>
    </row>
    <row r="25" spans="1:16" x14ac:dyDescent="0.2">
      <c r="A25" s="98"/>
      <c r="B25" s="24"/>
      <c r="C25" s="72"/>
      <c r="D25" s="72"/>
      <c r="E25" s="72"/>
      <c r="F25" s="72"/>
      <c r="G25" s="72"/>
      <c r="H25" s="72"/>
      <c r="I25" s="72"/>
      <c r="J25" s="72"/>
    </row>
    <row r="26" spans="1:16" x14ac:dyDescent="0.2">
      <c r="A26" s="98"/>
      <c r="B26" s="24"/>
      <c r="C26" s="72"/>
      <c r="D26" s="72"/>
      <c r="E26" s="72"/>
      <c r="F26" s="72"/>
      <c r="G26" s="72"/>
      <c r="H26" s="72"/>
      <c r="I26" s="72"/>
      <c r="J26" s="72"/>
    </row>
    <row r="27" spans="1:16" x14ac:dyDescent="0.2">
      <c r="A27" s="98"/>
      <c r="B27" s="24"/>
    </row>
    <row r="28" spans="1:16" x14ac:dyDescent="0.2">
      <c r="A28" s="98"/>
      <c r="B28" s="24"/>
    </row>
    <row r="29" spans="1:16" x14ac:dyDescent="0.2">
      <c r="A29" s="98"/>
      <c r="B29" s="24"/>
    </row>
    <row r="30" spans="1:16" x14ac:dyDescent="0.2">
      <c r="A30" s="98"/>
      <c r="B30" s="24"/>
    </row>
    <row r="31" spans="1:16" x14ac:dyDescent="0.2">
      <c r="A31" s="98"/>
      <c r="B31" s="24"/>
    </row>
    <row r="32" spans="1:16" x14ac:dyDescent="0.2">
      <c r="A32" s="98"/>
      <c r="B32" s="24"/>
    </row>
    <row r="33" spans="1:2" x14ac:dyDescent="0.2">
      <c r="A33" s="98"/>
      <c r="B33" s="24"/>
    </row>
    <row r="34" spans="1:2" x14ac:dyDescent="0.2">
      <c r="A34" s="98"/>
      <c r="B34" s="24"/>
    </row>
    <row r="35" spans="1:2" x14ac:dyDescent="0.2">
      <c r="A35" s="98"/>
      <c r="B35" s="24"/>
    </row>
    <row r="36" spans="1:2" x14ac:dyDescent="0.2">
      <c r="A36" s="98"/>
      <c r="B36" s="24"/>
    </row>
    <row r="37" spans="1:2" x14ac:dyDescent="0.2">
      <c r="A37" s="98"/>
      <c r="B37" s="24"/>
    </row>
    <row r="38" spans="1:2" x14ac:dyDescent="0.2">
      <c r="A38" s="98"/>
      <c r="B38" s="24"/>
    </row>
  </sheetData>
  <mergeCells count="8">
    <mergeCell ref="O3:P3"/>
    <mergeCell ref="Q3:R3"/>
    <mergeCell ref="S3:T3"/>
    <mergeCell ref="K3:M3"/>
    <mergeCell ref="A3:A4"/>
    <mergeCell ref="B3:D3"/>
    <mergeCell ref="E3:G3"/>
    <mergeCell ref="H3:J3"/>
  </mergeCells>
  <pageMargins left="0.31496062992125984" right="0.31496062992125984" top="0.35433070866141736" bottom="0.35433070866141736" header="0.31496062992125984" footer="0.19685039370078741"/>
  <pageSetup paperSize="9" orientation="landscape" r:id="rId1"/>
  <headerFooter differentFirst="1" scaleWithDoc="0">
    <oddFooter>&amp;C&amp;"Calibri,Obyčejné"&amp;9&amp;P</oddFooter>
  </headerFooter>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8"/>
  <sheetViews>
    <sheetView showGridLines="0" zoomScaleNormal="100" zoomScaleSheetLayoutView="100" workbookViewId="0"/>
  </sheetViews>
  <sheetFormatPr defaultColWidth="9.140625" defaultRowHeight="12" x14ac:dyDescent="0.2"/>
  <cols>
    <col min="1" max="1" width="29.7109375" style="177" customWidth="1"/>
    <col min="2" max="6" width="10.7109375" style="177" customWidth="1"/>
    <col min="7" max="7" width="11.42578125" style="177" bestFit="1" customWidth="1"/>
    <col min="8" max="10" width="9.140625" style="177"/>
    <col min="11" max="11" width="9.140625" style="177" customWidth="1"/>
    <col min="12" max="12" width="12.7109375" style="177" customWidth="1"/>
    <col min="13" max="16384" width="9.140625" style="177"/>
  </cols>
  <sheetData>
    <row r="1" spans="1:12" ht="18.75" x14ac:dyDescent="0.3">
      <c r="A1" s="281" t="s">
        <v>224</v>
      </c>
      <c r="L1" s="269" t="str">
        <f>Titulní!A35</f>
        <v>I. čtvrtletí 2020</v>
      </c>
    </row>
    <row r="2" spans="1:12" ht="15.75" x14ac:dyDescent="0.25">
      <c r="A2" s="270" t="s">
        <v>293</v>
      </c>
      <c r="B2" s="282"/>
      <c r="C2" s="282"/>
      <c r="D2" s="282"/>
      <c r="E2" s="282"/>
    </row>
    <row r="3" spans="1:12" ht="6" customHeight="1" x14ac:dyDescent="0.2">
      <c r="A3" s="282"/>
      <c r="B3" s="282"/>
      <c r="C3" s="282"/>
      <c r="D3" s="282"/>
      <c r="E3" s="282"/>
    </row>
    <row r="4" spans="1:12" x14ac:dyDescent="0.2">
      <c r="A4" s="272"/>
      <c r="B4" s="347" t="s">
        <v>45</v>
      </c>
      <c r="C4" s="347" t="s">
        <v>46</v>
      </c>
      <c r="D4" s="347" t="s">
        <v>47</v>
      </c>
      <c r="E4" s="347" t="s">
        <v>48</v>
      </c>
      <c r="F4" s="347" t="s">
        <v>7</v>
      </c>
    </row>
    <row r="5" spans="1:12" x14ac:dyDescent="0.2">
      <c r="A5" s="273" t="s">
        <v>216</v>
      </c>
      <c r="B5" s="274">
        <v>59488.960212192658</v>
      </c>
      <c r="C5" s="274">
        <v>33644.328585982534</v>
      </c>
      <c r="D5" s="274">
        <v>26174.235838832737</v>
      </c>
      <c r="E5" s="274">
        <v>50850.496212854559</v>
      </c>
      <c r="F5" s="275">
        <v>170158.02084986249</v>
      </c>
      <c r="H5" s="283">
        <v>2017</v>
      </c>
    </row>
    <row r="6" spans="1:12" x14ac:dyDescent="0.2">
      <c r="A6" s="276" t="s">
        <v>217</v>
      </c>
      <c r="B6" s="277">
        <v>59760.732559635304</v>
      </c>
      <c r="C6" s="277">
        <v>28691.951380999999</v>
      </c>
      <c r="D6" s="277">
        <v>24455.017216056858</v>
      </c>
      <c r="E6" s="277">
        <v>50025.228263199999</v>
      </c>
      <c r="F6" s="278">
        <f>SUM(B6:E6)</f>
        <v>162932.92941989214</v>
      </c>
      <c r="H6" s="283">
        <f>+H5+1</f>
        <v>2018</v>
      </c>
    </row>
    <row r="7" spans="1:12" x14ac:dyDescent="0.2">
      <c r="A7" s="276" t="s">
        <v>218</v>
      </c>
      <c r="B7" s="277">
        <v>55738.276442370661</v>
      </c>
      <c r="C7" s="277">
        <v>32691.522058406365</v>
      </c>
      <c r="D7" s="277">
        <v>24933.225696087269</v>
      </c>
      <c r="E7" s="277">
        <v>48288.491757727665</v>
      </c>
      <c r="F7" s="278">
        <f>SUM(B7:E7)</f>
        <v>161651.51595459195</v>
      </c>
      <c r="H7" s="283">
        <f>+H6+1</f>
        <v>2019</v>
      </c>
    </row>
    <row r="8" spans="1:12" x14ac:dyDescent="0.2">
      <c r="A8" s="276" t="s">
        <v>226</v>
      </c>
      <c r="B8" s="274">
        <f>+'3'!B5</f>
        <v>53232.214419622047</v>
      </c>
      <c r="C8" s="274"/>
      <c r="D8" s="274"/>
      <c r="E8" s="274"/>
      <c r="F8" s="291">
        <f>SUM(B8:E8)</f>
        <v>53232.214419622047</v>
      </c>
      <c r="H8" s="283"/>
    </row>
    <row r="9" spans="1:12" x14ac:dyDescent="0.2">
      <c r="A9" s="273" t="s">
        <v>219</v>
      </c>
      <c r="B9" s="275">
        <f>+B8-B7</f>
        <v>-2506.0620227486143</v>
      </c>
      <c r="C9" s="287">
        <f t="shared" ref="C9" si="0">+C8-C7</f>
        <v>-32691.522058406365</v>
      </c>
      <c r="D9" s="287">
        <f t="shared" ref="D9:F9" si="1">+D8-D7</f>
        <v>-24933.225696087269</v>
      </c>
      <c r="E9" s="287">
        <f t="shared" si="1"/>
        <v>-48288.491757727665</v>
      </c>
      <c r="F9" s="287">
        <f t="shared" si="1"/>
        <v>-108419.3015349699</v>
      </c>
    </row>
    <row r="10" spans="1:12" x14ac:dyDescent="0.2">
      <c r="A10" s="288" t="s">
        <v>219</v>
      </c>
      <c r="B10" s="289">
        <f>+(B8-B7)/B7</f>
        <v>-4.496123997195537E-2</v>
      </c>
      <c r="C10" s="290">
        <f t="shared" ref="C10" si="2">+(C8-C7)/C7</f>
        <v>-1</v>
      </c>
      <c r="D10" s="290">
        <f t="shared" ref="D10:E10" si="3">+(D8-D7)/D7</f>
        <v>-1</v>
      </c>
      <c r="E10" s="290">
        <f t="shared" si="3"/>
        <v>-1</v>
      </c>
      <c r="F10" s="290">
        <f t="shared" ref="F10" si="4">+(F7-F6)/F6</f>
        <v>-7.864668424378992E-3</v>
      </c>
    </row>
    <row r="11" spans="1:12" x14ac:dyDescent="0.2">
      <c r="A11" s="273" t="s">
        <v>220</v>
      </c>
      <c r="B11" s="274">
        <v>37515.380295892712</v>
      </c>
      <c r="C11" s="274">
        <v>16107.107529967652</v>
      </c>
      <c r="D11" s="274">
        <v>10897.979106398205</v>
      </c>
      <c r="E11" s="274">
        <v>29815.344053627974</v>
      </c>
      <c r="F11" s="275">
        <v>94335.81098588655</v>
      </c>
    </row>
    <row r="12" spans="1:12" x14ac:dyDescent="0.2">
      <c r="A12" s="276" t="s">
        <v>221</v>
      </c>
      <c r="B12" s="277">
        <v>38066.415746806328</v>
      </c>
      <c r="C12" s="277">
        <v>12383.216464000003</v>
      </c>
      <c r="D12" s="277">
        <v>9710.8104489196248</v>
      </c>
      <c r="E12" s="277">
        <v>28901.762231721135</v>
      </c>
      <c r="F12" s="278">
        <f>SUM(B12:E12)</f>
        <v>89062.204891447094</v>
      </c>
    </row>
    <row r="13" spans="1:12" x14ac:dyDescent="0.2">
      <c r="A13" s="276" t="s">
        <v>222</v>
      </c>
      <c r="B13" s="277">
        <v>34335.509213444333</v>
      </c>
      <c r="C13" s="277">
        <v>15752.549517958016</v>
      </c>
      <c r="D13" s="277">
        <v>10011.144466085221</v>
      </c>
      <c r="E13" s="277">
        <v>27444.289035825866</v>
      </c>
      <c r="F13" s="278">
        <f>SUM(B13:E13)</f>
        <v>87543.492233313445</v>
      </c>
    </row>
    <row r="14" spans="1:12" x14ac:dyDescent="0.2">
      <c r="A14" s="276" t="s">
        <v>227</v>
      </c>
      <c r="B14" s="274">
        <f>+'3'!B13</f>
        <v>32635.346285403932</v>
      </c>
      <c r="C14" s="274"/>
      <c r="D14" s="274"/>
      <c r="E14" s="274"/>
      <c r="F14" s="291">
        <f>SUM(B14:E14)</f>
        <v>32635.346285403932</v>
      </c>
    </row>
    <row r="15" spans="1:12" x14ac:dyDescent="0.2">
      <c r="A15" s="273" t="s">
        <v>223</v>
      </c>
      <c r="B15" s="275">
        <f>+B14-B13</f>
        <v>-1700.1629280404013</v>
      </c>
      <c r="C15" s="287">
        <f t="shared" ref="C15:D15" si="5">+C14-C13</f>
        <v>-15752.549517958016</v>
      </c>
      <c r="D15" s="287">
        <f t="shared" si="5"/>
        <v>-10011.144466085221</v>
      </c>
      <c r="E15" s="287">
        <f t="shared" ref="E15" si="6">+E14-E13</f>
        <v>-27444.289035825866</v>
      </c>
      <c r="F15" s="287">
        <f t="shared" ref="F15" si="7">+F14-F13</f>
        <v>-54908.145947909514</v>
      </c>
    </row>
    <row r="16" spans="1:12" x14ac:dyDescent="0.2">
      <c r="A16" s="288" t="s">
        <v>223</v>
      </c>
      <c r="B16" s="289">
        <f>+(B14-B13)/B13</f>
        <v>-4.9516170489025089E-2</v>
      </c>
      <c r="C16" s="290">
        <f t="shared" ref="C16" si="8">+(C14-C13)/C13</f>
        <v>-1</v>
      </c>
      <c r="D16" s="290">
        <f t="shared" ref="D16:F16" si="9">+(D14-D13)/D13</f>
        <v>-1</v>
      </c>
      <c r="E16" s="290">
        <f t="shared" si="9"/>
        <v>-1</v>
      </c>
      <c r="F16" s="290">
        <f t="shared" si="9"/>
        <v>-0.62720991072155319</v>
      </c>
    </row>
    <row r="17" spans="2:19" x14ac:dyDescent="0.2">
      <c r="F17" s="4" t="s">
        <v>78</v>
      </c>
    </row>
    <row r="18" spans="2:19" x14ac:dyDescent="0.2">
      <c r="B18" s="339"/>
      <c r="C18" s="339"/>
      <c r="D18" s="339"/>
      <c r="E18" s="339"/>
      <c r="F18" s="339"/>
    </row>
    <row r="26" spans="2:19" x14ac:dyDescent="0.2">
      <c r="P26" s="340"/>
      <c r="Q26" s="340"/>
      <c r="R26" s="340"/>
      <c r="S26" s="340"/>
    </row>
    <row r="27" spans="2:19" x14ac:dyDescent="0.2">
      <c r="Q27" s="341"/>
      <c r="R27" s="341"/>
      <c r="S27" s="341"/>
    </row>
    <row r="28" spans="2:19" x14ac:dyDescent="0.2">
      <c r="Q28" s="341"/>
      <c r="R28" s="341"/>
      <c r="S28" s="341"/>
    </row>
  </sheetData>
  <pageMargins left="0.31496062992125984" right="0.31496062992125984" top="0.35433070866141736" bottom="0.35433070866141736" header="0.31496062992125984" footer="0.19685039370078741"/>
  <pageSetup paperSize="9" orientation="landscape" r:id="rId1"/>
  <headerFooter differentFirst="1" scaleWithDoc="0">
    <oddFooter>&amp;C&amp;"Calibri,Obyčejné"&amp;9&amp;P</oddFooter>
  </headerFooter>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6"/>
  <sheetViews>
    <sheetView showGridLines="0" zoomScaleNormal="100" workbookViewId="0"/>
  </sheetViews>
  <sheetFormatPr defaultColWidth="9.140625" defaultRowHeight="12.75" x14ac:dyDescent="0.2"/>
  <cols>
    <col min="1" max="1" width="29" style="271" customWidth="1"/>
    <col min="2" max="14" width="8.85546875" style="271" customWidth="1"/>
    <col min="15" max="16384" width="9.140625" style="271"/>
  </cols>
  <sheetData>
    <row r="1" spans="1:14" s="342" customFormat="1" ht="15.75" x14ac:dyDescent="0.25">
      <c r="A1" s="270" t="s">
        <v>294</v>
      </c>
      <c r="N1" s="269" t="str">
        <f>Titulní!A35</f>
        <v>I. čtvrtletí 2020</v>
      </c>
    </row>
    <row r="2" spans="1:14" s="177" customFormat="1" ht="6" customHeight="1" x14ac:dyDescent="0.2"/>
    <row r="3" spans="1:14" s="177" customFormat="1" ht="12" x14ac:dyDescent="0.2">
      <c r="A3" s="272"/>
      <c r="B3" s="347" t="s">
        <v>8</v>
      </c>
      <c r="C3" s="347" t="s">
        <v>9</v>
      </c>
      <c r="D3" s="347" t="s">
        <v>10</v>
      </c>
      <c r="E3" s="347" t="s">
        <v>11</v>
      </c>
      <c r="F3" s="347" t="s">
        <v>12</v>
      </c>
      <c r="G3" s="347" t="s">
        <v>13</v>
      </c>
      <c r="H3" s="347" t="s">
        <v>14</v>
      </c>
      <c r="I3" s="347" t="s">
        <v>15</v>
      </c>
      <c r="J3" s="347" t="s">
        <v>16</v>
      </c>
      <c r="K3" s="347" t="s">
        <v>17</v>
      </c>
      <c r="L3" s="347" t="s">
        <v>18</v>
      </c>
      <c r="M3" s="347" t="s">
        <v>19</v>
      </c>
      <c r="N3" s="347" t="s">
        <v>7</v>
      </c>
    </row>
    <row r="4" spans="1:14" s="177" customFormat="1" ht="12" x14ac:dyDescent="0.2">
      <c r="A4" s="273" t="s">
        <v>216</v>
      </c>
      <c r="B4" s="274">
        <v>24788.310393373285</v>
      </c>
      <c r="C4" s="274">
        <v>18586.621589009519</v>
      </c>
      <c r="D4" s="274">
        <v>16114.028229809854</v>
      </c>
      <c r="E4" s="274">
        <v>14165.704311425608</v>
      </c>
      <c r="F4" s="275">
        <v>11027.10214143502</v>
      </c>
      <c r="G4" s="275">
        <v>8451.5221331219091</v>
      </c>
      <c r="H4" s="275">
        <v>7792.2814671303076</v>
      </c>
      <c r="I4" s="275">
        <v>8047.8060840730504</v>
      </c>
      <c r="J4" s="275">
        <v>10334.148287629379</v>
      </c>
      <c r="K4" s="275">
        <v>13439.8400786274</v>
      </c>
      <c r="L4" s="275">
        <v>17328.302735294419</v>
      </c>
      <c r="M4" s="275">
        <v>20082.353398932741</v>
      </c>
      <c r="N4" s="275">
        <f>SUM(B4:M4)</f>
        <v>170158.02084986249</v>
      </c>
    </row>
    <row r="5" spans="1:14" s="177" customFormat="1" ht="12" x14ac:dyDescent="0.2">
      <c r="A5" s="276" t="s">
        <v>217</v>
      </c>
      <c r="B5" s="277">
        <v>20205.678532418846</v>
      </c>
      <c r="C5" s="277">
        <v>19893.195886910842</v>
      </c>
      <c r="D5" s="277">
        <v>19661.85814030562</v>
      </c>
      <c r="E5" s="277">
        <v>11151.742550999999</v>
      </c>
      <c r="F5" s="277">
        <v>9169.3785859999989</v>
      </c>
      <c r="G5" s="277">
        <v>8370.8302440000007</v>
      </c>
      <c r="H5" s="277">
        <v>7963.7059086828503</v>
      </c>
      <c r="I5" s="277">
        <v>7785.5182982328561</v>
      </c>
      <c r="J5" s="277">
        <v>8705.7930091411508</v>
      </c>
      <c r="K5" s="277">
        <v>13135.881975999997</v>
      </c>
      <c r="L5" s="277">
        <v>16757.239725800006</v>
      </c>
      <c r="M5" s="277">
        <v>20132.106561399996</v>
      </c>
      <c r="N5" s="278">
        <f>SUM(B5:M5)</f>
        <v>162932.92941989217</v>
      </c>
    </row>
    <row r="6" spans="1:14" s="177" customFormat="1" ht="12" x14ac:dyDescent="0.2">
      <c r="A6" s="276" t="s">
        <v>218</v>
      </c>
      <c r="B6" s="277">
        <v>22033.90338338595</v>
      </c>
      <c r="C6" s="277">
        <v>17586.851785445389</v>
      </c>
      <c r="D6" s="277">
        <v>16117.52127353932</v>
      </c>
      <c r="E6" s="277">
        <v>12673.992378929666</v>
      </c>
      <c r="F6" s="277">
        <v>11924.189397778768</v>
      </c>
      <c r="G6" s="277">
        <v>8093.3402816979269</v>
      </c>
      <c r="H6" s="277">
        <v>7542.3717434554374</v>
      </c>
      <c r="I6" s="277">
        <v>7899.918807016682</v>
      </c>
      <c r="J6" s="277">
        <v>9490.9351456151489</v>
      </c>
      <c r="K6" s="277">
        <v>13216.439156532744</v>
      </c>
      <c r="L6" s="277">
        <v>16131.596024253282</v>
      </c>
      <c r="M6" s="277">
        <v>18940.456576941637</v>
      </c>
      <c r="N6" s="278">
        <f>SUM(B6:M6)</f>
        <v>161651.51595459197</v>
      </c>
    </row>
    <row r="7" spans="1:14" s="177" customFormat="1" ht="12" x14ac:dyDescent="0.2">
      <c r="A7" s="273" t="s">
        <v>226</v>
      </c>
      <c r="B7" s="277">
        <f>+'3'!B6</f>
        <v>20283.889647143136</v>
      </c>
      <c r="C7" s="277">
        <f>+'3'!C6</f>
        <v>16596.169151627488</v>
      </c>
      <c r="D7" s="277">
        <f>+'3'!D6</f>
        <v>16352.155620851419</v>
      </c>
      <c r="E7" s="277"/>
      <c r="F7" s="277"/>
      <c r="G7" s="277"/>
      <c r="H7" s="277"/>
      <c r="I7" s="277"/>
      <c r="J7" s="277"/>
      <c r="K7" s="277"/>
      <c r="L7" s="277"/>
      <c r="M7" s="277"/>
      <c r="N7" s="291">
        <f>SUM(B7:M7)</f>
        <v>53232.214419622047</v>
      </c>
    </row>
    <row r="8" spans="1:14" s="177" customFormat="1" ht="12" x14ac:dyDescent="0.2">
      <c r="A8" s="273" t="s">
        <v>219</v>
      </c>
      <c r="B8" s="275">
        <f>+B7-B6</f>
        <v>-1750.013736242814</v>
      </c>
      <c r="C8" s="275">
        <f t="shared" ref="C8:D8" si="0">+C7-C6</f>
        <v>-990.68263381790166</v>
      </c>
      <c r="D8" s="275">
        <f t="shared" si="0"/>
        <v>234.63434731209964</v>
      </c>
      <c r="E8" s="275"/>
      <c r="F8" s="275"/>
      <c r="G8" s="275"/>
      <c r="H8" s="275"/>
      <c r="I8" s="275"/>
      <c r="J8" s="275"/>
      <c r="K8" s="275"/>
      <c r="L8" s="275"/>
      <c r="M8" s="275"/>
      <c r="N8" s="275"/>
    </row>
    <row r="9" spans="1:14" s="177" customFormat="1" ht="12" x14ac:dyDescent="0.2">
      <c r="A9" s="279" t="s">
        <v>219</v>
      </c>
      <c r="B9" s="280">
        <f>+(B7-B6)/B6</f>
        <v>-7.9423682031861995E-2</v>
      </c>
      <c r="C9" s="280">
        <f t="shared" ref="C9:D9" si="1">+(C7-C6)/C6</f>
        <v>-5.6330868418290506E-2</v>
      </c>
      <c r="D9" s="280">
        <f t="shared" si="1"/>
        <v>1.4557719101466724E-2</v>
      </c>
      <c r="E9" s="280"/>
      <c r="F9" s="280"/>
      <c r="G9" s="280"/>
      <c r="H9" s="280"/>
      <c r="I9" s="280"/>
      <c r="J9" s="280"/>
      <c r="K9" s="280"/>
      <c r="L9" s="280"/>
      <c r="M9" s="280"/>
      <c r="N9" s="280"/>
    </row>
    <row r="10" spans="1:14" s="177" customFormat="1" ht="12" x14ac:dyDescent="0.2">
      <c r="A10" s="273" t="s">
        <v>220</v>
      </c>
      <c r="B10" s="274">
        <v>16478.585341766986</v>
      </c>
      <c r="C10" s="274">
        <v>11654.297915777555</v>
      </c>
      <c r="D10" s="274">
        <v>9382.4970383481668</v>
      </c>
      <c r="E10" s="274">
        <v>7848.0876669973004</v>
      </c>
      <c r="F10" s="275">
        <v>5063.304654542354</v>
      </c>
      <c r="G10" s="275">
        <v>3195.7152084279996</v>
      </c>
      <c r="H10" s="275">
        <v>3008.9855368119997</v>
      </c>
      <c r="I10" s="275">
        <v>3098.8329124330003</v>
      </c>
      <c r="J10" s="275">
        <v>4790.1606571532038</v>
      </c>
      <c r="K10" s="275">
        <v>7070.3964402386573</v>
      </c>
      <c r="L10" s="275">
        <v>10313.596333714657</v>
      </c>
      <c r="M10" s="275">
        <v>12431.351279674658</v>
      </c>
      <c r="N10" s="275">
        <f>SUM(B10:M10)</f>
        <v>94335.81098588655</v>
      </c>
    </row>
    <row r="11" spans="1:14" s="177" customFormat="1" ht="12" x14ac:dyDescent="0.2">
      <c r="A11" s="276" t="s">
        <v>221</v>
      </c>
      <c r="B11" s="277">
        <v>12399.469117099547</v>
      </c>
      <c r="C11" s="277">
        <v>13089.190347299895</v>
      </c>
      <c r="D11" s="277">
        <v>12577.75628240689</v>
      </c>
      <c r="E11" s="277">
        <v>5469.9709170000006</v>
      </c>
      <c r="F11" s="277">
        <v>3745.643223</v>
      </c>
      <c r="G11" s="277">
        <v>3167.6023240000009</v>
      </c>
      <c r="H11" s="277">
        <v>3045.9114672031033</v>
      </c>
      <c r="I11" s="277">
        <v>3001.409038881693</v>
      </c>
      <c r="J11" s="277">
        <v>3663.4899428348285</v>
      </c>
      <c r="K11" s="277">
        <v>6799.0420395803776</v>
      </c>
      <c r="L11" s="277">
        <v>9836.4189610698304</v>
      </c>
      <c r="M11" s="277">
        <v>12266.301231070929</v>
      </c>
      <c r="N11" s="278">
        <f>SUM(B11:M11)</f>
        <v>89062.20489144708</v>
      </c>
    </row>
    <row r="12" spans="1:14" s="177" customFormat="1" ht="12" x14ac:dyDescent="0.2">
      <c r="A12" s="276" t="s">
        <v>222</v>
      </c>
      <c r="B12" s="277">
        <v>14025.466891588281</v>
      </c>
      <c r="C12" s="277">
        <v>10928.105871725391</v>
      </c>
      <c r="D12" s="277">
        <v>9381.9364501306627</v>
      </c>
      <c r="E12" s="277">
        <v>6649.3846141367931</v>
      </c>
      <c r="F12" s="277">
        <v>6013.3056877347135</v>
      </c>
      <c r="G12" s="277">
        <v>3089.8592160865105</v>
      </c>
      <c r="H12" s="277">
        <v>2989.0287317909433</v>
      </c>
      <c r="I12" s="277">
        <v>2988.3437358818946</v>
      </c>
      <c r="J12" s="277">
        <v>4033.7719984123828</v>
      </c>
      <c r="K12" s="277">
        <v>6841.0531738455757</v>
      </c>
      <c r="L12" s="277">
        <v>9176.2894109238568</v>
      </c>
      <c r="M12" s="277">
        <v>11426.946451056432</v>
      </c>
      <c r="N12" s="278">
        <f>SUM(B12:M12)</f>
        <v>87543.492233313431</v>
      </c>
    </row>
    <row r="13" spans="1:14" s="177" customFormat="1" ht="12" x14ac:dyDescent="0.2">
      <c r="A13" s="276" t="s">
        <v>227</v>
      </c>
      <c r="B13" s="277">
        <f>+'3'!B14</f>
        <v>12726.238844818246</v>
      </c>
      <c r="C13" s="277">
        <f>+'3'!C14</f>
        <v>10162.229506462669</v>
      </c>
      <c r="D13" s="277">
        <f>+'3'!D14</f>
        <v>9746.8779341230165</v>
      </c>
      <c r="E13" s="277"/>
      <c r="F13" s="277"/>
      <c r="G13" s="277"/>
      <c r="H13" s="277"/>
      <c r="I13" s="277"/>
      <c r="J13" s="277"/>
      <c r="K13" s="277"/>
      <c r="L13" s="277"/>
      <c r="M13" s="277"/>
      <c r="N13" s="291">
        <f>SUM(B13:M13)</f>
        <v>32635.346285403932</v>
      </c>
    </row>
    <row r="14" spans="1:14" s="177" customFormat="1" ht="12" x14ac:dyDescent="0.2">
      <c r="A14" s="273" t="s">
        <v>223</v>
      </c>
      <c r="B14" s="275">
        <f>+B13-B12</f>
        <v>-1299.2280467700348</v>
      </c>
      <c r="C14" s="275">
        <f t="shared" ref="C14:D14" si="2">+C13-C12</f>
        <v>-765.87636526272217</v>
      </c>
      <c r="D14" s="275">
        <f t="shared" si="2"/>
        <v>364.94148399235382</v>
      </c>
      <c r="E14" s="275"/>
      <c r="F14" s="275"/>
      <c r="G14" s="275"/>
      <c r="H14" s="275"/>
      <c r="I14" s="275"/>
      <c r="J14" s="275"/>
      <c r="K14" s="275"/>
      <c r="L14" s="275"/>
      <c r="M14" s="275"/>
      <c r="N14" s="275"/>
    </row>
    <row r="15" spans="1:14" s="177" customFormat="1" ht="12" x14ac:dyDescent="0.2">
      <c r="A15" s="279" t="s">
        <v>223</v>
      </c>
      <c r="B15" s="280">
        <f>+(B13-B12)/B12</f>
        <v>-9.2633497110120575E-2</v>
      </c>
      <c r="C15" s="280">
        <f t="shared" ref="C15:D15" si="3">+(C13-C12)/C12</f>
        <v>-7.0083175826864616E-2</v>
      </c>
      <c r="D15" s="280">
        <f t="shared" si="3"/>
        <v>3.8898311231608404E-2</v>
      </c>
      <c r="E15" s="280"/>
      <c r="F15" s="280"/>
      <c r="G15" s="280"/>
      <c r="H15" s="280"/>
      <c r="I15" s="280"/>
      <c r="J15" s="280"/>
      <c r="K15" s="280"/>
      <c r="L15" s="280"/>
      <c r="M15" s="280"/>
      <c r="N15" s="280"/>
    </row>
    <row r="16" spans="1:14" s="177" customFormat="1" ht="12" x14ac:dyDescent="0.2">
      <c r="N16" s="4" t="s">
        <v>78</v>
      </c>
    </row>
    <row r="17" s="177" customFormat="1" ht="12" x14ac:dyDescent="0.2"/>
    <row r="18" s="177" customFormat="1" ht="12" x14ac:dyDescent="0.2"/>
    <row r="19" s="177" customFormat="1" ht="12" x14ac:dyDescent="0.2"/>
    <row r="20" s="177" customFormat="1" ht="12" x14ac:dyDescent="0.2"/>
    <row r="21" s="177" customFormat="1" ht="12" x14ac:dyDescent="0.2"/>
    <row r="22" s="177" customFormat="1" ht="12" x14ac:dyDescent="0.2"/>
    <row r="23" s="177" customFormat="1" ht="12" x14ac:dyDescent="0.2"/>
    <row r="24" s="177" customFormat="1" ht="12" x14ac:dyDescent="0.2"/>
    <row r="25" s="177" customFormat="1" ht="12" x14ac:dyDescent="0.2"/>
    <row r="26" s="177" customFormat="1" ht="12" x14ac:dyDescent="0.2"/>
    <row r="27" s="177" customFormat="1" ht="12" x14ac:dyDescent="0.2"/>
    <row r="28" s="177" customFormat="1" ht="12" x14ac:dyDescent="0.2"/>
    <row r="29" s="177" customFormat="1" ht="12" x14ac:dyDescent="0.2"/>
    <row r="30" s="177" customFormat="1" ht="12" x14ac:dyDescent="0.2"/>
    <row r="31" s="177" customFormat="1" ht="12" x14ac:dyDescent="0.2"/>
    <row r="32" s="177" customFormat="1" ht="12" x14ac:dyDescent="0.2"/>
    <row r="33" s="177" customFormat="1" ht="12" x14ac:dyDescent="0.2"/>
    <row r="34" s="177" customFormat="1" ht="12" x14ac:dyDescent="0.2"/>
    <row r="35" s="177" customFormat="1" ht="12" x14ac:dyDescent="0.2"/>
    <row r="36" s="177" customFormat="1" ht="12" x14ac:dyDescent="0.2"/>
  </sheetData>
  <pageMargins left="0.31496062992125984" right="0.31496062992125984" top="0.35433070866141736" bottom="0.35433070866141736" header="0.31496062992125984" footer="0.19685039370078741"/>
  <pageSetup paperSize="9" orientation="landscape" r:id="rId1"/>
  <headerFooter differentFirst="1" scaleWithDoc="0">
    <oddFooter>&amp;C&amp;"Calibri,Obyčejné"&amp;9&amp;P</oddFooter>
  </headerFooter>
  <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0"/>
  <sheetViews>
    <sheetView showGridLines="0" zoomScaleNormal="100" workbookViewId="0"/>
  </sheetViews>
  <sheetFormatPr defaultColWidth="9.140625" defaultRowHeight="12" x14ac:dyDescent="0.2"/>
  <cols>
    <col min="1" max="1" width="30.85546875" style="70" customWidth="1"/>
    <col min="2" max="3" width="9.140625" style="70" customWidth="1"/>
    <col min="4" max="4" width="9.5703125" style="70" customWidth="1"/>
    <col min="5" max="5" width="9.140625" style="70" customWidth="1"/>
    <col min="6" max="6" width="8.28515625" style="70" customWidth="1"/>
    <col min="7" max="7" width="30.85546875" style="70" customWidth="1"/>
    <col min="8" max="9" width="9.140625" style="70" customWidth="1"/>
    <col min="10" max="10" width="9.5703125" style="70" customWidth="1"/>
    <col min="11" max="11" width="9.140625" style="70" customWidth="1"/>
    <col min="12" max="14" width="8.5703125" style="70" customWidth="1"/>
    <col min="15" max="15" width="10.42578125" style="70" customWidth="1"/>
    <col min="16" max="16" width="8.42578125" style="70" customWidth="1"/>
    <col min="17" max="17" width="11.42578125" style="70" bestFit="1" customWidth="1"/>
    <col min="18" max="16384" width="9.140625" style="70"/>
  </cols>
  <sheetData>
    <row r="1" spans="1:18" ht="15.75" x14ac:dyDescent="0.25">
      <c r="A1" s="166" t="s">
        <v>215</v>
      </c>
      <c r="B1" s="107"/>
      <c r="C1" s="107"/>
      <c r="D1" s="107"/>
      <c r="E1" s="107"/>
      <c r="F1" s="107"/>
      <c r="G1" s="107"/>
      <c r="H1" s="107"/>
      <c r="I1" s="345"/>
      <c r="J1" s="107"/>
      <c r="K1" s="269" t="str">
        <f>Titulní!A35</f>
        <v>I. čtvrtletí 2020</v>
      </c>
      <c r="L1" s="337"/>
      <c r="M1" s="337"/>
    </row>
    <row r="2" spans="1:18" ht="6" customHeight="1" x14ac:dyDescent="0.2">
      <c r="A2" s="107"/>
      <c r="B2" s="107"/>
      <c r="C2" s="107"/>
      <c r="D2" s="107"/>
      <c r="E2" s="107"/>
      <c r="F2" s="107"/>
      <c r="G2" s="107"/>
      <c r="H2" s="107"/>
      <c r="I2" s="107"/>
      <c r="J2" s="107"/>
      <c r="K2" s="107"/>
      <c r="L2" s="107"/>
      <c r="M2" s="107"/>
      <c r="N2" s="107"/>
      <c r="O2" s="107"/>
    </row>
    <row r="3" spans="1:18" ht="24" x14ac:dyDescent="0.2">
      <c r="A3" s="264"/>
      <c r="B3" s="348" t="s">
        <v>281</v>
      </c>
      <c r="C3" s="348" t="s">
        <v>181</v>
      </c>
      <c r="D3" s="348" t="s">
        <v>225</v>
      </c>
      <c r="E3" s="348" t="s">
        <v>176</v>
      </c>
      <c r="F3" s="109"/>
      <c r="G3" s="264"/>
      <c r="H3" s="348" t="s">
        <v>281</v>
      </c>
      <c r="I3" s="348" t="s">
        <v>181</v>
      </c>
      <c r="J3" s="348" t="s">
        <v>225</v>
      </c>
      <c r="K3" s="348" t="s">
        <v>176</v>
      </c>
    </row>
    <row r="4" spans="1:18" s="328" customFormat="1" x14ac:dyDescent="0.2">
      <c r="A4" s="224" t="s">
        <v>63</v>
      </c>
      <c r="B4" s="212">
        <f>SUM(B5:B20)</f>
        <v>53232.21441962204</v>
      </c>
      <c r="C4" s="212">
        <f>SUM(C5:C20)</f>
        <v>55738.276442370654</v>
      </c>
      <c r="D4" s="212">
        <f t="shared" ref="D4:D20" si="0">+B4-C4</f>
        <v>-2506.0620227486143</v>
      </c>
      <c r="E4" s="265">
        <f t="shared" ref="E4:E17" si="1">+B4/C4-1</f>
        <v>-4.4961239971955336E-2</v>
      </c>
      <c r="G4" s="224" t="s">
        <v>125</v>
      </c>
      <c r="H4" s="212">
        <f t="shared" ref="H4" si="2">SUM(H5:H20)</f>
        <v>32635.346285403928</v>
      </c>
      <c r="I4" s="212">
        <f>SUM(I5:I20)</f>
        <v>34335.50921344434</v>
      </c>
      <c r="J4" s="212">
        <f t="shared" ref="J4:J20" si="3">+H4-I4</f>
        <v>-1700.1629280404122</v>
      </c>
      <c r="K4" s="265">
        <f t="shared" ref="K4:K17" si="4">+H4/I4-1</f>
        <v>-4.9516170489025346E-2</v>
      </c>
    </row>
    <row r="5" spans="1:18" x14ac:dyDescent="0.2">
      <c r="A5" s="169" t="s">
        <v>41</v>
      </c>
      <c r="B5" s="156">
        <f>+'4.1'!B8+'4.1'!C8+'4.1'!D8</f>
        <v>6222.8910510000005</v>
      </c>
      <c r="C5" s="156">
        <v>5546.8307701999993</v>
      </c>
      <c r="D5" s="156">
        <f t="shared" si="0"/>
        <v>676.06028080000124</v>
      </c>
      <c r="E5" s="266">
        <f t="shared" si="1"/>
        <v>0.12188226192731411</v>
      </c>
      <c r="G5" s="169" t="s">
        <v>41</v>
      </c>
      <c r="H5" s="156">
        <f>+'5.1'!B8+'5.1'!C8+'5.1'!D8</f>
        <v>2447.6705290000004</v>
      </c>
      <c r="I5" s="156">
        <v>2117.4062789999998</v>
      </c>
      <c r="J5" s="156">
        <f t="shared" si="3"/>
        <v>330.26425000000063</v>
      </c>
      <c r="K5" s="266">
        <f t="shared" si="4"/>
        <v>0.15597585275697612</v>
      </c>
      <c r="O5" s="343"/>
      <c r="P5" s="343"/>
      <c r="Q5" s="343"/>
      <c r="R5" s="343"/>
    </row>
    <row r="6" spans="1:18" x14ac:dyDescent="0.2">
      <c r="A6" s="233" t="s">
        <v>40</v>
      </c>
      <c r="B6" s="156">
        <f>+'4.1'!B9+'4.1'!C9+'4.1'!D9</f>
        <v>1167.2791549999999</v>
      </c>
      <c r="C6" s="160">
        <v>1170.173622999999</v>
      </c>
      <c r="D6" s="160">
        <f t="shared" si="0"/>
        <v>-2.8944679999990512</v>
      </c>
      <c r="E6" s="267">
        <f t="shared" si="1"/>
        <v>-2.4735372111519549E-3</v>
      </c>
      <c r="G6" s="233" t="s">
        <v>40</v>
      </c>
      <c r="H6" s="160">
        <f>+'5.1'!B9+'5.1'!C9+'5.1'!D9</f>
        <v>172.016064</v>
      </c>
      <c r="I6" s="160">
        <v>181.22573399999999</v>
      </c>
      <c r="J6" s="160">
        <f t="shared" si="3"/>
        <v>-9.2096699999999885</v>
      </c>
      <c r="K6" s="267">
        <f t="shared" si="4"/>
        <v>-5.0818776101632435E-2</v>
      </c>
      <c r="R6" s="343"/>
    </row>
    <row r="7" spans="1:18" x14ac:dyDescent="0.2">
      <c r="A7" s="233" t="s">
        <v>39</v>
      </c>
      <c r="B7" s="160">
        <f>+'4.1'!B10+'4.1'!C10+'4.1'!D10</f>
        <v>5366.8754420000005</v>
      </c>
      <c r="C7" s="160">
        <v>6163.4537319999999</v>
      </c>
      <c r="D7" s="160">
        <f t="shared" si="0"/>
        <v>-796.57828999999947</v>
      </c>
      <c r="E7" s="267">
        <f t="shared" si="1"/>
        <v>-0.12924219514527213</v>
      </c>
      <c r="G7" s="233" t="s">
        <v>39</v>
      </c>
      <c r="H7" s="160">
        <f>+'5.1'!B10+'5.1'!C10+'5.1'!D10</f>
        <v>3986.0212020000004</v>
      </c>
      <c r="I7" s="160">
        <v>4501.6551820000004</v>
      </c>
      <c r="J7" s="160">
        <f t="shared" si="3"/>
        <v>-515.63398000000007</v>
      </c>
      <c r="K7" s="267">
        <f t="shared" si="4"/>
        <v>-0.11454319781350153</v>
      </c>
      <c r="O7" s="343"/>
      <c r="P7" s="343"/>
      <c r="Q7" s="343"/>
      <c r="R7" s="343"/>
    </row>
    <row r="8" spans="1:18" x14ac:dyDescent="0.2">
      <c r="A8" s="233" t="s">
        <v>64</v>
      </c>
      <c r="B8" s="160">
        <f>+'4.1'!B11+'4.1'!C11+'4.1'!D11</f>
        <v>3.9294200000000004</v>
      </c>
      <c r="C8" s="160">
        <v>3.6605279999999998</v>
      </c>
      <c r="D8" s="160">
        <f t="shared" si="0"/>
        <v>0.26889200000000057</v>
      </c>
      <c r="E8" s="267">
        <f t="shared" si="1"/>
        <v>7.3457162463994363E-2</v>
      </c>
      <c r="G8" s="233" t="s">
        <v>64</v>
      </c>
      <c r="H8" s="160">
        <f>+'5.1'!B11+'5.1'!C11+'5.1'!D11</f>
        <v>2.877596</v>
      </c>
      <c r="I8" s="160">
        <v>2.7125180000000002</v>
      </c>
      <c r="J8" s="160">
        <f t="shared" si="3"/>
        <v>0.16507799999999984</v>
      </c>
      <c r="K8" s="267">
        <f t="shared" si="4"/>
        <v>6.0857844998632116E-2</v>
      </c>
      <c r="R8" s="343"/>
    </row>
    <row r="9" spans="1:18" x14ac:dyDescent="0.2">
      <c r="A9" s="233" t="s">
        <v>65</v>
      </c>
      <c r="B9" s="160">
        <f>+'4.1'!B12+'4.1'!C12+'4.1'!D12</f>
        <v>3.2320700000000002</v>
      </c>
      <c r="C9" s="160">
        <v>34.275959</v>
      </c>
      <c r="D9" s="160">
        <f t="shared" si="0"/>
        <v>-31.043889</v>
      </c>
      <c r="E9" s="267">
        <f t="shared" si="1"/>
        <v>-0.90570446183577236</v>
      </c>
      <c r="G9" s="233" t="s">
        <v>65</v>
      </c>
      <c r="H9" s="160">
        <f>+'5.1'!B12+'5.1'!C12+'5.1'!D12</f>
        <v>3.1470699999999998</v>
      </c>
      <c r="I9" s="160">
        <v>34.275959</v>
      </c>
      <c r="J9" s="160">
        <f t="shared" si="3"/>
        <v>-31.128889000000001</v>
      </c>
      <c r="K9" s="267">
        <f t="shared" si="4"/>
        <v>-0.90818433409842747</v>
      </c>
      <c r="R9" s="343"/>
    </row>
    <row r="10" spans="1:18" x14ac:dyDescent="0.2">
      <c r="A10" s="233" t="s">
        <v>66</v>
      </c>
      <c r="B10" s="160">
        <f>+'4.1'!B13+'4.1'!C13+'4.1'!D13</f>
        <v>6.8649000000000002E-2</v>
      </c>
      <c r="C10" s="160">
        <v>5.4274000000000003E-2</v>
      </c>
      <c r="D10" s="160">
        <f t="shared" si="0"/>
        <v>1.4374999999999999E-2</v>
      </c>
      <c r="E10" s="267">
        <f t="shared" si="1"/>
        <v>0.26485978553266754</v>
      </c>
      <c r="G10" s="233" t="s">
        <v>66</v>
      </c>
      <c r="H10" s="160">
        <f>+'5.1'!B13+'5.1'!C13+'5.1'!D13</f>
        <v>6.8649000000000002E-2</v>
      </c>
      <c r="I10" s="160">
        <v>4.9579999999999999E-2</v>
      </c>
      <c r="J10" s="160">
        <f t="shared" si="3"/>
        <v>1.9069000000000003E-2</v>
      </c>
      <c r="K10" s="267">
        <f t="shared" si="4"/>
        <v>0.38461073013311831</v>
      </c>
      <c r="R10" s="343"/>
    </row>
    <row r="11" spans="1:18" x14ac:dyDescent="0.2">
      <c r="A11" s="233" t="s">
        <v>38</v>
      </c>
      <c r="B11" s="160">
        <f>+'4.1'!B14+'4.1'!C14+'4.1'!D14</f>
        <v>23316.303130999993</v>
      </c>
      <c r="C11" s="160">
        <v>24925.911239000005</v>
      </c>
      <c r="D11" s="160">
        <f t="shared" si="0"/>
        <v>-1609.6081080000113</v>
      </c>
      <c r="E11" s="267">
        <f t="shared" si="1"/>
        <v>-6.4575697657205722E-2</v>
      </c>
      <c r="G11" s="233" t="s">
        <v>38</v>
      </c>
      <c r="H11" s="160">
        <f>+'5.1'!B14+'5.1'!C14+'5.1'!D14</f>
        <v>15331.113887</v>
      </c>
      <c r="I11" s="160">
        <v>16440.221865000003</v>
      </c>
      <c r="J11" s="160">
        <f t="shared" si="3"/>
        <v>-1109.1079780000036</v>
      </c>
      <c r="K11" s="267">
        <f t="shared" si="4"/>
        <v>-6.7463078485650585E-2</v>
      </c>
      <c r="O11" s="343"/>
      <c r="P11" s="343"/>
      <c r="Q11" s="343"/>
      <c r="R11" s="343"/>
    </row>
    <row r="12" spans="1:18" x14ac:dyDescent="0.2">
      <c r="A12" s="233" t="s">
        <v>76</v>
      </c>
      <c r="B12" s="160">
        <f>+'4.1'!B15+'4.1'!C15+'4.1'!D15</f>
        <v>307.65199999999999</v>
      </c>
      <c r="C12" s="160">
        <v>371.30999999999995</v>
      </c>
      <c r="D12" s="160">
        <f t="shared" si="0"/>
        <v>-63.657999999999959</v>
      </c>
      <c r="E12" s="267">
        <f t="shared" si="1"/>
        <v>-0.17144165252753751</v>
      </c>
      <c r="G12" s="233" t="s">
        <v>76</v>
      </c>
      <c r="H12" s="160">
        <f>+'5.1'!B15+'5.1'!C15+'5.1'!D15</f>
        <v>90.206419999999994</v>
      </c>
      <c r="I12" s="160">
        <v>95.144570000000002</v>
      </c>
      <c r="J12" s="160">
        <f t="shared" si="3"/>
        <v>-4.9381500000000074</v>
      </c>
      <c r="K12" s="267">
        <f t="shared" si="4"/>
        <v>-5.1901543093841429E-2</v>
      </c>
      <c r="R12" s="343"/>
    </row>
    <row r="13" spans="1:18" x14ac:dyDescent="0.2">
      <c r="A13" s="233" t="s">
        <v>37</v>
      </c>
      <c r="B13" s="160">
        <f>+'4.1'!B16+'4.1'!C16+'4.1'!D16</f>
        <v>9.8420000000000007E-2</v>
      </c>
      <c r="C13" s="160">
        <v>0.13250999999999999</v>
      </c>
      <c r="D13" s="160">
        <f t="shared" si="0"/>
        <v>-3.4089999999999981E-2</v>
      </c>
      <c r="E13" s="267">
        <f t="shared" si="1"/>
        <v>-0.25726360274696236</v>
      </c>
      <c r="G13" s="233" t="s">
        <v>37</v>
      </c>
      <c r="H13" s="160">
        <f>+'5.1'!B16+'5.1'!C16+'5.1'!D16</f>
        <v>9.8420000000000007E-2</v>
      </c>
      <c r="I13" s="160">
        <v>0.13250999999999999</v>
      </c>
      <c r="J13" s="160">
        <f t="shared" si="3"/>
        <v>-3.4089999999999981E-2</v>
      </c>
      <c r="K13" s="267">
        <f t="shared" si="4"/>
        <v>-0.25726360274696236</v>
      </c>
      <c r="R13" s="343"/>
    </row>
    <row r="14" spans="1:18" x14ac:dyDescent="0.2">
      <c r="A14" s="233" t="s">
        <v>36</v>
      </c>
      <c r="B14" s="160">
        <f>+'4.1'!B17+'4.1'!C17+'4.1'!D17</f>
        <v>1918.1034139999997</v>
      </c>
      <c r="C14" s="160">
        <v>2039.6285370000001</v>
      </c>
      <c r="D14" s="160">
        <f t="shared" si="0"/>
        <v>-121.52512300000035</v>
      </c>
      <c r="E14" s="267">
        <f t="shared" si="1"/>
        <v>-5.9581987992159746E-2</v>
      </c>
      <c r="G14" s="233" t="s">
        <v>36</v>
      </c>
      <c r="H14" s="160">
        <f>+'5.1'!B17+'5.1'!C17+'5.1'!D17</f>
        <v>271.00946199999998</v>
      </c>
      <c r="I14" s="160">
        <v>270.24895100000003</v>
      </c>
      <c r="J14" s="160">
        <f t="shared" si="3"/>
        <v>0.76051099999995131</v>
      </c>
      <c r="K14" s="267">
        <f t="shared" si="4"/>
        <v>2.8141126808665096E-3</v>
      </c>
      <c r="R14" s="343"/>
    </row>
    <row r="15" spans="1:18" x14ac:dyDescent="0.2">
      <c r="A15" s="233" t="s">
        <v>35</v>
      </c>
      <c r="B15" s="160">
        <f>+'4.1'!B18+'4.1'!C18+'4.1'!D18</f>
        <v>259.781972</v>
      </c>
      <c r="C15" s="160">
        <v>226.10829799999999</v>
      </c>
      <c r="D15" s="160">
        <f t="shared" si="0"/>
        <v>33.673674000000005</v>
      </c>
      <c r="E15" s="267">
        <f t="shared" si="1"/>
        <v>0.14892719240228858</v>
      </c>
      <c r="G15" s="233" t="s">
        <v>35</v>
      </c>
      <c r="H15" s="160">
        <f>+'5.1'!B18+'5.1'!C18+'5.1'!D18</f>
        <v>36.146777999999998</v>
      </c>
      <c r="I15" s="160">
        <v>39.882151</v>
      </c>
      <c r="J15" s="160">
        <f t="shared" si="3"/>
        <v>-3.7353730000000027</v>
      </c>
      <c r="K15" s="267">
        <f t="shared" si="4"/>
        <v>-9.3660269226702564E-2</v>
      </c>
      <c r="R15" s="343"/>
    </row>
    <row r="16" spans="1:18" x14ac:dyDescent="0.2">
      <c r="A16" s="233" t="s">
        <v>34</v>
      </c>
      <c r="B16" s="160">
        <f>+'4.1'!B19+'4.1'!C19+'4.1'!D19</f>
        <v>1237.9149689999999</v>
      </c>
      <c r="C16" s="160">
        <v>1237.5075120000001</v>
      </c>
      <c r="D16" s="160">
        <f t="shared" si="0"/>
        <v>0.40745699999979479</v>
      </c>
      <c r="E16" s="267">
        <f t="shared" si="1"/>
        <v>3.2925618313317528E-4</v>
      </c>
      <c r="G16" s="233" t="s">
        <v>34</v>
      </c>
      <c r="H16" s="160">
        <f>+'5.1'!B19+'5.1'!C19+'5.1'!D19</f>
        <v>824.09206275948009</v>
      </c>
      <c r="I16" s="160">
        <v>790.13869968759252</v>
      </c>
      <c r="J16" s="160">
        <f t="shared" si="3"/>
        <v>33.953363071887566</v>
      </c>
      <c r="K16" s="267">
        <f t="shared" si="4"/>
        <v>4.297139614261658E-2</v>
      </c>
      <c r="R16" s="343"/>
    </row>
    <row r="17" spans="1:20" x14ac:dyDescent="0.2">
      <c r="A17" s="233" t="s">
        <v>33</v>
      </c>
      <c r="B17" s="160">
        <f>+'4.1'!B20+'4.1'!C20+'4.1'!D20</f>
        <v>2755.1188419999999</v>
      </c>
      <c r="C17" s="160">
        <v>2841.1140260000002</v>
      </c>
      <c r="D17" s="160">
        <f t="shared" si="0"/>
        <v>-85.995184000000336</v>
      </c>
      <c r="E17" s="267">
        <f t="shared" si="1"/>
        <v>-3.0268121311932239E-2</v>
      </c>
      <c r="G17" s="233" t="s">
        <v>33</v>
      </c>
      <c r="H17" s="160">
        <f>+'5.1'!B20+'5.1'!C20+'5.1'!D20</f>
        <v>1164.8144159999999</v>
      </c>
      <c r="I17" s="160">
        <v>1213.7189229999999</v>
      </c>
      <c r="J17" s="160">
        <f t="shared" si="3"/>
        <v>-48.904506999999967</v>
      </c>
      <c r="K17" s="267">
        <f t="shared" si="4"/>
        <v>-4.0293107467683442E-2</v>
      </c>
      <c r="Q17" s="343"/>
      <c r="R17" s="343"/>
    </row>
    <row r="18" spans="1:20" x14ac:dyDescent="0.2">
      <c r="A18" s="233" t="s">
        <v>3</v>
      </c>
      <c r="B18" s="160">
        <f>+'4.1'!B21+'4.1'!C21+'4.1'!D21</f>
        <v>0</v>
      </c>
      <c r="C18" s="160">
        <v>0</v>
      </c>
      <c r="D18" s="160">
        <f t="shared" si="0"/>
        <v>0</v>
      </c>
      <c r="E18" s="267">
        <v>0</v>
      </c>
      <c r="G18" s="233" t="s">
        <v>3</v>
      </c>
      <c r="H18" s="160">
        <f>+'5.1'!B21+'5.1'!C21+'5.1'!D21</f>
        <v>0</v>
      </c>
      <c r="I18" s="160">
        <v>0</v>
      </c>
      <c r="J18" s="160">
        <f t="shared" si="3"/>
        <v>0</v>
      </c>
      <c r="K18" s="267">
        <v>0</v>
      </c>
      <c r="R18" s="343"/>
    </row>
    <row r="19" spans="1:20" x14ac:dyDescent="0.2">
      <c r="A19" s="233" t="s">
        <v>32</v>
      </c>
      <c r="B19" s="160">
        <f>+'4.1'!B22+'4.1'!C22+'4.1'!D22</f>
        <v>35.104950000000002</v>
      </c>
      <c r="C19" s="160">
        <v>22.475457999999996</v>
      </c>
      <c r="D19" s="160">
        <f t="shared" si="0"/>
        <v>12.629492000000006</v>
      </c>
      <c r="E19" s="267">
        <f>+B19/C19-1</f>
        <v>0.56192367692796341</v>
      </c>
      <c r="G19" s="233" t="s">
        <v>32</v>
      </c>
      <c r="H19" s="160">
        <f>+'5.1'!B22+'5.1'!C22+'5.1'!D22</f>
        <v>27.774921999999997</v>
      </c>
      <c r="I19" s="160">
        <v>16.179949000000001</v>
      </c>
      <c r="J19" s="160">
        <f t="shared" si="3"/>
        <v>11.594972999999996</v>
      </c>
      <c r="K19" s="267">
        <f>+H19/I19-1</f>
        <v>0.71662605364207232</v>
      </c>
      <c r="R19" s="343"/>
    </row>
    <row r="20" spans="1:20" x14ac:dyDescent="0.2">
      <c r="A20" s="169" t="s">
        <v>31</v>
      </c>
      <c r="B20" s="156">
        <f>+'4.1'!B23+'4.1'!C23+'4.1'!D23</f>
        <v>10637.860934622047</v>
      </c>
      <c r="C20" s="156">
        <v>11155.639976170653</v>
      </c>
      <c r="D20" s="156">
        <f t="shared" si="0"/>
        <v>-517.77904154860516</v>
      </c>
      <c r="E20" s="266">
        <f>+B20/C20-1</f>
        <v>-4.6414104673028422E-2</v>
      </c>
      <c r="G20" s="169" t="s">
        <v>31</v>
      </c>
      <c r="H20" s="156">
        <f>+'5.1'!B23+'5.1'!C23+'5.1'!D23</f>
        <v>8278.2888076444506</v>
      </c>
      <c r="I20" s="156">
        <v>8632.5163427567422</v>
      </c>
      <c r="J20" s="156">
        <f t="shared" si="3"/>
        <v>-354.22753511229166</v>
      </c>
      <c r="K20" s="266">
        <f>+H20/I20-1</f>
        <v>-4.1034099565825044E-2</v>
      </c>
      <c r="O20" s="343"/>
      <c r="P20" s="343"/>
      <c r="Q20" s="343"/>
      <c r="R20" s="343"/>
    </row>
    <row r="21" spans="1:20" s="71" customFormat="1" x14ac:dyDescent="0.2">
      <c r="A21" s="68"/>
      <c r="B21" s="5"/>
      <c r="C21" s="5"/>
      <c r="D21" s="5"/>
      <c r="E21" s="4" t="s">
        <v>78</v>
      </c>
      <c r="F21" s="5"/>
      <c r="G21" s="68"/>
      <c r="H21" s="5"/>
      <c r="I21" s="5"/>
      <c r="J21" s="70"/>
      <c r="K21" s="4" t="s">
        <v>78</v>
      </c>
      <c r="L21" s="70"/>
      <c r="M21" s="70"/>
      <c r="N21" s="70"/>
      <c r="O21" s="70"/>
      <c r="P21" s="70"/>
      <c r="Q21" s="70"/>
      <c r="R21" s="70"/>
      <c r="S21" s="70"/>
      <c r="T21" s="70"/>
    </row>
    <row r="22" spans="1:20" s="71" customFormat="1" x14ac:dyDescent="0.2">
      <c r="A22" s="68"/>
      <c r="B22" s="5"/>
      <c r="C22" s="5"/>
      <c r="D22" s="5"/>
      <c r="E22" s="5"/>
      <c r="F22" s="5"/>
      <c r="G22" s="68"/>
      <c r="H22" s="5"/>
      <c r="I22" s="5"/>
      <c r="J22" s="70"/>
      <c r="K22" s="70"/>
      <c r="L22" s="70"/>
      <c r="M22" s="70"/>
      <c r="N22" s="70"/>
      <c r="O22" s="70"/>
      <c r="P22" s="70"/>
      <c r="Q22" s="70"/>
      <c r="R22" s="70"/>
      <c r="S22" s="70"/>
      <c r="T22" s="70"/>
    </row>
    <row r="23" spans="1:20" ht="24" x14ac:dyDescent="0.2">
      <c r="A23" s="264"/>
      <c r="B23" s="348" t="s">
        <v>281</v>
      </c>
      <c r="C23" s="348" t="s">
        <v>181</v>
      </c>
      <c r="D23" s="348" t="s">
        <v>225</v>
      </c>
      <c r="E23" s="348" t="s">
        <v>176</v>
      </c>
      <c r="F23" s="109"/>
      <c r="G23" s="264"/>
      <c r="H23" s="348" t="s">
        <v>281</v>
      </c>
      <c r="I23" s="348" t="s">
        <v>181</v>
      </c>
      <c r="J23" s="348" t="s">
        <v>225</v>
      </c>
      <c r="K23" s="348" t="s">
        <v>176</v>
      </c>
      <c r="L23" s="72"/>
      <c r="M23" s="72"/>
      <c r="N23" s="72"/>
      <c r="O23" s="72"/>
    </row>
    <row r="24" spans="1:20" x14ac:dyDescent="0.2">
      <c r="A24" s="224" t="s">
        <v>63</v>
      </c>
      <c r="B24" s="212">
        <f>SUM(B25:B38)</f>
        <v>53232.214419622047</v>
      </c>
      <c r="C24" s="212">
        <f>SUM(C25:C38)</f>
        <v>55738.276442370669</v>
      </c>
      <c r="D24" s="212">
        <f t="shared" ref="D24:D38" si="5">+B24-C24</f>
        <v>-2506.0620227486215</v>
      </c>
      <c r="E24" s="265">
        <f t="shared" ref="E24:E38" si="6">+B24/C24-1</f>
        <v>-4.4961239971955447E-2</v>
      </c>
      <c r="F24" s="328"/>
      <c r="G24" s="224" t="s">
        <v>125</v>
      </c>
      <c r="H24" s="212">
        <f>SUM(H25:H38)</f>
        <v>32635.346285403924</v>
      </c>
      <c r="I24" s="212">
        <f>SUM(I25:I38)</f>
        <v>34335.509213444333</v>
      </c>
      <c r="J24" s="212">
        <f t="shared" ref="J24:J38" si="7">+H24-I24</f>
        <v>-1700.1629280404086</v>
      </c>
      <c r="K24" s="265">
        <f t="shared" ref="K24:K38" si="8">+H24/I24-1</f>
        <v>-4.9516170489025346E-2</v>
      </c>
      <c r="L24" s="72"/>
      <c r="M24" s="72"/>
      <c r="N24" s="72"/>
      <c r="O24" s="72"/>
    </row>
    <row r="25" spans="1:20" x14ac:dyDescent="0.2">
      <c r="A25" s="169" t="s">
        <v>135</v>
      </c>
      <c r="B25" s="156">
        <f>+'4.2'!B7+'4.2'!C7+'4.2'!D7</f>
        <v>1989.5770149999998</v>
      </c>
      <c r="C25" s="156">
        <v>2156.5998542204161</v>
      </c>
      <c r="D25" s="156">
        <f t="shared" si="5"/>
        <v>-167.02283922041624</v>
      </c>
      <c r="E25" s="266">
        <f t="shared" si="6"/>
        <v>-7.7447301544399383E-2</v>
      </c>
      <c r="G25" s="169" t="s">
        <v>135</v>
      </c>
      <c r="H25" s="156">
        <f>+'5.2'!B7+'5.2'!C7+'5.2'!D7</f>
        <v>1558.6422359999999</v>
      </c>
      <c r="I25" s="156">
        <v>1678.3325910000001</v>
      </c>
      <c r="J25" s="156">
        <f t="shared" si="7"/>
        <v>-119.69035500000018</v>
      </c>
      <c r="K25" s="266">
        <f t="shared" si="8"/>
        <v>-7.1315039487307552E-2</v>
      </c>
      <c r="R25" s="343"/>
    </row>
    <row r="26" spans="1:20" x14ac:dyDescent="0.2">
      <c r="A26" s="233" t="s">
        <v>104</v>
      </c>
      <c r="B26" s="156">
        <f>+'4.2'!B8+'4.2'!C8+'4.2'!D8</f>
        <v>2619.6133070000005</v>
      </c>
      <c r="C26" s="160">
        <v>2729.9234470970719</v>
      </c>
      <c r="D26" s="160">
        <f t="shared" si="5"/>
        <v>-110.31014009707133</v>
      </c>
      <c r="E26" s="267">
        <f t="shared" si="6"/>
        <v>-4.0407777813100343E-2</v>
      </c>
      <c r="G26" s="233" t="s">
        <v>104</v>
      </c>
      <c r="H26" s="160">
        <f>+'5.2'!B8+'5.2'!C8+'5.2'!D8</f>
        <v>1850.191534</v>
      </c>
      <c r="I26" s="160">
        <v>1963.5334540485353</v>
      </c>
      <c r="J26" s="160">
        <f t="shared" si="7"/>
        <v>-113.34192004853526</v>
      </c>
      <c r="K26" s="267">
        <f t="shared" si="8"/>
        <v>-5.7723447397771577E-2</v>
      </c>
      <c r="R26" s="343"/>
    </row>
    <row r="27" spans="1:20" x14ac:dyDescent="0.2">
      <c r="A27" s="233" t="s">
        <v>105</v>
      </c>
      <c r="B27" s="156">
        <f>+'4.2'!B9+'4.2'!C9+'4.2'!D9</f>
        <v>2830.7124470000003</v>
      </c>
      <c r="C27" s="160">
        <v>2923.5159369999997</v>
      </c>
      <c r="D27" s="160">
        <f t="shared" si="5"/>
        <v>-92.803489999999329</v>
      </c>
      <c r="E27" s="267">
        <f t="shared" si="6"/>
        <v>-3.1743794800458858E-2</v>
      </c>
      <c r="G27" s="233" t="s">
        <v>105</v>
      </c>
      <c r="H27" s="160">
        <f>+'5.2'!B9+'5.2'!C9+'5.2'!D9</f>
        <v>2125.0058390000004</v>
      </c>
      <c r="I27" s="160">
        <v>2172.2491530000002</v>
      </c>
      <c r="J27" s="160">
        <f t="shared" si="7"/>
        <v>-47.243313999999828</v>
      </c>
      <c r="K27" s="267">
        <f t="shared" si="8"/>
        <v>-2.1748570570164105E-2</v>
      </c>
      <c r="Q27" s="343"/>
      <c r="R27" s="343"/>
    </row>
    <row r="28" spans="1:20" x14ac:dyDescent="0.2">
      <c r="A28" s="233" t="s">
        <v>106</v>
      </c>
      <c r="B28" s="156">
        <f>+'4.2'!B10+'4.2'!C10+'4.2'!D10</f>
        <v>4672.709879</v>
      </c>
      <c r="C28" s="160">
        <v>4586.4325539999991</v>
      </c>
      <c r="D28" s="160">
        <f t="shared" si="5"/>
        <v>86.277325000000928</v>
      </c>
      <c r="E28" s="267">
        <f t="shared" si="6"/>
        <v>1.8811423472204991E-2</v>
      </c>
      <c r="G28" s="233" t="s">
        <v>106</v>
      </c>
      <c r="H28" s="160">
        <f>+'5.2'!B10+'5.2'!C10+'5.2'!D10</f>
        <v>1219.951536</v>
      </c>
      <c r="I28" s="160">
        <v>1325.2468289999999</v>
      </c>
      <c r="J28" s="160">
        <f t="shared" si="7"/>
        <v>-105.2952929999999</v>
      </c>
      <c r="K28" s="267">
        <f t="shared" si="8"/>
        <v>-7.9453344611624677E-2</v>
      </c>
      <c r="O28" s="343"/>
      <c r="P28" s="343"/>
      <c r="Q28" s="343"/>
      <c r="R28" s="343"/>
    </row>
    <row r="29" spans="1:20" x14ac:dyDescent="0.2">
      <c r="A29" s="233" t="s">
        <v>134</v>
      </c>
      <c r="B29" s="156">
        <f>+'4.2'!B11+'4.2'!C11+'4.2'!D11</f>
        <v>1186.4807909193162</v>
      </c>
      <c r="C29" s="160">
        <v>1218.4820862769936</v>
      </c>
      <c r="D29" s="160">
        <f t="shared" si="5"/>
        <v>-32.001295357677463</v>
      </c>
      <c r="E29" s="267">
        <f t="shared" si="6"/>
        <v>-2.626324647533862E-2</v>
      </c>
      <c r="G29" s="233" t="s">
        <v>134</v>
      </c>
      <c r="H29" s="160">
        <f>+'5.2'!B11+'5.2'!C11+'5.2'!D11</f>
        <v>578.27263243980758</v>
      </c>
      <c r="I29" s="160">
        <v>591.92994940000017</v>
      </c>
      <c r="J29" s="160">
        <f t="shared" si="7"/>
        <v>-13.657316960192588</v>
      </c>
      <c r="K29" s="267">
        <f t="shared" si="8"/>
        <v>-2.3072522304431575E-2</v>
      </c>
      <c r="R29" s="343"/>
    </row>
    <row r="30" spans="1:20" x14ac:dyDescent="0.2">
      <c r="A30" s="233" t="s">
        <v>107</v>
      </c>
      <c r="B30" s="156">
        <f>+'4.2'!B12+'4.2'!C12+'4.2'!D12</f>
        <v>1506.8149917666683</v>
      </c>
      <c r="C30" s="160">
        <v>1546.9670708685492</v>
      </c>
      <c r="D30" s="160">
        <f t="shared" si="5"/>
        <v>-40.152079101880872</v>
      </c>
      <c r="E30" s="267">
        <f t="shared" si="6"/>
        <v>-2.5955354744130021E-2</v>
      </c>
      <c r="G30" s="233" t="s">
        <v>107</v>
      </c>
      <c r="H30" s="160">
        <f>+'5.2'!B12+'5.2'!C12+'5.2'!D12</f>
        <v>1116.1432067666678</v>
      </c>
      <c r="I30" s="160">
        <v>1158.9292968685493</v>
      </c>
      <c r="J30" s="160">
        <f t="shared" si="7"/>
        <v>-42.786090101881427</v>
      </c>
      <c r="K30" s="267">
        <f t="shared" si="8"/>
        <v>-3.6918637070863847E-2</v>
      </c>
      <c r="R30" s="343"/>
    </row>
    <row r="31" spans="1:20" x14ac:dyDescent="0.2">
      <c r="A31" s="233" t="s">
        <v>108</v>
      </c>
      <c r="B31" s="156">
        <f>+'4.2'!B13+'4.2'!C13+'4.2'!D13</f>
        <v>907.05541300000004</v>
      </c>
      <c r="C31" s="160">
        <v>968.86408239999992</v>
      </c>
      <c r="D31" s="160">
        <f t="shared" si="5"/>
        <v>-61.808669399999872</v>
      </c>
      <c r="E31" s="267">
        <f t="shared" si="6"/>
        <v>-6.3794984789705356E-2</v>
      </c>
      <c r="G31" s="233" t="s">
        <v>108</v>
      </c>
      <c r="H31" s="160">
        <f>+'5.2'!B13+'5.2'!C13+'5.2'!D13</f>
        <v>811.7428779443992</v>
      </c>
      <c r="I31" s="160">
        <v>871.16945857187568</v>
      </c>
      <c r="J31" s="160">
        <f t="shared" si="7"/>
        <v>-59.426580627476483</v>
      </c>
      <c r="K31" s="267">
        <f t="shared" si="8"/>
        <v>-6.8214719929341361E-2</v>
      </c>
      <c r="R31" s="343"/>
    </row>
    <row r="32" spans="1:20" x14ac:dyDescent="0.2">
      <c r="A32" s="233" t="s">
        <v>109</v>
      </c>
      <c r="B32" s="156">
        <f>+'4.2'!B14+'4.2'!C14+'4.2'!D14</f>
        <v>9828.0677027423462</v>
      </c>
      <c r="C32" s="160">
        <v>10592.317630977446</v>
      </c>
      <c r="D32" s="160">
        <f t="shared" si="5"/>
        <v>-764.24992823510001</v>
      </c>
      <c r="E32" s="267">
        <f t="shared" si="6"/>
        <v>-7.215134164784065E-2</v>
      </c>
      <c r="G32" s="233" t="s">
        <v>109</v>
      </c>
      <c r="H32" s="160">
        <f>+'5.2'!B14+'5.2'!C14+'5.2'!D14</f>
        <v>5654.9023457423427</v>
      </c>
      <c r="I32" s="160">
        <v>6141.4437007774432</v>
      </c>
      <c r="J32" s="160">
        <f t="shared" si="7"/>
        <v>-486.54135503510042</v>
      </c>
      <c r="K32" s="267">
        <f t="shared" si="8"/>
        <v>-7.9222635383518925E-2</v>
      </c>
      <c r="O32" s="343"/>
      <c r="P32" s="343"/>
      <c r="Q32" s="343"/>
      <c r="R32" s="343"/>
    </row>
    <row r="33" spans="1:18" x14ac:dyDescent="0.2">
      <c r="A33" s="233" t="s">
        <v>110</v>
      </c>
      <c r="B33" s="156">
        <f>+'4.2'!B15+'4.2'!C15+'4.2'!D15</f>
        <v>2043.3202959999992</v>
      </c>
      <c r="C33" s="160">
        <v>2190.9922089999995</v>
      </c>
      <c r="D33" s="160">
        <f t="shared" si="5"/>
        <v>-147.67191300000036</v>
      </c>
      <c r="E33" s="267">
        <f t="shared" si="6"/>
        <v>-6.7399560981277973E-2</v>
      </c>
      <c r="G33" s="233" t="s">
        <v>110</v>
      </c>
      <c r="H33" s="160">
        <f>+'5.2'!B15+'5.2'!C15+'5.2'!D15</f>
        <v>1295.363149</v>
      </c>
      <c r="I33" s="160">
        <v>1334.9144130000002</v>
      </c>
      <c r="J33" s="160">
        <f t="shared" si="7"/>
        <v>-39.551264000000174</v>
      </c>
      <c r="K33" s="267">
        <f t="shared" si="8"/>
        <v>-2.9628314455842353E-2</v>
      </c>
      <c r="R33" s="343"/>
    </row>
    <row r="34" spans="1:18" x14ac:dyDescent="0.2">
      <c r="A34" s="233" t="s">
        <v>111</v>
      </c>
      <c r="B34" s="156">
        <f>+'4.2'!B16+'4.2'!C16+'4.2'!D16</f>
        <v>2451.9789174061257</v>
      </c>
      <c r="C34" s="160">
        <v>2595.9417611841181</v>
      </c>
      <c r="D34" s="160">
        <f t="shared" si="5"/>
        <v>-143.96284377799248</v>
      </c>
      <c r="E34" s="267">
        <f t="shared" si="6"/>
        <v>-5.5456885023616675E-2</v>
      </c>
      <c r="G34" s="233" t="s">
        <v>111</v>
      </c>
      <c r="H34" s="160">
        <f>+'5.2'!B16+'5.2'!C16+'5.2'!D16</f>
        <v>1671.526187736506</v>
      </c>
      <c r="I34" s="160">
        <v>1789.1148708029177</v>
      </c>
      <c r="J34" s="160">
        <f t="shared" si="7"/>
        <v>-117.5886830664117</v>
      </c>
      <c r="K34" s="267">
        <f t="shared" si="8"/>
        <v>-6.5724501531665425E-2</v>
      </c>
      <c r="R34" s="343"/>
    </row>
    <row r="35" spans="1:18" x14ac:dyDescent="0.2">
      <c r="A35" s="233" t="s">
        <v>112</v>
      </c>
      <c r="B35" s="156">
        <f>+'4.2'!B17+'4.2'!C17+'4.2'!D17</f>
        <v>2087.2032003562244</v>
      </c>
      <c r="C35" s="160">
        <v>2207.0750198555393</v>
      </c>
      <c r="D35" s="160">
        <f t="shared" si="5"/>
        <v>-119.87181949931482</v>
      </c>
      <c r="E35" s="267">
        <f t="shared" si="6"/>
        <v>-5.4312526045064313E-2</v>
      </c>
      <c r="G35" s="233" t="s">
        <v>112</v>
      </c>
      <c r="H35" s="160">
        <f>+'5.2'!B17+'5.2'!C17+'5.2'!D17</f>
        <v>1586.8315660000001</v>
      </c>
      <c r="I35" s="160">
        <v>1695.3242290000001</v>
      </c>
      <c r="J35" s="160">
        <f t="shared" si="7"/>
        <v>-108.49266299999999</v>
      </c>
      <c r="K35" s="267">
        <f t="shared" si="8"/>
        <v>-6.3995229434074208E-2</v>
      </c>
      <c r="R35" s="343"/>
    </row>
    <row r="36" spans="1:18" x14ac:dyDescent="0.2">
      <c r="A36" s="233" t="s">
        <v>113</v>
      </c>
      <c r="B36" s="156">
        <f>+'4.2'!B18+'4.2'!C18+'4.2'!D18</f>
        <v>8903.3922904313677</v>
      </c>
      <c r="C36" s="160">
        <v>9760.9839632905259</v>
      </c>
      <c r="D36" s="160">
        <f t="shared" si="5"/>
        <v>-857.59167285915828</v>
      </c>
      <c r="E36" s="267">
        <f t="shared" si="6"/>
        <v>-8.7859141668956808E-2</v>
      </c>
      <c r="G36" s="233" t="s">
        <v>113</v>
      </c>
      <c r="H36" s="160">
        <f>+'5.2'!B18+'5.2'!C18+'5.2'!D18</f>
        <v>7318.306227</v>
      </c>
      <c r="I36" s="160">
        <v>7526.8144299999985</v>
      </c>
      <c r="J36" s="160">
        <f t="shared" si="7"/>
        <v>-208.5082029999985</v>
      </c>
      <c r="K36" s="267">
        <f t="shared" si="8"/>
        <v>-2.7702051769595504E-2</v>
      </c>
      <c r="O36" s="343"/>
      <c r="P36" s="343"/>
      <c r="Q36" s="343"/>
      <c r="R36" s="343"/>
    </row>
    <row r="37" spans="1:18" x14ac:dyDescent="0.2">
      <c r="A37" s="233" t="s">
        <v>114</v>
      </c>
      <c r="B37" s="156">
        <f>+'4.2'!B19+'4.2'!C19+'4.2'!D19</f>
        <v>9580.3839079999998</v>
      </c>
      <c r="C37" s="160">
        <v>9510.4630860000016</v>
      </c>
      <c r="D37" s="160">
        <f t="shared" si="5"/>
        <v>69.920821999998225</v>
      </c>
      <c r="E37" s="267">
        <f t="shared" si="6"/>
        <v>7.3519892110118779E-3</v>
      </c>
      <c r="G37" s="233" t="s">
        <v>114</v>
      </c>
      <c r="H37" s="160">
        <f>+'5.2'!B19+'5.2'!C19+'5.2'!D19</f>
        <v>4354.4568750000008</v>
      </c>
      <c r="I37" s="160">
        <v>4496.5565310000011</v>
      </c>
      <c r="J37" s="160">
        <f t="shared" si="7"/>
        <v>-142.09965600000032</v>
      </c>
      <c r="K37" s="267">
        <f t="shared" si="8"/>
        <v>-3.1601883579210455E-2</v>
      </c>
      <c r="O37" s="343"/>
      <c r="P37" s="343"/>
      <c r="Q37" s="343"/>
      <c r="R37" s="343"/>
    </row>
    <row r="38" spans="1:18" x14ac:dyDescent="0.2">
      <c r="A38" s="169" t="s">
        <v>115</v>
      </c>
      <c r="B38" s="156">
        <f>+'4.2'!B20+'4.2'!C20+'4.2'!D20</f>
        <v>2624.9042609999997</v>
      </c>
      <c r="C38" s="156">
        <v>2749.7177401999988</v>
      </c>
      <c r="D38" s="156">
        <f t="shared" si="5"/>
        <v>-124.81347919999916</v>
      </c>
      <c r="E38" s="266">
        <f t="shared" si="6"/>
        <v>-4.5391378676896799E-2</v>
      </c>
      <c r="G38" s="169" t="s">
        <v>115</v>
      </c>
      <c r="H38" s="156">
        <f>+'5.2'!B20+'5.2'!C20+'5.2'!D20</f>
        <v>1494.0100727742006</v>
      </c>
      <c r="I38" s="156">
        <v>1589.9503069750126</v>
      </c>
      <c r="J38" s="156">
        <f t="shared" si="7"/>
        <v>-95.940234200812029</v>
      </c>
      <c r="K38" s="266">
        <f t="shared" si="8"/>
        <v>-6.0341655824039386E-2</v>
      </c>
      <c r="R38" s="343"/>
    </row>
    <row r="39" spans="1:18" x14ac:dyDescent="0.2">
      <c r="E39" s="4" t="s">
        <v>78</v>
      </c>
      <c r="K39" s="4" t="s">
        <v>78</v>
      </c>
    </row>
    <row r="40" spans="1:18" x14ac:dyDescent="0.2">
      <c r="I40" s="344"/>
    </row>
  </sheetData>
  <pageMargins left="0.31496062992125984" right="0.31496062992125984" top="0.35433070866141736" bottom="0.35433070866141736" header="0.31496062992125984" footer="0.19685039370078741"/>
  <pageSetup paperSize="9" orientation="landscape" r:id="rId1"/>
  <headerFooter differentFirst="1" scaleWithDoc="0">
    <oddFooter>&amp;C&amp;"Calibri,Obyčejné"&amp;9&amp;P</oddFooter>
  </headerFooter>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2"/>
  <sheetViews>
    <sheetView showGridLines="0" zoomScaleNormal="100" workbookViewId="0"/>
  </sheetViews>
  <sheetFormatPr defaultRowHeight="12" x14ac:dyDescent="0.2"/>
  <cols>
    <col min="1" max="1" width="30.85546875" style="346" customWidth="1"/>
    <col min="2" max="3" width="9.140625" style="346" customWidth="1"/>
    <col min="4" max="4" width="9.5703125" style="346" customWidth="1"/>
    <col min="5" max="5" width="9.140625" style="346" customWidth="1"/>
    <col min="6" max="12" width="9.140625" style="346"/>
    <col min="13" max="13" width="12" style="346" customWidth="1"/>
    <col min="14" max="16384" width="9.140625" style="346"/>
  </cols>
  <sheetData>
    <row r="1" spans="1:13" ht="15.75" x14ac:dyDescent="0.25">
      <c r="A1" s="166" t="s">
        <v>296</v>
      </c>
      <c r="B1" s="107"/>
      <c r="C1" s="107"/>
      <c r="D1" s="107"/>
      <c r="M1" s="268" t="str">
        <f>Titulní!A35</f>
        <v>I. čtvrtletí 2020</v>
      </c>
    </row>
    <row r="2" spans="1:13" ht="6" customHeight="1" x14ac:dyDescent="0.2">
      <c r="A2" s="107"/>
      <c r="B2" s="107"/>
      <c r="C2" s="107"/>
      <c r="D2" s="107"/>
      <c r="E2" s="107"/>
    </row>
    <row r="3" spans="1:13" ht="24" x14ac:dyDescent="0.2">
      <c r="A3" s="336"/>
      <c r="B3" s="348" t="s">
        <v>281</v>
      </c>
      <c r="C3" s="348" t="s">
        <v>181</v>
      </c>
      <c r="D3" s="348" t="s">
        <v>225</v>
      </c>
      <c r="E3" s="348" t="s">
        <v>176</v>
      </c>
    </row>
    <row r="4" spans="1:13" x14ac:dyDescent="0.2">
      <c r="A4" s="224" t="s">
        <v>295</v>
      </c>
      <c r="B4" s="212">
        <f>SUM(B5:B20)</f>
        <v>35306.763063999999</v>
      </c>
      <c r="C4" s="212">
        <f>SUM(C5:C20)</f>
        <v>34835.697812448168</v>
      </c>
      <c r="D4" s="212">
        <f t="shared" ref="D4:D20" si="0">+B4-C4</f>
        <v>471.06525155183044</v>
      </c>
      <c r="E4" s="265">
        <f>+B4/C4-1</f>
        <v>1.3522486447321791E-2</v>
      </c>
    </row>
    <row r="5" spans="1:13" x14ac:dyDescent="0.2">
      <c r="A5" s="169" t="s">
        <v>41</v>
      </c>
      <c r="B5" s="156">
        <f>+'9'!L6</f>
        <v>4915.6452120000004</v>
      </c>
      <c r="C5" s="156">
        <v>3257.0897912</v>
      </c>
      <c r="D5" s="156">
        <f t="shared" si="0"/>
        <v>1658.5554208000003</v>
      </c>
      <c r="E5" s="266">
        <f>+B5/C5-1</f>
        <v>0.50921390785144549</v>
      </c>
    </row>
    <row r="6" spans="1:13" x14ac:dyDescent="0.2">
      <c r="A6" s="233" t="s">
        <v>40</v>
      </c>
      <c r="B6" s="156">
        <f>+'9'!L7</f>
        <v>597.75036999999998</v>
      </c>
      <c r="C6" s="160">
        <v>608.58451239999999</v>
      </c>
      <c r="D6" s="160">
        <f t="shared" si="0"/>
        <v>-10.834142400000019</v>
      </c>
      <c r="E6" s="267">
        <f>+B6/C6-1</f>
        <v>-1.7802198674551795E-2</v>
      </c>
    </row>
    <row r="7" spans="1:13" x14ac:dyDescent="0.2">
      <c r="A7" s="233" t="s">
        <v>39</v>
      </c>
      <c r="B7" s="156">
        <f>+'9'!L8</f>
        <v>4531.2323310000002</v>
      </c>
      <c r="C7" s="160">
        <v>4579.9768860000004</v>
      </c>
      <c r="D7" s="160">
        <f t="shared" si="0"/>
        <v>-48.744555000000219</v>
      </c>
      <c r="E7" s="267">
        <f>+B7/C7-1</f>
        <v>-1.064296965100453E-2</v>
      </c>
    </row>
    <row r="8" spans="1:13" x14ac:dyDescent="0.2">
      <c r="A8" s="233" t="s">
        <v>64</v>
      </c>
      <c r="B8" s="156">
        <f>+'9'!L9</f>
        <v>0</v>
      </c>
      <c r="C8" s="160">
        <v>0</v>
      </c>
      <c r="D8" s="160">
        <f t="shared" si="0"/>
        <v>0</v>
      </c>
      <c r="E8" s="267">
        <v>0</v>
      </c>
    </row>
    <row r="9" spans="1:13" x14ac:dyDescent="0.2">
      <c r="A9" s="233" t="s">
        <v>65</v>
      </c>
      <c r="B9" s="156">
        <f>+'9'!L10</f>
        <v>0</v>
      </c>
      <c r="C9" s="160">
        <v>0</v>
      </c>
      <c r="D9" s="160">
        <f t="shared" si="0"/>
        <v>0</v>
      </c>
      <c r="E9" s="267">
        <v>0</v>
      </c>
    </row>
    <row r="10" spans="1:13" x14ac:dyDescent="0.2">
      <c r="A10" s="233" t="s">
        <v>66</v>
      </c>
      <c r="B10" s="156">
        <f>+'9'!L11</f>
        <v>0</v>
      </c>
      <c r="C10" s="160">
        <v>0</v>
      </c>
      <c r="D10" s="160">
        <f t="shared" si="0"/>
        <v>0</v>
      </c>
      <c r="E10" s="267">
        <v>0</v>
      </c>
    </row>
    <row r="11" spans="1:13" x14ac:dyDescent="0.2">
      <c r="A11" s="233" t="s">
        <v>38</v>
      </c>
      <c r="B11" s="156">
        <f>+'9'!L12</f>
        <v>19231.198348999998</v>
      </c>
      <c r="C11" s="160">
        <v>20554.792153999999</v>
      </c>
      <c r="D11" s="160">
        <f t="shared" si="0"/>
        <v>-1323.5938050000004</v>
      </c>
      <c r="E11" s="267">
        <f>+B11/C11-1</f>
        <v>-6.4393441445839472E-2</v>
      </c>
    </row>
    <row r="12" spans="1:13" x14ac:dyDescent="0.2">
      <c r="A12" s="233" t="s">
        <v>76</v>
      </c>
      <c r="B12" s="156">
        <f>+'9'!L13</f>
        <v>0</v>
      </c>
      <c r="C12" s="160">
        <v>0</v>
      </c>
      <c r="D12" s="160">
        <f t="shared" si="0"/>
        <v>0</v>
      </c>
      <c r="E12" s="267">
        <v>0</v>
      </c>
    </row>
    <row r="13" spans="1:13" x14ac:dyDescent="0.2">
      <c r="A13" s="233" t="s">
        <v>37</v>
      </c>
      <c r="B13" s="156">
        <f>+'9'!L14</f>
        <v>0</v>
      </c>
      <c r="C13" s="160">
        <v>0</v>
      </c>
      <c r="D13" s="160">
        <f t="shared" si="0"/>
        <v>0</v>
      </c>
      <c r="E13" s="267">
        <v>0</v>
      </c>
    </row>
    <row r="14" spans="1:13" x14ac:dyDescent="0.2">
      <c r="A14" s="233" t="s">
        <v>36</v>
      </c>
      <c r="B14" s="156">
        <f>+'9'!L15</f>
        <v>207.05261000000002</v>
      </c>
      <c r="C14" s="160">
        <v>199.58506</v>
      </c>
      <c r="D14" s="160">
        <f t="shared" si="0"/>
        <v>7.467550000000017</v>
      </c>
      <c r="E14" s="267">
        <f>+B14/C14-1</f>
        <v>3.7415375679923146E-2</v>
      </c>
    </row>
    <row r="15" spans="1:13" x14ac:dyDescent="0.2">
      <c r="A15" s="233" t="s">
        <v>35</v>
      </c>
      <c r="B15" s="156">
        <f>+'9'!L16</f>
        <v>129.31822199999999</v>
      </c>
      <c r="C15" s="160">
        <v>55.155070999999992</v>
      </c>
      <c r="D15" s="160">
        <f t="shared" si="0"/>
        <v>74.163150999999999</v>
      </c>
      <c r="E15" s="267">
        <f>+B15/C15-1</f>
        <v>1.3446297802789524</v>
      </c>
    </row>
    <row r="16" spans="1:13" x14ac:dyDescent="0.2">
      <c r="A16" s="233" t="s">
        <v>34</v>
      </c>
      <c r="B16" s="156">
        <f>+'9'!L17</f>
        <v>682.62099999999998</v>
      </c>
      <c r="C16" s="160">
        <v>485.67324600000006</v>
      </c>
      <c r="D16" s="160">
        <f t="shared" si="0"/>
        <v>196.94775399999992</v>
      </c>
      <c r="E16" s="267">
        <f>+B16/C16-1</f>
        <v>0.40551493338795086</v>
      </c>
    </row>
    <row r="17" spans="1:5" x14ac:dyDescent="0.2">
      <c r="A17" s="233" t="s">
        <v>33</v>
      </c>
      <c r="B17" s="156">
        <f>+'9'!L18</f>
        <v>1278.8027890000003</v>
      </c>
      <c r="C17" s="160">
        <v>1234.1526839999999</v>
      </c>
      <c r="D17" s="160">
        <f t="shared" si="0"/>
        <v>44.650105000000394</v>
      </c>
      <c r="E17" s="267">
        <f>+B17/C17-1</f>
        <v>3.6178752903802236E-2</v>
      </c>
    </row>
    <row r="18" spans="1:5" x14ac:dyDescent="0.2">
      <c r="A18" s="233" t="s">
        <v>3</v>
      </c>
      <c r="B18" s="156">
        <f>+'9'!L19</f>
        <v>0</v>
      </c>
      <c r="C18" s="160">
        <v>0</v>
      </c>
      <c r="D18" s="160">
        <f t="shared" si="0"/>
        <v>0</v>
      </c>
      <c r="E18" s="267">
        <v>0</v>
      </c>
    </row>
    <row r="19" spans="1:5" x14ac:dyDescent="0.2">
      <c r="A19" s="233" t="s">
        <v>32</v>
      </c>
      <c r="B19" s="156">
        <f>+'9'!L20</f>
        <v>3.9416209999999992</v>
      </c>
      <c r="C19" s="160">
        <v>4.7437170000000002</v>
      </c>
      <c r="D19" s="160">
        <f t="shared" si="0"/>
        <v>-0.80209600000000103</v>
      </c>
      <c r="E19" s="267">
        <f>+B19/C19-1</f>
        <v>-0.16908597203416664</v>
      </c>
    </row>
    <row r="20" spans="1:5" x14ac:dyDescent="0.2">
      <c r="A20" s="169" t="s">
        <v>31</v>
      </c>
      <c r="B20" s="156">
        <f>+'9'!L21</f>
        <v>3729.2005599999975</v>
      </c>
      <c r="C20" s="156">
        <v>3855.9446908481668</v>
      </c>
      <c r="D20" s="156">
        <f t="shared" si="0"/>
        <v>-126.74413084816933</v>
      </c>
      <c r="E20" s="266">
        <f>+B20/C20-1</f>
        <v>-3.2869800012689021E-2</v>
      </c>
    </row>
    <row r="21" spans="1:5" x14ac:dyDescent="0.2">
      <c r="E21" s="4" t="s">
        <v>78</v>
      </c>
    </row>
    <row r="22" spans="1:5" x14ac:dyDescent="0.2">
      <c r="C22" s="70"/>
    </row>
  </sheetData>
  <pageMargins left="0.31496062992125984" right="0.31496062992125984" top="0.35433070866141736" bottom="0.35433070866141736" header="0.31496062992125984" footer="0.19685039370078741"/>
  <pageSetup paperSize="9" orientation="landscape" r:id="rId1"/>
  <headerFooter differentFirst="1" scaleWithDoc="0">
    <oddFooter>&amp;C&amp;"Calibri,Obyčejné"&amp;9&amp;P</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7"/>
  <sheetViews>
    <sheetView showGridLines="0" tabSelected="1" zoomScaleNormal="100" zoomScaleSheetLayoutView="100" workbookViewId="0">
      <selection activeCell="S10" sqref="S10"/>
    </sheetView>
  </sheetViews>
  <sheetFormatPr defaultColWidth="9.140625" defaultRowHeight="12" x14ac:dyDescent="0.2"/>
  <cols>
    <col min="1" max="8" width="11" style="177" customWidth="1"/>
    <col min="9" max="9" width="11.42578125" style="177" customWidth="1"/>
    <col min="10" max="16384" width="9.140625" style="177"/>
  </cols>
  <sheetData>
    <row r="1" spans="1:9" s="178" customFormat="1" ht="18.75" x14ac:dyDescent="0.3">
      <c r="A1" s="334" t="s">
        <v>210</v>
      </c>
    </row>
    <row r="2" spans="1:9" ht="6" customHeight="1" x14ac:dyDescent="0.2"/>
    <row r="3" spans="1:9" ht="12" customHeight="1" x14ac:dyDescent="0.2">
      <c r="A3" s="353" t="s">
        <v>297</v>
      </c>
      <c r="B3" s="353"/>
      <c r="C3" s="353"/>
      <c r="D3" s="353"/>
      <c r="E3" s="353"/>
      <c r="F3" s="353"/>
      <c r="G3" s="353"/>
      <c r="H3" s="353"/>
      <c r="I3" s="353"/>
    </row>
    <row r="4" spans="1:9" ht="12" customHeight="1" x14ac:dyDescent="0.2">
      <c r="A4" s="353"/>
      <c r="B4" s="353"/>
      <c r="C4" s="353"/>
      <c r="D4" s="353"/>
      <c r="E4" s="353"/>
      <c r="F4" s="353"/>
      <c r="G4" s="353"/>
      <c r="H4" s="353"/>
      <c r="I4" s="353"/>
    </row>
    <row r="5" spans="1:9" ht="12" customHeight="1" x14ac:dyDescent="0.2">
      <c r="A5" s="353"/>
      <c r="B5" s="353"/>
      <c r="C5" s="353"/>
      <c r="D5" s="353"/>
      <c r="E5" s="353"/>
      <c r="F5" s="353"/>
      <c r="G5" s="353"/>
      <c r="H5" s="353"/>
      <c r="I5" s="353"/>
    </row>
    <row r="6" spans="1:9" ht="12" customHeight="1" x14ac:dyDescent="0.2">
      <c r="A6" s="353"/>
      <c r="B6" s="353"/>
      <c r="C6" s="353"/>
      <c r="D6" s="353"/>
      <c r="E6" s="353"/>
      <c r="F6" s="353"/>
      <c r="G6" s="353"/>
      <c r="H6" s="353"/>
      <c r="I6" s="353"/>
    </row>
    <row r="7" spans="1:9" ht="12" customHeight="1" x14ac:dyDescent="0.2">
      <c r="A7" s="353"/>
      <c r="B7" s="353"/>
      <c r="C7" s="353"/>
      <c r="D7" s="353"/>
      <c r="E7" s="353"/>
      <c r="F7" s="353"/>
      <c r="G7" s="353"/>
      <c r="H7" s="353"/>
      <c r="I7" s="353"/>
    </row>
    <row r="8" spans="1:9" ht="12" customHeight="1" x14ac:dyDescent="0.2">
      <c r="A8" s="353"/>
      <c r="B8" s="353"/>
      <c r="C8" s="353"/>
      <c r="D8" s="353"/>
      <c r="E8" s="353"/>
      <c r="F8" s="353"/>
      <c r="G8" s="353"/>
      <c r="H8" s="353"/>
      <c r="I8" s="353"/>
    </row>
    <row r="9" spans="1:9" ht="12" customHeight="1" x14ac:dyDescent="0.2">
      <c r="A9" s="353"/>
      <c r="B9" s="353"/>
      <c r="C9" s="353"/>
      <c r="D9" s="353"/>
      <c r="E9" s="353"/>
      <c r="F9" s="353"/>
      <c r="G9" s="353"/>
      <c r="H9" s="353"/>
      <c r="I9" s="353"/>
    </row>
    <row r="10" spans="1:9" ht="12" customHeight="1" x14ac:dyDescent="0.2">
      <c r="A10" s="353"/>
      <c r="B10" s="353"/>
      <c r="C10" s="353"/>
      <c r="D10" s="353"/>
      <c r="E10" s="353"/>
      <c r="F10" s="353"/>
      <c r="G10" s="353"/>
      <c r="H10" s="353"/>
      <c r="I10" s="353"/>
    </row>
    <row r="11" spans="1:9" ht="12" customHeight="1" x14ac:dyDescent="0.2">
      <c r="A11" s="353"/>
      <c r="B11" s="353"/>
      <c r="C11" s="353"/>
      <c r="D11" s="353"/>
      <c r="E11" s="353"/>
      <c r="F11" s="353"/>
      <c r="G11" s="353"/>
      <c r="H11" s="353"/>
      <c r="I11" s="353"/>
    </row>
    <row r="12" spans="1:9" ht="12" customHeight="1" x14ac:dyDescent="0.2">
      <c r="A12" s="353"/>
      <c r="B12" s="353"/>
      <c r="C12" s="353"/>
      <c r="D12" s="353"/>
      <c r="E12" s="353"/>
      <c r="F12" s="353"/>
      <c r="G12" s="353"/>
      <c r="H12" s="353"/>
      <c r="I12" s="353"/>
    </row>
    <row r="13" spans="1:9" ht="12" customHeight="1" x14ac:dyDescent="0.2">
      <c r="A13" s="353"/>
      <c r="B13" s="353"/>
      <c r="C13" s="353"/>
      <c r="D13" s="353"/>
      <c r="E13" s="353"/>
      <c r="F13" s="353"/>
      <c r="G13" s="353"/>
      <c r="H13" s="353"/>
      <c r="I13" s="353"/>
    </row>
    <row r="14" spans="1:9" ht="12" customHeight="1" x14ac:dyDescent="0.2">
      <c r="A14" s="353"/>
      <c r="B14" s="353"/>
      <c r="C14" s="353"/>
      <c r="D14" s="353"/>
      <c r="E14" s="353"/>
      <c r="F14" s="353"/>
      <c r="G14" s="353"/>
      <c r="H14" s="353"/>
      <c r="I14" s="353"/>
    </row>
    <row r="15" spans="1:9" ht="12" customHeight="1" x14ac:dyDescent="0.2">
      <c r="A15" s="353"/>
      <c r="B15" s="353"/>
      <c r="C15" s="353"/>
      <c r="D15" s="353"/>
      <c r="E15" s="353"/>
      <c r="F15" s="353"/>
      <c r="G15" s="353"/>
      <c r="H15" s="353"/>
      <c r="I15" s="353"/>
    </row>
    <row r="16" spans="1:9" ht="12" customHeight="1" x14ac:dyDescent="0.2">
      <c r="A16" s="353"/>
      <c r="B16" s="353"/>
      <c r="C16" s="353"/>
      <c r="D16" s="353"/>
      <c r="E16" s="353"/>
      <c r="F16" s="353"/>
      <c r="G16" s="353"/>
      <c r="H16" s="353"/>
      <c r="I16" s="353"/>
    </row>
    <row r="17" spans="1:9" ht="12" customHeight="1" x14ac:dyDescent="0.2">
      <c r="A17" s="353"/>
      <c r="B17" s="353"/>
      <c r="C17" s="353"/>
      <c r="D17" s="353"/>
      <c r="E17" s="353"/>
      <c r="F17" s="353"/>
      <c r="G17" s="353"/>
      <c r="H17" s="353"/>
      <c r="I17" s="353"/>
    </row>
    <row r="18" spans="1:9" ht="12" customHeight="1" x14ac:dyDescent="0.2">
      <c r="A18" s="353"/>
      <c r="B18" s="353"/>
      <c r="C18" s="353"/>
      <c r="D18" s="353"/>
      <c r="E18" s="353"/>
      <c r="F18" s="353"/>
      <c r="G18" s="353"/>
      <c r="H18" s="353"/>
      <c r="I18" s="353"/>
    </row>
    <row r="19" spans="1:9" ht="12" customHeight="1" x14ac:dyDescent="0.2">
      <c r="A19" s="353"/>
      <c r="B19" s="353"/>
      <c r="C19" s="353"/>
      <c r="D19" s="353"/>
      <c r="E19" s="353"/>
      <c r="F19" s="353"/>
      <c r="G19" s="353"/>
      <c r="H19" s="353"/>
      <c r="I19" s="353"/>
    </row>
    <row r="20" spans="1:9" ht="12" customHeight="1" x14ac:dyDescent="0.2">
      <c r="A20" s="353"/>
      <c r="B20" s="353"/>
      <c r="C20" s="353"/>
      <c r="D20" s="353"/>
      <c r="E20" s="353"/>
      <c r="F20" s="353"/>
      <c r="G20" s="353"/>
      <c r="H20" s="353"/>
      <c r="I20" s="353"/>
    </row>
    <row r="21" spans="1:9" ht="12" customHeight="1" x14ac:dyDescent="0.2">
      <c r="A21" s="353"/>
      <c r="B21" s="353"/>
      <c r="C21" s="353"/>
      <c r="D21" s="353"/>
      <c r="E21" s="353"/>
      <c r="F21" s="353"/>
      <c r="G21" s="353"/>
      <c r="H21" s="353"/>
      <c r="I21" s="353"/>
    </row>
    <row r="22" spans="1:9" ht="12" customHeight="1" x14ac:dyDescent="0.2">
      <c r="A22" s="353"/>
      <c r="B22" s="353"/>
      <c r="C22" s="353"/>
      <c r="D22" s="353"/>
      <c r="E22" s="353"/>
      <c r="F22" s="353"/>
      <c r="G22" s="353"/>
      <c r="H22" s="353"/>
      <c r="I22" s="353"/>
    </row>
    <row r="23" spans="1:9" ht="12" customHeight="1" x14ac:dyDescent="0.2">
      <c r="A23" s="353"/>
      <c r="B23" s="353"/>
      <c r="C23" s="353"/>
      <c r="D23" s="353"/>
      <c r="E23" s="353"/>
      <c r="F23" s="353"/>
      <c r="G23" s="353"/>
      <c r="H23" s="353"/>
      <c r="I23" s="353"/>
    </row>
    <row r="24" spans="1:9" ht="12" customHeight="1" x14ac:dyDescent="0.2">
      <c r="A24" s="353"/>
      <c r="B24" s="353"/>
      <c r="C24" s="353"/>
      <c r="D24" s="353"/>
      <c r="E24" s="353"/>
      <c r="F24" s="353"/>
      <c r="G24" s="353"/>
      <c r="H24" s="353"/>
      <c r="I24" s="353"/>
    </row>
    <row r="25" spans="1:9" ht="12" customHeight="1" x14ac:dyDescent="0.2">
      <c r="A25" s="353"/>
      <c r="B25" s="353"/>
      <c r="C25" s="353"/>
      <c r="D25" s="353"/>
      <c r="E25" s="353"/>
      <c r="F25" s="353"/>
      <c r="G25" s="353"/>
      <c r="H25" s="353"/>
      <c r="I25" s="353"/>
    </row>
    <row r="26" spans="1:9" ht="12" customHeight="1" x14ac:dyDescent="0.2">
      <c r="A26" s="353"/>
      <c r="B26" s="353"/>
      <c r="C26" s="353"/>
      <c r="D26" s="353"/>
      <c r="E26" s="353"/>
      <c r="F26" s="353"/>
      <c r="G26" s="353"/>
      <c r="H26" s="353"/>
      <c r="I26" s="353"/>
    </row>
    <row r="27" spans="1:9" ht="12" customHeight="1" x14ac:dyDescent="0.2">
      <c r="A27" s="353"/>
      <c r="B27" s="353"/>
      <c r="C27" s="353"/>
      <c r="D27" s="353"/>
      <c r="E27" s="353"/>
      <c r="F27" s="353"/>
      <c r="G27" s="353"/>
      <c r="H27" s="353"/>
      <c r="I27" s="353"/>
    </row>
    <row r="28" spans="1:9" ht="12" customHeight="1" x14ac:dyDescent="0.2">
      <c r="A28" s="353"/>
      <c r="B28" s="353"/>
      <c r="C28" s="353"/>
      <c r="D28" s="353"/>
      <c r="E28" s="353"/>
      <c r="F28" s="353"/>
      <c r="G28" s="353"/>
      <c r="H28" s="353"/>
      <c r="I28" s="353"/>
    </row>
    <row r="29" spans="1:9" ht="12" customHeight="1" x14ac:dyDescent="0.2">
      <c r="A29" s="353"/>
      <c r="B29" s="353"/>
      <c r="C29" s="353"/>
      <c r="D29" s="353"/>
      <c r="E29" s="353"/>
      <c r="F29" s="353"/>
      <c r="G29" s="353"/>
      <c r="H29" s="353"/>
      <c r="I29" s="353"/>
    </row>
    <row r="30" spans="1:9" ht="12" customHeight="1" x14ac:dyDescent="0.2">
      <c r="A30" s="353"/>
      <c r="B30" s="353"/>
      <c r="C30" s="353"/>
      <c r="D30" s="353"/>
      <c r="E30" s="353"/>
      <c r="F30" s="353"/>
      <c r="G30" s="353"/>
      <c r="H30" s="353"/>
      <c r="I30" s="353"/>
    </row>
    <row r="31" spans="1:9" ht="12" customHeight="1" x14ac:dyDescent="0.2">
      <c r="A31" s="353"/>
      <c r="B31" s="353"/>
      <c r="C31" s="353"/>
      <c r="D31" s="353"/>
      <c r="E31" s="353"/>
      <c r="F31" s="353"/>
      <c r="G31" s="353"/>
      <c r="H31" s="353"/>
      <c r="I31" s="353"/>
    </row>
    <row r="32" spans="1:9" ht="12" customHeight="1" x14ac:dyDescent="0.2">
      <c r="A32" s="353"/>
      <c r="B32" s="353"/>
      <c r="C32" s="353"/>
      <c r="D32" s="353"/>
      <c r="E32" s="353"/>
      <c r="F32" s="353"/>
      <c r="G32" s="353"/>
      <c r="H32" s="353"/>
      <c r="I32" s="353"/>
    </row>
    <row r="33" spans="1:9" ht="12" customHeight="1" x14ac:dyDescent="0.2">
      <c r="A33" s="353"/>
      <c r="B33" s="353"/>
      <c r="C33" s="353"/>
      <c r="D33" s="353"/>
      <c r="E33" s="353"/>
      <c r="F33" s="353"/>
      <c r="G33" s="353"/>
      <c r="H33" s="353"/>
      <c r="I33" s="353"/>
    </row>
    <row r="34" spans="1:9" ht="12" customHeight="1" x14ac:dyDescent="0.2">
      <c r="A34" s="353"/>
      <c r="B34" s="353"/>
      <c r="C34" s="353"/>
      <c r="D34" s="353"/>
      <c r="E34" s="353"/>
      <c r="F34" s="353"/>
      <c r="G34" s="353"/>
      <c r="H34" s="353"/>
      <c r="I34" s="353"/>
    </row>
    <row r="35" spans="1:9" ht="12" customHeight="1" x14ac:dyDescent="0.2">
      <c r="A35" s="353"/>
      <c r="B35" s="353"/>
      <c r="C35" s="353"/>
      <c r="D35" s="353"/>
      <c r="E35" s="353"/>
      <c r="F35" s="353"/>
      <c r="G35" s="353"/>
      <c r="H35" s="353"/>
      <c r="I35" s="353"/>
    </row>
    <row r="36" spans="1:9" ht="12" customHeight="1" x14ac:dyDescent="0.2">
      <c r="A36" s="353"/>
      <c r="B36" s="353"/>
      <c r="C36" s="353"/>
      <c r="D36" s="353"/>
      <c r="E36" s="353"/>
      <c r="F36" s="353"/>
      <c r="G36" s="353"/>
      <c r="H36" s="353"/>
      <c r="I36" s="353"/>
    </row>
    <row r="37" spans="1:9" ht="12" customHeight="1" x14ac:dyDescent="0.2">
      <c r="A37" s="353"/>
      <c r="B37" s="353"/>
      <c r="C37" s="353"/>
      <c r="D37" s="353"/>
      <c r="E37" s="353"/>
      <c r="F37" s="353"/>
      <c r="G37" s="353"/>
      <c r="H37" s="353"/>
      <c r="I37" s="353"/>
    </row>
    <row r="38" spans="1:9" ht="12" customHeight="1" x14ac:dyDescent="0.2">
      <c r="A38" s="353"/>
      <c r="B38" s="353"/>
      <c r="C38" s="353"/>
      <c r="D38" s="353"/>
      <c r="E38" s="353"/>
      <c r="F38" s="353"/>
      <c r="G38" s="353"/>
      <c r="H38" s="353"/>
      <c r="I38" s="353"/>
    </row>
    <row r="39" spans="1:9" ht="12" customHeight="1" x14ac:dyDescent="0.2">
      <c r="A39" s="353"/>
      <c r="B39" s="353"/>
      <c r="C39" s="353"/>
      <c r="D39" s="353"/>
      <c r="E39" s="353"/>
      <c r="F39" s="353"/>
      <c r="G39" s="353"/>
      <c r="H39" s="353"/>
      <c r="I39" s="353"/>
    </row>
    <row r="40" spans="1:9" ht="12" customHeight="1" x14ac:dyDescent="0.2">
      <c r="A40" s="353"/>
      <c r="B40" s="353"/>
      <c r="C40" s="353"/>
      <c r="D40" s="353"/>
      <c r="E40" s="353"/>
      <c r="F40" s="353"/>
      <c r="G40" s="353"/>
      <c r="H40" s="353"/>
      <c r="I40" s="353"/>
    </row>
    <row r="41" spans="1:9" ht="12" customHeight="1" x14ac:dyDescent="0.2">
      <c r="A41" s="353"/>
      <c r="B41" s="353"/>
      <c r="C41" s="353"/>
      <c r="D41" s="353"/>
      <c r="E41" s="353"/>
      <c r="F41" s="353"/>
      <c r="G41" s="353"/>
      <c r="H41" s="353"/>
      <c r="I41" s="353"/>
    </row>
    <row r="42" spans="1:9" ht="12" customHeight="1" x14ac:dyDescent="0.2">
      <c r="A42" s="353"/>
      <c r="B42" s="353"/>
      <c r="C42" s="353"/>
      <c r="D42" s="353"/>
      <c r="E42" s="353"/>
      <c r="F42" s="353"/>
      <c r="G42" s="353"/>
      <c r="H42" s="353"/>
      <c r="I42" s="353"/>
    </row>
    <row r="43" spans="1:9" ht="12" customHeight="1" x14ac:dyDescent="0.2">
      <c r="A43" s="353"/>
      <c r="B43" s="353"/>
      <c r="C43" s="353"/>
      <c r="D43" s="353"/>
      <c r="E43" s="353"/>
      <c r="F43" s="353"/>
      <c r="G43" s="353"/>
      <c r="H43" s="353"/>
      <c r="I43" s="353"/>
    </row>
    <row r="44" spans="1:9" ht="12" customHeight="1" x14ac:dyDescent="0.2">
      <c r="A44" s="353"/>
      <c r="B44" s="353"/>
      <c r="C44" s="353"/>
      <c r="D44" s="353"/>
      <c r="E44" s="353"/>
      <c r="F44" s="353"/>
      <c r="G44" s="353"/>
      <c r="H44" s="353"/>
      <c r="I44" s="353"/>
    </row>
    <row r="45" spans="1:9" ht="12" customHeight="1" x14ac:dyDescent="0.2">
      <c r="A45" s="353"/>
      <c r="B45" s="353"/>
      <c r="C45" s="353"/>
      <c r="D45" s="353"/>
      <c r="E45" s="353"/>
      <c r="F45" s="353"/>
      <c r="G45" s="353"/>
      <c r="H45" s="353"/>
      <c r="I45" s="353"/>
    </row>
    <row r="46" spans="1:9" ht="12" customHeight="1" x14ac:dyDescent="0.2">
      <c r="A46" s="353"/>
      <c r="B46" s="353"/>
      <c r="C46" s="353"/>
      <c r="D46" s="353"/>
      <c r="E46" s="353"/>
      <c r="F46" s="353"/>
      <c r="G46" s="353"/>
      <c r="H46" s="353"/>
      <c r="I46" s="353"/>
    </row>
    <row r="47" spans="1:9" ht="12" customHeight="1" x14ac:dyDescent="0.2">
      <c r="A47" s="353"/>
      <c r="B47" s="353"/>
      <c r="C47" s="353"/>
      <c r="D47" s="353"/>
      <c r="E47" s="353"/>
      <c r="F47" s="353"/>
      <c r="G47" s="353"/>
      <c r="H47" s="353"/>
      <c r="I47" s="353"/>
    </row>
    <row r="48" spans="1:9" ht="12" customHeight="1" x14ac:dyDescent="0.2">
      <c r="A48" s="353"/>
      <c r="B48" s="353"/>
      <c r="C48" s="353"/>
      <c r="D48" s="353"/>
      <c r="E48" s="353"/>
      <c r="F48" s="353"/>
      <c r="G48" s="353"/>
      <c r="H48" s="353"/>
      <c r="I48" s="353"/>
    </row>
    <row r="49" spans="1:9" ht="12" customHeight="1" x14ac:dyDescent="0.2">
      <c r="A49" s="353"/>
      <c r="B49" s="353"/>
      <c r="C49" s="353"/>
      <c r="D49" s="353"/>
      <c r="E49" s="353"/>
      <c r="F49" s="353"/>
      <c r="G49" s="353"/>
      <c r="H49" s="353"/>
      <c r="I49" s="353"/>
    </row>
    <row r="50" spans="1:9" ht="12" customHeight="1" x14ac:dyDescent="0.2">
      <c r="A50" s="353"/>
      <c r="B50" s="353"/>
      <c r="C50" s="353"/>
      <c r="D50" s="353"/>
      <c r="E50" s="353"/>
      <c r="F50" s="353"/>
      <c r="G50" s="353"/>
      <c r="H50" s="353"/>
      <c r="I50" s="353"/>
    </row>
    <row r="51" spans="1:9" ht="12" customHeight="1" x14ac:dyDescent="0.2">
      <c r="A51" s="353"/>
      <c r="B51" s="353"/>
      <c r="C51" s="353"/>
      <c r="D51" s="353"/>
      <c r="E51" s="353"/>
      <c r="F51" s="353"/>
      <c r="G51" s="353"/>
      <c r="H51" s="353"/>
      <c r="I51" s="353"/>
    </row>
    <row r="52" spans="1:9" ht="12" customHeight="1" x14ac:dyDescent="0.2">
      <c r="A52" s="353"/>
      <c r="B52" s="353"/>
      <c r="C52" s="353"/>
      <c r="D52" s="353"/>
      <c r="E52" s="353"/>
      <c r="F52" s="353"/>
      <c r="G52" s="353"/>
      <c r="H52" s="353"/>
      <c r="I52" s="353"/>
    </row>
    <row r="53" spans="1:9" ht="12" customHeight="1" x14ac:dyDescent="0.2">
      <c r="A53" s="353"/>
      <c r="B53" s="353"/>
      <c r="C53" s="353"/>
      <c r="D53" s="353"/>
      <c r="E53" s="353"/>
      <c r="F53" s="353"/>
      <c r="G53" s="353"/>
      <c r="H53" s="353"/>
      <c r="I53" s="353"/>
    </row>
    <row r="54" spans="1:9" ht="12" customHeight="1" x14ac:dyDescent="0.2">
      <c r="A54" s="353"/>
      <c r="B54" s="353"/>
      <c r="C54" s="353"/>
      <c r="D54" s="353"/>
      <c r="E54" s="353"/>
      <c r="F54" s="353"/>
      <c r="G54" s="353"/>
      <c r="H54" s="353"/>
      <c r="I54" s="353"/>
    </row>
    <row r="55" spans="1:9" ht="12" customHeight="1" x14ac:dyDescent="0.2">
      <c r="A55" s="353"/>
      <c r="B55" s="353"/>
      <c r="C55" s="353"/>
      <c r="D55" s="353"/>
      <c r="E55" s="353"/>
      <c r="F55" s="353"/>
      <c r="G55" s="353"/>
      <c r="H55" s="353"/>
      <c r="I55" s="353"/>
    </row>
    <row r="56" spans="1:9" ht="12" customHeight="1" x14ac:dyDescent="0.2">
      <c r="A56" s="353"/>
      <c r="B56" s="353"/>
      <c r="C56" s="353"/>
      <c r="D56" s="353"/>
      <c r="E56" s="353"/>
      <c r="F56" s="353"/>
      <c r="G56" s="353"/>
      <c r="H56" s="353"/>
      <c r="I56" s="353"/>
    </row>
    <row r="57" spans="1:9" ht="12" customHeight="1" x14ac:dyDescent="0.2">
      <c r="A57" s="353"/>
      <c r="B57" s="353"/>
      <c r="C57" s="353"/>
      <c r="D57" s="353"/>
      <c r="E57" s="353"/>
      <c r="F57" s="353"/>
      <c r="G57" s="353"/>
      <c r="H57" s="353"/>
      <c r="I57" s="353"/>
    </row>
    <row r="58" spans="1:9" ht="12" customHeight="1" x14ac:dyDescent="0.2">
      <c r="A58" s="353"/>
      <c r="B58" s="353"/>
      <c r="C58" s="353"/>
      <c r="D58" s="353"/>
      <c r="E58" s="353"/>
      <c r="F58" s="353"/>
      <c r="G58" s="353"/>
      <c r="H58" s="353"/>
      <c r="I58" s="353"/>
    </row>
    <row r="59" spans="1:9" ht="12" customHeight="1" x14ac:dyDescent="0.2">
      <c r="A59" s="353"/>
      <c r="B59" s="353"/>
      <c r="C59" s="353"/>
      <c r="D59" s="353"/>
      <c r="E59" s="353"/>
      <c r="F59" s="353"/>
      <c r="G59" s="353"/>
      <c r="H59" s="353"/>
      <c r="I59" s="353"/>
    </row>
    <row r="60" spans="1:9" ht="12" customHeight="1" x14ac:dyDescent="0.2">
      <c r="A60" s="353"/>
      <c r="B60" s="353"/>
      <c r="C60" s="353"/>
      <c r="D60" s="353"/>
      <c r="E60" s="353"/>
      <c r="F60" s="353"/>
      <c r="G60" s="353"/>
      <c r="H60" s="353"/>
      <c r="I60" s="353"/>
    </row>
    <row r="61" spans="1:9" ht="12" customHeight="1" x14ac:dyDescent="0.2">
      <c r="A61" s="353"/>
      <c r="B61" s="353"/>
      <c r="C61" s="353"/>
      <c r="D61" s="353"/>
      <c r="E61" s="353"/>
      <c r="F61" s="353"/>
      <c r="G61" s="353"/>
      <c r="H61" s="353"/>
      <c r="I61" s="353"/>
    </row>
    <row r="62" spans="1:9" ht="12" customHeight="1" x14ac:dyDescent="0.2">
      <c r="A62" s="353"/>
      <c r="B62" s="353"/>
      <c r="C62" s="353"/>
      <c r="D62" s="353"/>
      <c r="E62" s="353"/>
      <c r="F62" s="353"/>
      <c r="G62" s="353"/>
      <c r="H62" s="353"/>
      <c r="I62" s="353"/>
    </row>
    <row r="63" spans="1:9" ht="12" customHeight="1" x14ac:dyDescent="0.2">
      <c r="A63" s="353"/>
      <c r="B63" s="353"/>
      <c r="C63" s="353"/>
      <c r="D63" s="353"/>
      <c r="E63" s="353"/>
      <c r="F63" s="353"/>
      <c r="G63" s="353"/>
      <c r="H63" s="353"/>
      <c r="I63" s="353"/>
    </row>
    <row r="64" spans="1:9" ht="12" customHeight="1" x14ac:dyDescent="0.2">
      <c r="A64" s="353"/>
      <c r="B64" s="353"/>
      <c r="C64" s="353"/>
      <c r="D64" s="353"/>
      <c r="E64" s="353"/>
      <c r="F64" s="353"/>
      <c r="G64" s="353"/>
      <c r="H64" s="353"/>
      <c r="I64" s="353"/>
    </row>
    <row r="65" spans="1:9" ht="12" customHeight="1" x14ac:dyDescent="0.2">
      <c r="A65" s="353"/>
      <c r="B65" s="353"/>
      <c r="C65" s="353"/>
      <c r="D65" s="353"/>
      <c r="E65" s="353"/>
      <c r="F65" s="353"/>
      <c r="G65" s="353"/>
      <c r="H65" s="353"/>
      <c r="I65" s="353"/>
    </row>
    <row r="66" spans="1:9" ht="12" customHeight="1" x14ac:dyDescent="0.2">
      <c r="A66" s="353"/>
      <c r="B66" s="353"/>
      <c r="C66" s="353"/>
      <c r="D66" s="353"/>
      <c r="E66" s="353"/>
      <c r="F66" s="353"/>
      <c r="G66" s="353"/>
      <c r="H66" s="353"/>
      <c r="I66" s="353"/>
    </row>
    <row r="67" spans="1:9" ht="12" customHeight="1" x14ac:dyDescent="0.2">
      <c r="A67" s="353"/>
      <c r="B67" s="353"/>
      <c r="C67" s="353"/>
      <c r="D67" s="353"/>
      <c r="E67" s="353"/>
      <c r="F67" s="353"/>
      <c r="G67" s="353"/>
      <c r="H67" s="353"/>
      <c r="I67" s="353"/>
    </row>
  </sheetData>
  <mergeCells count="1">
    <mergeCell ref="A3:I67"/>
  </mergeCells>
  <pageMargins left="0.31496062992125984" right="0.31496062992125984" top="0.35433070866141736" bottom="0.35433070866141736" header="0.31496062992125984" footer="0.19685039370078741"/>
  <pageSetup paperSize="9" fitToHeight="0" orientation="portrait" r:id="rId1"/>
  <headerFooter differentFirst="1" scaleWithDoc="0">
    <oddFooter>&amp;C&amp;"Calibri,Obyčejné"&amp;9&amp;P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4"/>
  <dimension ref="A1:R44"/>
  <sheetViews>
    <sheetView showGridLines="0" zoomScaleNormal="100" zoomScaleSheetLayoutView="100" workbookViewId="0"/>
  </sheetViews>
  <sheetFormatPr defaultColWidth="9.140625" defaultRowHeight="12" x14ac:dyDescent="0.2"/>
  <cols>
    <col min="1" max="1" width="31.140625" style="70" customWidth="1"/>
    <col min="2" max="13" width="8.5703125" style="70" customWidth="1"/>
    <col min="14" max="14" width="10.140625" style="70" customWidth="1"/>
    <col min="15" max="15" width="8.42578125" style="70" customWidth="1"/>
    <col min="16" max="16" width="11.42578125" style="70" bestFit="1" customWidth="1"/>
    <col min="17" max="17" width="9.5703125" style="70" bestFit="1" customWidth="1"/>
    <col min="18" max="16384" width="9.140625" style="70"/>
  </cols>
  <sheetData>
    <row r="1" spans="1:18" ht="18.75" x14ac:dyDescent="0.3">
      <c r="A1" s="108" t="s">
        <v>77</v>
      </c>
      <c r="B1" s="107"/>
      <c r="C1" s="107"/>
      <c r="D1" s="107"/>
      <c r="E1" s="107"/>
      <c r="F1" s="107"/>
      <c r="G1" s="107"/>
      <c r="H1" s="107"/>
      <c r="I1" s="107"/>
      <c r="J1" s="107"/>
      <c r="K1" s="107"/>
      <c r="L1" s="107"/>
      <c r="M1" s="107"/>
      <c r="N1" s="151" t="str">
        <f>Titulní!A35</f>
        <v>I. čtvrtletí 2020</v>
      </c>
    </row>
    <row r="2" spans="1:18" ht="6" customHeight="1" x14ac:dyDescent="0.2">
      <c r="A2" s="107"/>
      <c r="B2" s="107"/>
      <c r="C2" s="107"/>
      <c r="D2" s="107"/>
      <c r="E2" s="107"/>
      <c r="F2" s="107"/>
      <c r="G2" s="107"/>
      <c r="H2" s="107"/>
      <c r="I2" s="107"/>
      <c r="J2" s="107"/>
      <c r="K2" s="107"/>
      <c r="L2" s="107"/>
      <c r="M2" s="107"/>
      <c r="N2" s="107"/>
    </row>
    <row r="3" spans="1:18" x14ac:dyDescent="0.2">
      <c r="A3" s="365"/>
      <c r="B3" s="367" t="s">
        <v>45</v>
      </c>
      <c r="C3" s="368"/>
      <c r="D3" s="369"/>
      <c r="E3" s="368" t="s">
        <v>46</v>
      </c>
      <c r="F3" s="368"/>
      <c r="G3" s="368"/>
      <c r="H3" s="367" t="s">
        <v>47</v>
      </c>
      <c r="I3" s="368"/>
      <c r="J3" s="369"/>
      <c r="K3" s="367" t="s">
        <v>48</v>
      </c>
      <c r="L3" s="368"/>
      <c r="M3" s="369"/>
      <c r="N3" s="365" t="s">
        <v>7</v>
      </c>
      <c r="Q3" s="327"/>
      <c r="R3" s="327"/>
    </row>
    <row r="4" spans="1:18" x14ac:dyDescent="0.2">
      <c r="A4" s="366"/>
      <c r="B4" s="176" t="s">
        <v>8</v>
      </c>
      <c r="C4" s="319" t="s">
        <v>9</v>
      </c>
      <c r="D4" s="323" t="s">
        <v>10</v>
      </c>
      <c r="E4" s="319" t="s">
        <v>11</v>
      </c>
      <c r="F4" s="319" t="s">
        <v>12</v>
      </c>
      <c r="G4" s="319" t="s">
        <v>13</v>
      </c>
      <c r="H4" s="176" t="s">
        <v>14</v>
      </c>
      <c r="I4" s="319" t="s">
        <v>15</v>
      </c>
      <c r="J4" s="323" t="s">
        <v>16</v>
      </c>
      <c r="K4" s="176" t="s">
        <v>17</v>
      </c>
      <c r="L4" s="319" t="s">
        <v>18</v>
      </c>
      <c r="M4" s="323" t="s">
        <v>19</v>
      </c>
      <c r="N4" s="366"/>
    </row>
    <row r="5" spans="1:18" s="328" customFormat="1" x14ac:dyDescent="0.2">
      <c r="A5" s="360" t="s">
        <v>63</v>
      </c>
      <c r="B5" s="362">
        <f>SUM(B6:D6)</f>
        <v>53232.214419622047</v>
      </c>
      <c r="C5" s="363"/>
      <c r="D5" s="364"/>
      <c r="E5" s="371">
        <f>SUM(E6:G6)</f>
        <v>0</v>
      </c>
      <c r="F5" s="371"/>
      <c r="G5" s="371"/>
      <c r="H5" s="370">
        <f>SUM(H6:J6)</f>
        <v>0</v>
      </c>
      <c r="I5" s="371"/>
      <c r="J5" s="372"/>
      <c r="K5" s="370">
        <f>SUM(K6:M6)</f>
        <v>0</v>
      </c>
      <c r="L5" s="371"/>
      <c r="M5" s="372"/>
      <c r="N5" s="373">
        <f>SUM(B6:M6)</f>
        <v>53232.214419622047</v>
      </c>
      <c r="Q5" s="329"/>
      <c r="R5" s="329"/>
    </row>
    <row r="6" spans="1:18" s="328" customFormat="1" x14ac:dyDescent="0.2">
      <c r="A6" s="361"/>
      <c r="B6" s="168">
        <v>20283.889647143136</v>
      </c>
      <c r="C6" s="156">
        <v>16596.169151627488</v>
      </c>
      <c r="D6" s="167">
        <v>16352.155620851419</v>
      </c>
      <c r="E6" s="173">
        <v>0</v>
      </c>
      <c r="F6" s="173">
        <v>0</v>
      </c>
      <c r="G6" s="173">
        <v>0</v>
      </c>
      <c r="H6" s="137">
        <v>0</v>
      </c>
      <c r="I6" s="173">
        <v>0</v>
      </c>
      <c r="J6" s="174">
        <v>0</v>
      </c>
      <c r="K6" s="137">
        <v>0</v>
      </c>
      <c r="L6" s="173">
        <v>0</v>
      </c>
      <c r="M6" s="174">
        <v>0</v>
      </c>
      <c r="N6" s="374"/>
    </row>
    <row r="7" spans="1:18" ht="12.75" customHeight="1" x14ac:dyDescent="0.2">
      <c r="A7" s="358" t="s">
        <v>75</v>
      </c>
      <c r="B7" s="362">
        <f>SUM(B8:D8)</f>
        <v>2456.1698790000009</v>
      </c>
      <c r="C7" s="363"/>
      <c r="D7" s="364"/>
      <c r="E7" s="371">
        <f>SUM(E8:G8)</f>
        <v>0</v>
      </c>
      <c r="F7" s="371"/>
      <c r="G7" s="371"/>
      <c r="H7" s="370">
        <f>SUM(H8:J8)</f>
        <v>0</v>
      </c>
      <c r="I7" s="371"/>
      <c r="J7" s="372"/>
      <c r="K7" s="370">
        <f>SUM(K8:M8)</f>
        <v>0</v>
      </c>
      <c r="L7" s="371"/>
      <c r="M7" s="372"/>
      <c r="N7" s="356">
        <f>SUM(B8:M8)</f>
        <v>2456.1698790000009</v>
      </c>
      <c r="P7" s="330"/>
    </row>
    <row r="8" spans="1:18" s="328" customFormat="1" ht="12.75" customHeight="1" x14ac:dyDescent="0.2">
      <c r="A8" s="359"/>
      <c r="B8" s="168">
        <v>860.60371700000019</v>
      </c>
      <c r="C8" s="156">
        <v>786.42954300000054</v>
      </c>
      <c r="D8" s="167">
        <v>809.13661900000045</v>
      </c>
      <c r="E8" s="173">
        <v>0</v>
      </c>
      <c r="F8" s="173">
        <v>0</v>
      </c>
      <c r="G8" s="173">
        <v>0</v>
      </c>
      <c r="H8" s="137">
        <v>0</v>
      </c>
      <c r="I8" s="173">
        <v>0</v>
      </c>
      <c r="J8" s="174">
        <v>0</v>
      </c>
      <c r="K8" s="137">
        <v>0</v>
      </c>
      <c r="L8" s="173">
        <v>0</v>
      </c>
      <c r="M8" s="174">
        <v>0</v>
      </c>
      <c r="N8" s="357"/>
      <c r="P8" s="106"/>
    </row>
    <row r="9" spans="1:18" s="94" customFormat="1" ht="12" customHeight="1" x14ac:dyDescent="0.2">
      <c r="A9" s="375" t="s">
        <v>97</v>
      </c>
      <c r="B9" s="362">
        <f>SUM(B10:D10)</f>
        <v>3853.2344036598852</v>
      </c>
      <c r="C9" s="363"/>
      <c r="D9" s="364"/>
      <c r="E9" s="371">
        <f>SUM(E10:G10)</f>
        <v>0</v>
      </c>
      <c r="F9" s="371"/>
      <c r="G9" s="371"/>
      <c r="H9" s="370">
        <f>SUM(H10:J10)</f>
        <v>0</v>
      </c>
      <c r="I9" s="371"/>
      <c r="J9" s="372"/>
      <c r="K9" s="370">
        <f>SUM(K10:M10)</f>
        <v>0</v>
      </c>
      <c r="L9" s="371"/>
      <c r="M9" s="372"/>
      <c r="N9" s="356">
        <f>SUM(B10:M10)</f>
        <v>3853.2344036598852</v>
      </c>
    </row>
    <row r="10" spans="1:18" s="94" customFormat="1" ht="12" customHeight="1" x14ac:dyDescent="0.2">
      <c r="A10" s="376"/>
      <c r="B10" s="168">
        <v>1334.4355525476958</v>
      </c>
      <c r="C10" s="156">
        <v>1266.155269305601</v>
      </c>
      <c r="D10" s="167">
        <v>1252.6435818065884</v>
      </c>
      <c r="E10" s="173">
        <v>0</v>
      </c>
      <c r="F10" s="173">
        <v>0</v>
      </c>
      <c r="G10" s="173">
        <v>0</v>
      </c>
      <c r="H10" s="137">
        <v>0</v>
      </c>
      <c r="I10" s="173">
        <v>0</v>
      </c>
      <c r="J10" s="174">
        <v>0</v>
      </c>
      <c r="K10" s="137">
        <v>0</v>
      </c>
      <c r="L10" s="173">
        <v>0</v>
      </c>
      <c r="M10" s="174">
        <v>0</v>
      </c>
      <c r="N10" s="357"/>
      <c r="P10" s="106"/>
    </row>
    <row r="11" spans="1:18" s="107" customFormat="1" ht="12" customHeight="1" x14ac:dyDescent="0.2">
      <c r="A11" s="375" t="s">
        <v>180</v>
      </c>
      <c r="B11" s="362">
        <f>SUM(B12:D12)</f>
        <v>14206.791419558234</v>
      </c>
      <c r="C11" s="363"/>
      <c r="D11" s="364"/>
      <c r="E11" s="371">
        <f>SUM(E12:G12)</f>
        <v>0</v>
      </c>
      <c r="F11" s="371"/>
      <c r="G11" s="371"/>
      <c r="H11" s="370">
        <f>SUM(H12:J12)</f>
        <v>0</v>
      </c>
      <c r="I11" s="371"/>
      <c r="J11" s="372"/>
      <c r="K11" s="370">
        <f>SUM(K12:M12)</f>
        <v>0</v>
      </c>
      <c r="L11" s="371"/>
      <c r="M11" s="372"/>
      <c r="N11" s="356">
        <f>SUM(B12:M12)</f>
        <v>14206.791419558234</v>
      </c>
      <c r="P11" s="101"/>
      <c r="Q11" s="101"/>
      <c r="R11" s="101"/>
    </row>
    <row r="12" spans="1:18" s="94" customFormat="1" ht="12" customHeight="1" x14ac:dyDescent="0.2">
      <c r="A12" s="376"/>
      <c r="B12" s="168">
        <v>5326.9435947771972</v>
      </c>
      <c r="C12" s="156">
        <v>4359.9975658592166</v>
      </c>
      <c r="D12" s="167">
        <v>4519.8502589218197</v>
      </c>
      <c r="E12" s="173">
        <v>0</v>
      </c>
      <c r="F12" s="173">
        <v>0</v>
      </c>
      <c r="G12" s="173">
        <v>0</v>
      </c>
      <c r="H12" s="137">
        <v>0</v>
      </c>
      <c r="I12" s="173">
        <v>0</v>
      </c>
      <c r="J12" s="174">
        <v>0</v>
      </c>
      <c r="K12" s="137">
        <v>0</v>
      </c>
      <c r="L12" s="173">
        <v>0</v>
      </c>
      <c r="M12" s="174">
        <v>0</v>
      </c>
      <c r="N12" s="357"/>
      <c r="P12" s="106"/>
    </row>
    <row r="13" spans="1:18" s="107" customFormat="1" ht="12" customHeight="1" x14ac:dyDescent="0.2">
      <c r="A13" s="375" t="s">
        <v>125</v>
      </c>
      <c r="B13" s="362">
        <f>SUM(B14:D14)</f>
        <v>32635.346285403932</v>
      </c>
      <c r="C13" s="363"/>
      <c r="D13" s="364"/>
      <c r="E13" s="371">
        <f>SUM(E14:G14)</f>
        <v>0</v>
      </c>
      <c r="F13" s="371"/>
      <c r="G13" s="371"/>
      <c r="H13" s="370">
        <f>SUM(H14:J14)</f>
        <v>0</v>
      </c>
      <c r="I13" s="371"/>
      <c r="J13" s="372"/>
      <c r="K13" s="370">
        <f>SUM(K14:M14)</f>
        <v>0</v>
      </c>
      <c r="L13" s="371"/>
      <c r="M13" s="372"/>
      <c r="N13" s="356">
        <f>SUM(B14:M14)</f>
        <v>32635.346285403932</v>
      </c>
      <c r="Q13" s="101"/>
      <c r="R13" s="101"/>
    </row>
    <row r="14" spans="1:18" s="94" customFormat="1" ht="12" customHeight="1" x14ac:dyDescent="0.2">
      <c r="A14" s="376"/>
      <c r="B14" s="168">
        <v>12726.238844818246</v>
      </c>
      <c r="C14" s="156">
        <v>10162.229506462669</v>
      </c>
      <c r="D14" s="167">
        <v>9746.8779341230165</v>
      </c>
      <c r="E14" s="173">
        <v>0</v>
      </c>
      <c r="F14" s="173">
        <v>0</v>
      </c>
      <c r="G14" s="173">
        <v>0</v>
      </c>
      <c r="H14" s="137">
        <v>0</v>
      </c>
      <c r="I14" s="173">
        <v>0</v>
      </c>
      <c r="J14" s="174">
        <v>0</v>
      </c>
      <c r="K14" s="137">
        <v>0</v>
      </c>
      <c r="L14" s="173">
        <v>0</v>
      </c>
      <c r="M14" s="174">
        <v>0</v>
      </c>
      <c r="N14" s="357"/>
      <c r="P14" s="106"/>
    </row>
    <row r="15" spans="1:18" s="94" customFormat="1" ht="12" customHeight="1" x14ac:dyDescent="0.2">
      <c r="A15" s="375" t="s">
        <v>96</v>
      </c>
      <c r="B15" s="362">
        <f>SUM(B16:D16)</f>
        <v>80.672431999992114</v>
      </c>
      <c r="C15" s="363"/>
      <c r="D15" s="364"/>
      <c r="E15" s="371">
        <f>SUM(E16:G16)</f>
        <v>0</v>
      </c>
      <c r="F15" s="371"/>
      <c r="G15" s="371"/>
      <c r="H15" s="370">
        <f>SUM(H16:J16)</f>
        <v>0</v>
      </c>
      <c r="I15" s="371"/>
      <c r="J15" s="372"/>
      <c r="K15" s="370">
        <f>SUM(K16:M16)</f>
        <v>0</v>
      </c>
      <c r="L15" s="371"/>
      <c r="M15" s="372"/>
      <c r="N15" s="356">
        <f>SUM(B16:M16)</f>
        <v>80.672431999992114</v>
      </c>
    </row>
    <row r="16" spans="1:18" s="94" customFormat="1" ht="12" customHeight="1" x14ac:dyDescent="0.2">
      <c r="A16" s="376"/>
      <c r="B16" s="168">
        <v>35.667937999995047</v>
      </c>
      <c r="C16" s="156">
        <v>21.357267000001229</v>
      </c>
      <c r="D16" s="167">
        <v>23.647226999995837</v>
      </c>
      <c r="E16" s="173">
        <v>0</v>
      </c>
      <c r="F16" s="173">
        <v>0</v>
      </c>
      <c r="G16" s="173">
        <v>0</v>
      </c>
      <c r="H16" s="137">
        <v>0</v>
      </c>
      <c r="I16" s="173">
        <v>0</v>
      </c>
      <c r="J16" s="174">
        <v>0</v>
      </c>
      <c r="K16" s="137">
        <v>0</v>
      </c>
      <c r="L16" s="173">
        <v>0</v>
      </c>
      <c r="M16" s="174">
        <v>0</v>
      </c>
      <c r="N16" s="357"/>
      <c r="P16" s="106"/>
    </row>
    <row r="17" spans="1:14" s="71" customFormat="1" ht="11.25" x14ac:dyDescent="0.2">
      <c r="A17" s="68"/>
      <c r="B17" s="5"/>
      <c r="C17" s="5"/>
      <c r="D17" s="5"/>
      <c r="E17" s="5"/>
      <c r="F17" s="5"/>
      <c r="G17" s="5"/>
      <c r="H17" s="5"/>
      <c r="I17" s="5"/>
      <c r="J17" s="5"/>
      <c r="K17" s="5"/>
      <c r="L17" s="5"/>
      <c r="M17" s="5"/>
      <c r="N17" s="4" t="s">
        <v>78</v>
      </c>
    </row>
    <row r="18" spans="1:14" x14ac:dyDescent="0.2">
      <c r="A18" s="87" t="str">
        <f>A5</f>
        <v>Výroba tepla brutto</v>
      </c>
      <c r="B18" s="77">
        <f t="shared" ref="B18:M18" si="0">B6</f>
        <v>20283.889647143136</v>
      </c>
      <c r="C18" s="77">
        <f t="shared" si="0"/>
        <v>16596.169151627488</v>
      </c>
      <c r="D18" s="77">
        <f t="shared" si="0"/>
        <v>16352.155620851419</v>
      </c>
      <c r="E18" s="77">
        <f t="shared" si="0"/>
        <v>0</v>
      </c>
      <c r="F18" s="77">
        <f t="shared" si="0"/>
        <v>0</v>
      </c>
      <c r="G18" s="77">
        <f t="shared" si="0"/>
        <v>0</v>
      </c>
      <c r="H18" s="77">
        <f t="shared" si="0"/>
        <v>0</v>
      </c>
      <c r="I18" s="77">
        <f t="shared" si="0"/>
        <v>0</v>
      </c>
      <c r="J18" s="77">
        <f t="shared" si="0"/>
        <v>0</v>
      </c>
      <c r="K18" s="77">
        <f t="shared" si="0"/>
        <v>0</v>
      </c>
      <c r="L18" s="77">
        <f t="shared" si="0"/>
        <v>0</v>
      </c>
      <c r="M18" s="77">
        <f t="shared" si="0"/>
        <v>0</v>
      </c>
    </row>
    <row r="19" spans="1:14" x14ac:dyDescent="0.2">
      <c r="A19" s="10" t="str">
        <f>A7</f>
        <v xml:space="preserve">Technologická vlastní spotřeba tepla </v>
      </c>
      <c r="B19" s="24">
        <f t="shared" ref="B19:M19" si="1">-B8</f>
        <v>-860.60371700000019</v>
      </c>
      <c r="C19" s="24">
        <f t="shared" si="1"/>
        <v>-786.42954300000054</v>
      </c>
      <c r="D19" s="24">
        <f t="shared" si="1"/>
        <v>-809.13661900000045</v>
      </c>
      <c r="E19" s="24">
        <f t="shared" si="1"/>
        <v>0</v>
      </c>
      <c r="F19" s="24">
        <f t="shared" si="1"/>
        <v>0</v>
      </c>
      <c r="G19" s="24">
        <f t="shared" si="1"/>
        <v>0</v>
      </c>
      <c r="H19" s="24">
        <f t="shared" si="1"/>
        <v>0</v>
      </c>
      <c r="I19" s="24">
        <f t="shared" si="1"/>
        <v>0</v>
      </c>
      <c r="J19" s="24">
        <f t="shared" si="1"/>
        <v>0</v>
      </c>
      <c r="K19" s="24">
        <f t="shared" si="1"/>
        <v>0</v>
      </c>
      <c r="L19" s="24">
        <f t="shared" si="1"/>
        <v>0</v>
      </c>
      <c r="M19" s="24">
        <f t="shared" si="1"/>
        <v>0</v>
      </c>
    </row>
    <row r="20" spans="1:14" x14ac:dyDescent="0.2">
      <c r="A20" s="10" t="str">
        <f>A9</f>
        <v>Ztráty</v>
      </c>
      <c r="B20" s="77">
        <f t="shared" ref="B20:M20" si="2">-B10</f>
        <v>-1334.4355525476958</v>
      </c>
      <c r="C20" s="77">
        <f t="shared" si="2"/>
        <v>-1266.155269305601</v>
      </c>
      <c r="D20" s="77">
        <f t="shared" si="2"/>
        <v>-1252.6435818065884</v>
      </c>
      <c r="E20" s="77">
        <f t="shared" si="2"/>
        <v>0</v>
      </c>
      <c r="F20" s="77">
        <f t="shared" si="2"/>
        <v>0</v>
      </c>
      <c r="G20" s="77">
        <f t="shared" si="2"/>
        <v>0</v>
      </c>
      <c r="H20" s="77">
        <f t="shared" si="2"/>
        <v>0</v>
      </c>
      <c r="I20" s="77">
        <f t="shared" si="2"/>
        <v>0</v>
      </c>
      <c r="J20" s="77">
        <f t="shared" si="2"/>
        <v>0</v>
      </c>
      <c r="K20" s="77">
        <f t="shared" si="2"/>
        <v>0</v>
      </c>
      <c r="L20" s="77">
        <f t="shared" si="2"/>
        <v>0</v>
      </c>
      <c r="M20" s="77">
        <f t="shared" si="2"/>
        <v>0</v>
      </c>
      <c r="N20" s="72"/>
    </row>
    <row r="21" spans="1:14" x14ac:dyDescent="0.2">
      <c r="A21" s="87" t="str">
        <f>A11</f>
        <v>Vlastní spotřeba tepla</v>
      </c>
      <c r="B21" s="77">
        <f>-B12</f>
        <v>-5326.9435947771972</v>
      </c>
      <c r="C21" s="77">
        <f t="shared" ref="C21:M21" si="3">-C12</f>
        <v>-4359.9975658592166</v>
      </c>
      <c r="D21" s="77">
        <f t="shared" si="3"/>
        <v>-4519.8502589218197</v>
      </c>
      <c r="E21" s="77">
        <f t="shared" si="3"/>
        <v>0</v>
      </c>
      <c r="F21" s="77">
        <f t="shared" si="3"/>
        <v>0</v>
      </c>
      <c r="G21" s="77">
        <f t="shared" si="3"/>
        <v>0</v>
      </c>
      <c r="H21" s="77">
        <f t="shared" si="3"/>
        <v>0</v>
      </c>
      <c r="I21" s="77">
        <f t="shared" si="3"/>
        <v>0</v>
      </c>
      <c r="J21" s="77">
        <f t="shared" si="3"/>
        <v>0</v>
      </c>
      <c r="K21" s="77">
        <f t="shared" si="3"/>
        <v>0</v>
      </c>
      <c r="L21" s="77">
        <f t="shared" si="3"/>
        <v>0</v>
      </c>
      <c r="M21" s="77">
        <f t="shared" si="3"/>
        <v>0</v>
      </c>
      <c r="N21" s="72"/>
    </row>
    <row r="22" spans="1:14" x14ac:dyDescent="0.2">
      <c r="A22" s="87" t="str">
        <f>A13</f>
        <v>Dodávky tepla</v>
      </c>
      <c r="B22" s="77">
        <f t="shared" ref="B22:M22" si="4">-B14</f>
        <v>-12726.238844818246</v>
      </c>
      <c r="C22" s="77">
        <f t="shared" si="4"/>
        <v>-10162.229506462669</v>
      </c>
      <c r="D22" s="77">
        <f t="shared" si="4"/>
        <v>-9746.8779341230165</v>
      </c>
      <c r="E22" s="77">
        <f t="shared" si="4"/>
        <v>0</v>
      </c>
      <c r="F22" s="77">
        <f t="shared" si="4"/>
        <v>0</v>
      </c>
      <c r="G22" s="77">
        <f t="shared" si="4"/>
        <v>0</v>
      </c>
      <c r="H22" s="77">
        <f t="shared" si="4"/>
        <v>0</v>
      </c>
      <c r="I22" s="77">
        <f t="shared" si="4"/>
        <v>0</v>
      </c>
      <c r="J22" s="77">
        <f t="shared" si="4"/>
        <v>0</v>
      </c>
      <c r="K22" s="77">
        <f t="shared" si="4"/>
        <v>0</v>
      </c>
      <c r="L22" s="77">
        <f t="shared" si="4"/>
        <v>0</v>
      </c>
      <c r="M22" s="77">
        <f t="shared" si="4"/>
        <v>0</v>
      </c>
    </row>
    <row r="23" spans="1:14" x14ac:dyDescent="0.2">
      <c r="A23" s="87" t="str">
        <f>A15</f>
        <v>Bilanční rozdíl</v>
      </c>
      <c r="B23" s="77">
        <f t="shared" ref="B23:M23" si="5">-B16</f>
        <v>-35.667937999995047</v>
      </c>
      <c r="C23" s="77">
        <f t="shared" si="5"/>
        <v>-21.357267000001229</v>
      </c>
      <c r="D23" s="77">
        <f t="shared" si="5"/>
        <v>-23.647226999995837</v>
      </c>
      <c r="E23" s="77">
        <f t="shared" si="5"/>
        <v>0</v>
      </c>
      <c r="F23" s="77">
        <f t="shared" si="5"/>
        <v>0</v>
      </c>
      <c r="G23" s="77">
        <f t="shared" si="5"/>
        <v>0</v>
      </c>
      <c r="H23" s="77">
        <f t="shared" si="5"/>
        <v>0</v>
      </c>
      <c r="I23" s="77">
        <f t="shared" si="5"/>
        <v>0</v>
      </c>
      <c r="J23" s="77">
        <f t="shared" si="5"/>
        <v>0</v>
      </c>
      <c r="K23" s="77">
        <f t="shared" si="5"/>
        <v>0</v>
      </c>
      <c r="L23" s="77">
        <f t="shared" si="5"/>
        <v>0</v>
      </c>
      <c r="M23" s="77">
        <f t="shared" si="5"/>
        <v>0</v>
      </c>
    </row>
    <row r="42" spans="1:4" x14ac:dyDescent="0.2">
      <c r="A42" s="331"/>
      <c r="B42" s="105"/>
      <c r="C42" s="332"/>
      <c r="D42" s="332"/>
    </row>
    <row r="43" spans="1:4" x14ac:dyDescent="0.2">
      <c r="B43" s="332"/>
      <c r="C43" s="332"/>
      <c r="D43" s="332"/>
    </row>
    <row r="44" spans="1:4" x14ac:dyDescent="0.2">
      <c r="B44" s="332"/>
      <c r="C44" s="332"/>
      <c r="D44" s="332"/>
    </row>
  </sheetData>
  <mergeCells count="42">
    <mergeCell ref="N15:N16"/>
    <mergeCell ref="A15:A16"/>
    <mergeCell ref="B15:D15"/>
    <mergeCell ref="E15:G15"/>
    <mergeCell ref="H15:J15"/>
    <mergeCell ref="K15:M15"/>
    <mergeCell ref="N9:N10"/>
    <mergeCell ref="N13:N14"/>
    <mergeCell ref="A11:A12"/>
    <mergeCell ref="B11:D11"/>
    <mergeCell ref="E11:G11"/>
    <mergeCell ref="H11:J11"/>
    <mergeCell ref="K11:M11"/>
    <mergeCell ref="H13:J13"/>
    <mergeCell ref="K13:M13"/>
    <mergeCell ref="N11:N12"/>
    <mergeCell ref="H7:J7"/>
    <mergeCell ref="K7:M7"/>
    <mergeCell ref="A13:A14"/>
    <mergeCell ref="B13:D13"/>
    <mergeCell ref="E13:G13"/>
    <mergeCell ref="E9:G9"/>
    <mergeCell ref="H9:J9"/>
    <mergeCell ref="K9:M9"/>
    <mergeCell ref="A9:A10"/>
    <mergeCell ref="B9:D9"/>
    <mergeCell ref="N7:N8"/>
    <mergeCell ref="A7:A8"/>
    <mergeCell ref="A5:A6"/>
    <mergeCell ref="B5:D5"/>
    <mergeCell ref="A3:A4"/>
    <mergeCell ref="B3:D3"/>
    <mergeCell ref="E3:G3"/>
    <mergeCell ref="K5:M5"/>
    <mergeCell ref="N3:N4"/>
    <mergeCell ref="E5:G5"/>
    <mergeCell ref="H5:J5"/>
    <mergeCell ref="N5:N6"/>
    <mergeCell ref="H3:J3"/>
    <mergeCell ref="K3:M3"/>
    <mergeCell ref="B7:D7"/>
    <mergeCell ref="E7:G7"/>
  </mergeCells>
  <phoneticPr fontId="4" type="noConversion"/>
  <pageMargins left="0.31496062992125984" right="0.31496062992125984" top="0.35433070866141736" bottom="0.35433070866141736" header="0.31496062992125984" footer="0.19685039370078741"/>
  <pageSetup paperSize="9" orientation="landscape" r:id="rId1"/>
  <headerFooter differentFirst="1" scaleWithDoc="0">
    <oddFooter>&amp;C&amp;"Calibri,Obyčejné"&amp;9&amp;P</oddFooter>
  </headerFooter>
  <ignoredErrors>
    <ignoredError sqref="B7:M7 B9:M9 B11:M11 B13:M13" formula="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Q40"/>
  <sheetViews>
    <sheetView showGridLines="0" zoomScaleNormal="100" zoomScaleSheetLayoutView="100" workbookViewId="0"/>
  </sheetViews>
  <sheetFormatPr defaultColWidth="9.140625" defaultRowHeight="12" x14ac:dyDescent="0.2"/>
  <cols>
    <col min="1" max="1" width="30.85546875" style="70" customWidth="1"/>
    <col min="2" max="13" width="8.5703125" style="70" customWidth="1"/>
    <col min="14" max="14" width="10.42578125" style="70" customWidth="1"/>
    <col min="15" max="15" width="8.42578125" style="70" customWidth="1"/>
    <col min="16" max="16" width="11.42578125" style="70" bestFit="1" customWidth="1"/>
    <col min="17" max="16384" width="9.140625" style="70"/>
  </cols>
  <sheetData>
    <row r="1" spans="1:17" ht="18.75" x14ac:dyDescent="0.3">
      <c r="A1" s="185" t="s">
        <v>211</v>
      </c>
      <c r="N1" s="151" t="str">
        <f>Titulní!A35</f>
        <v>I. čtvrtletí 2020</v>
      </c>
    </row>
    <row r="2" spans="1:17" ht="15.75" x14ac:dyDescent="0.25">
      <c r="A2" s="166" t="s">
        <v>117</v>
      </c>
      <c r="B2" s="107"/>
      <c r="C2" s="107"/>
      <c r="D2" s="107"/>
      <c r="E2" s="107"/>
      <c r="F2" s="107"/>
      <c r="G2" s="107"/>
      <c r="H2" s="107"/>
      <c r="I2" s="107"/>
      <c r="J2" s="107"/>
      <c r="K2" s="107"/>
      <c r="L2" s="107"/>
      <c r="M2" s="107"/>
    </row>
    <row r="3" spans="1:17" ht="6" customHeight="1" x14ac:dyDescent="0.2">
      <c r="A3" s="107"/>
      <c r="B3" s="107"/>
      <c r="C3" s="107"/>
      <c r="D3" s="107"/>
      <c r="E3" s="107"/>
      <c r="F3" s="107"/>
      <c r="G3" s="107"/>
      <c r="H3" s="107"/>
      <c r="I3" s="107"/>
      <c r="J3" s="107"/>
      <c r="K3" s="107"/>
      <c r="L3" s="107"/>
      <c r="M3" s="107"/>
      <c r="N3" s="107"/>
    </row>
    <row r="4" spans="1:17" x14ac:dyDescent="0.2">
      <c r="A4" s="369"/>
      <c r="B4" s="377" t="s">
        <v>45</v>
      </c>
      <c r="C4" s="378"/>
      <c r="D4" s="379"/>
      <c r="E4" s="377" t="s">
        <v>46</v>
      </c>
      <c r="F4" s="378"/>
      <c r="G4" s="379"/>
      <c r="H4" s="377" t="s">
        <v>47</v>
      </c>
      <c r="I4" s="378"/>
      <c r="J4" s="379"/>
      <c r="K4" s="377" t="s">
        <v>48</v>
      </c>
      <c r="L4" s="378"/>
      <c r="M4" s="379"/>
      <c r="N4" s="368" t="s">
        <v>7</v>
      </c>
    </row>
    <row r="5" spans="1:17" x14ac:dyDescent="0.2">
      <c r="A5" s="369"/>
      <c r="B5" s="320" t="s">
        <v>8</v>
      </c>
      <c r="C5" s="321" t="s">
        <v>9</v>
      </c>
      <c r="D5" s="322" t="s">
        <v>10</v>
      </c>
      <c r="E5" s="320" t="s">
        <v>11</v>
      </c>
      <c r="F5" s="321" t="s">
        <v>12</v>
      </c>
      <c r="G5" s="322" t="s">
        <v>13</v>
      </c>
      <c r="H5" s="320" t="s">
        <v>14</v>
      </c>
      <c r="I5" s="321" t="s">
        <v>15</v>
      </c>
      <c r="J5" s="322" t="s">
        <v>16</v>
      </c>
      <c r="K5" s="320" t="s">
        <v>17</v>
      </c>
      <c r="L5" s="321" t="s">
        <v>18</v>
      </c>
      <c r="M5" s="322" t="s">
        <v>19</v>
      </c>
      <c r="N5" s="368"/>
    </row>
    <row r="6" spans="1:17" s="328" customFormat="1" x14ac:dyDescent="0.2">
      <c r="A6" s="381" t="s">
        <v>63</v>
      </c>
      <c r="B6" s="382">
        <f>SUM(B7:D7)</f>
        <v>53232.214419622047</v>
      </c>
      <c r="C6" s="383"/>
      <c r="D6" s="384"/>
      <c r="E6" s="385">
        <f>SUM(E7:G7)</f>
        <v>0</v>
      </c>
      <c r="F6" s="386"/>
      <c r="G6" s="387"/>
      <c r="H6" s="385">
        <f>SUM(H7:J7)</f>
        <v>0</v>
      </c>
      <c r="I6" s="386"/>
      <c r="J6" s="387"/>
      <c r="K6" s="385">
        <f>SUM(K7:M7)</f>
        <v>0</v>
      </c>
      <c r="L6" s="386"/>
      <c r="M6" s="387"/>
      <c r="N6" s="380">
        <f>SUM(N8:N23)</f>
        <v>53232.21441962204</v>
      </c>
    </row>
    <row r="7" spans="1:17" s="328" customFormat="1" x14ac:dyDescent="0.2">
      <c r="A7" s="381"/>
      <c r="B7" s="211">
        <f t="shared" ref="B7:M7" si="0">SUM(B8:B23)</f>
        <v>20283.889647143136</v>
      </c>
      <c r="C7" s="212">
        <f t="shared" si="0"/>
        <v>16596.169151627488</v>
      </c>
      <c r="D7" s="213">
        <f t="shared" si="0"/>
        <v>16352.155620851419</v>
      </c>
      <c r="E7" s="214">
        <f t="shared" si="0"/>
        <v>0</v>
      </c>
      <c r="F7" s="215">
        <f t="shared" si="0"/>
        <v>0</v>
      </c>
      <c r="G7" s="216">
        <f t="shared" si="0"/>
        <v>0</v>
      </c>
      <c r="H7" s="214">
        <f t="shared" si="0"/>
        <v>0</v>
      </c>
      <c r="I7" s="215">
        <f t="shared" si="0"/>
        <v>0</v>
      </c>
      <c r="J7" s="216">
        <f t="shared" si="0"/>
        <v>0</v>
      </c>
      <c r="K7" s="214">
        <f t="shared" si="0"/>
        <v>0</v>
      </c>
      <c r="L7" s="215">
        <f t="shared" si="0"/>
        <v>0</v>
      </c>
      <c r="M7" s="216">
        <f t="shared" si="0"/>
        <v>0</v>
      </c>
      <c r="N7" s="380"/>
    </row>
    <row r="8" spans="1:17" x14ac:dyDescent="0.2">
      <c r="A8" s="162" t="s">
        <v>41</v>
      </c>
      <c r="B8" s="168">
        <v>2205.5374499999998</v>
      </c>
      <c r="C8" s="156">
        <v>1909.6695630000004</v>
      </c>
      <c r="D8" s="167">
        <v>2107.6840380000003</v>
      </c>
      <c r="E8" s="137">
        <v>0</v>
      </c>
      <c r="F8" s="173">
        <v>0</v>
      </c>
      <c r="G8" s="174">
        <v>0</v>
      </c>
      <c r="H8" s="137">
        <v>0</v>
      </c>
      <c r="I8" s="173">
        <v>0</v>
      </c>
      <c r="J8" s="174">
        <v>0</v>
      </c>
      <c r="K8" s="137">
        <v>0</v>
      </c>
      <c r="L8" s="173">
        <v>0</v>
      </c>
      <c r="M8" s="174">
        <v>0</v>
      </c>
      <c r="N8" s="217">
        <f t="shared" ref="N8:N23" si="1">SUM(B8:M8)</f>
        <v>6222.8910510000005</v>
      </c>
      <c r="P8" s="105"/>
    </row>
    <row r="9" spans="1:17" x14ac:dyDescent="0.2">
      <c r="A9" s="162" t="s">
        <v>40</v>
      </c>
      <c r="B9" s="161">
        <v>412.96064400000012</v>
      </c>
      <c r="C9" s="160">
        <v>368.24066299999993</v>
      </c>
      <c r="D9" s="159">
        <v>386.07784799999996</v>
      </c>
      <c r="E9" s="149">
        <v>0</v>
      </c>
      <c r="F9" s="148">
        <v>0</v>
      </c>
      <c r="G9" s="147">
        <v>0</v>
      </c>
      <c r="H9" s="149">
        <v>0</v>
      </c>
      <c r="I9" s="148">
        <v>0</v>
      </c>
      <c r="J9" s="147">
        <v>0</v>
      </c>
      <c r="K9" s="149">
        <v>0</v>
      </c>
      <c r="L9" s="148">
        <v>0</v>
      </c>
      <c r="M9" s="147">
        <v>0</v>
      </c>
      <c r="N9" s="217">
        <f t="shared" si="1"/>
        <v>1167.2791549999999</v>
      </c>
      <c r="P9" s="105"/>
    </row>
    <row r="10" spans="1:17" x14ac:dyDescent="0.2">
      <c r="A10" s="162" t="s">
        <v>39</v>
      </c>
      <c r="B10" s="161">
        <v>2238.287221</v>
      </c>
      <c r="C10" s="160">
        <v>1670.274997</v>
      </c>
      <c r="D10" s="159">
        <v>1458.313224</v>
      </c>
      <c r="E10" s="149">
        <v>0</v>
      </c>
      <c r="F10" s="148">
        <v>0</v>
      </c>
      <c r="G10" s="147">
        <v>0</v>
      </c>
      <c r="H10" s="149">
        <v>0</v>
      </c>
      <c r="I10" s="148">
        <v>0</v>
      </c>
      <c r="J10" s="147">
        <v>0</v>
      </c>
      <c r="K10" s="149">
        <v>0</v>
      </c>
      <c r="L10" s="148">
        <v>0</v>
      </c>
      <c r="M10" s="147">
        <v>0</v>
      </c>
      <c r="N10" s="217">
        <f t="shared" si="1"/>
        <v>5366.8754420000005</v>
      </c>
      <c r="P10" s="105"/>
    </row>
    <row r="11" spans="1:17" x14ac:dyDescent="0.2">
      <c r="A11" s="162" t="s">
        <v>64</v>
      </c>
      <c r="B11" s="161">
        <v>1.1196120000000001</v>
      </c>
      <c r="C11" s="160">
        <v>1.1296199999999998</v>
      </c>
      <c r="D11" s="159">
        <v>1.680188</v>
      </c>
      <c r="E11" s="149">
        <v>0</v>
      </c>
      <c r="F11" s="148">
        <v>0</v>
      </c>
      <c r="G11" s="147">
        <v>0</v>
      </c>
      <c r="H11" s="149">
        <v>0</v>
      </c>
      <c r="I11" s="148">
        <v>0</v>
      </c>
      <c r="J11" s="147">
        <v>0</v>
      </c>
      <c r="K11" s="149">
        <v>0</v>
      </c>
      <c r="L11" s="148">
        <v>0</v>
      </c>
      <c r="M11" s="147">
        <v>0</v>
      </c>
      <c r="N11" s="217">
        <f t="shared" si="1"/>
        <v>3.9294200000000004</v>
      </c>
      <c r="P11" s="105"/>
    </row>
    <row r="12" spans="1:17" x14ac:dyDescent="0.2">
      <c r="A12" s="162" t="s">
        <v>65</v>
      </c>
      <c r="B12" s="161">
        <v>1.0416800000000002</v>
      </c>
      <c r="C12" s="160">
        <v>1.05277</v>
      </c>
      <c r="D12" s="159">
        <v>1.1376199999999999</v>
      </c>
      <c r="E12" s="149">
        <v>0</v>
      </c>
      <c r="F12" s="148">
        <v>0</v>
      </c>
      <c r="G12" s="147">
        <v>0</v>
      </c>
      <c r="H12" s="149">
        <v>0</v>
      </c>
      <c r="I12" s="148">
        <v>0</v>
      </c>
      <c r="J12" s="147">
        <v>0</v>
      </c>
      <c r="K12" s="149">
        <v>0</v>
      </c>
      <c r="L12" s="148">
        <v>0</v>
      </c>
      <c r="M12" s="147">
        <v>0</v>
      </c>
      <c r="N12" s="217">
        <f t="shared" si="1"/>
        <v>3.2320700000000002</v>
      </c>
      <c r="P12" s="105"/>
      <c r="Q12" s="333"/>
    </row>
    <row r="13" spans="1:17" x14ac:dyDescent="0.2">
      <c r="A13" s="162" t="s">
        <v>66</v>
      </c>
      <c r="B13" s="161">
        <v>1.0856999999999999E-2</v>
      </c>
      <c r="C13" s="160">
        <v>2.0560000000000002E-2</v>
      </c>
      <c r="D13" s="159">
        <v>3.7232000000000001E-2</v>
      </c>
      <c r="E13" s="149">
        <v>0</v>
      </c>
      <c r="F13" s="148">
        <v>0</v>
      </c>
      <c r="G13" s="147">
        <v>0</v>
      </c>
      <c r="H13" s="149">
        <v>0</v>
      </c>
      <c r="I13" s="148">
        <v>0</v>
      </c>
      <c r="J13" s="147">
        <v>0</v>
      </c>
      <c r="K13" s="149">
        <v>0</v>
      </c>
      <c r="L13" s="148">
        <v>0</v>
      </c>
      <c r="M13" s="147">
        <v>0</v>
      </c>
      <c r="N13" s="217">
        <f t="shared" si="1"/>
        <v>6.8649000000000002E-2</v>
      </c>
      <c r="P13" s="105"/>
    </row>
    <row r="14" spans="1:17" x14ac:dyDescent="0.2">
      <c r="A14" s="162" t="s">
        <v>38</v>
      </c>
      <c r="B14" s="161">
        <v>8814.3598079999956</v>
      </c>
      <c r="C14" s="160">
        <v>7279.3613579999992</v>
      </c>
      <c r="D14" s="159">
        <v>7222.5819649999976</v>
      </c>
      <c r="E14" s="149">
        <v>0</v>
      </c>
      <c r="F14" s="148">
        <v>0</v>
      </c>
      <c r="G14" s="147">
        <v>0</v>
      </c>
      <c r="H14" s="149">
        <v>0</v>
      </c>
      <c r="I14" s="148">
        <v>0</v>
      </c>
      <c r="J14" s="147">
        <v>0</v>
      </c>
      <c r="K14" s="149">
        <v>0</v>
      </c>
      <c r="L14" s="148">
        <v>0</v>
      </c>
      <c r="M14" s="147">
        <v>0</v>
      </c>
      <c r="N14" s="217">
        <f t="shared" si="1"/>
        <v>23316.303130999993</v>
      </c>
      <c r="P14" s="105"/>
    </row>
    <row r="15" spans="1:17" x14ac:dyDescent="0.2">
      <c r="A15" s="162" t="s">
        <v>76</v>
      </c>
      <c r="B15" s="161">
        <v>129.119</v>
      </c>
      <c r="C15" s="160">
        <v>111.499</v>
      </c>
      <c r="D15" s="159">
        <v>67.034000000000006</v>
      </c>
      <c r="E15" s="149">
        <v>0</v>
      </c>
      <c r="F15" s="148">
        <v>0</v>
      </c>
      <c r="G15" s="147">
        <v>0</v>
      </c>
      <c r="H15" s="149">
        <v>0</v>
      </c>
      <c r="I15" s="148">
        <v>0</v>
      </c>
      <c r="J15" s="147">
        <v>0</v>
      </c>
      <c r="K15" s="149">
        <v>0</v>
      </c>
      <c r="L15" s="148">
        <v>0</v>
      </c>
      <c r="M15" s="147">
        <v>0</v>
      </c>
      <c r="N15" s="217">
        <f t="shared" ref="N15" si="2">SUM(B15:M15)</f>
        <v>307.65199999999999</v>
      </c>
      <c r="P15" s="105"/>
    </row>
    <row r="16" spans="1:17" x14ac:dyDescent="0.2">
      <c r="A16" s="162" t="s">
        <v>37</v>
      </c>
      <c r="B16" s="161">
        <v>2.3730000000000001E-2</v>
      </c>
      <c r="C16" s="160">
        <v>4.1739999999999999E-2</v>
      </c>
      <c r="D16" s="159">
        <v>3.295E-2</v>
      </c>
      <c r="E16" s="149">
        <v>0</v>
      </c>
      <c r="F16" s="148">
        <v>0</v>
      </c>
      <c r="G16" s="147">
        <v>0</v>
      </c>
      <c r="H16" s="149">
        <v>0</v>
      </c>
      <c r="I16" s="148">
        <v>0</v>
      </c>
      <c r="J16" s="147">
        <v>0</v>
      </c>
      <c r="K16" s="149">
        <v>0</v>
      </c>
      <c r="L16" s="148">
        <v>0</v>
      </c>
      <c r="M16" s="147">
        <v>0</v>
      </c>
      <c r="N16" s="217">
        <f t="shared" si="1"/>
        <v>9.8420000000000007E-2</v>
      </c>
      <c r="P16" s="105"/>
    </row>
    <row r="17" spans="1:16" x14ac:dyDescent="0.2">
      <c r="A17" s="162" t="s">
        <v>36</v>
      </c>
      <c r="B17" s="161">
        <v>743.60263199999997</v>
      </c>
      <c r="C17" s="160">
        <v>656.97107299999993</v>
      </c>
      <c r="D17" s="159">
        <v>517.52970900000003</v>
      </c>
      <c r="E17" s="149">
        <v>0</v>
      </c>
      <c r="F17" s="148">
        <v>0</v>
      </c>
      <c r="G17" s="147">
        <v>0</v>
      </c>
      <c r="H17" s="149">
        <v>0</v>
      </c>
      <c r="I17" s="148">
        <v>0</v>
      </c>
      <c r="J17" s="147">
        <v>0</v>
      </c>
      <c r="K17" s="149">
        <v>0</v>
      </c>
      <c r="L17" s="148">
        <v>0</v>
      </c>
      <c r="M17" s="147">
        <v>0</v>
      </c>
      <c r="N17" s="217">
        <f t="shared" si="1"/>
        <v>1918.1034139999997</v>
      </c>
      <c r="P17" s="105"/>
    </row>
    <row r="18" spans="1:16" x14ac:dyDescent="0.2">
      <c r="A18" s="162" t="s">
        <v>35</v>
      </c>
      <c r="B18" s="161">
        <v>90.667529999999999</v>
      </c>
      <c r="C18" s="160">
        <v>87.281487000000013</v>
      </c>
      <c r="D18" s="159">
        <v>81.832954999999998</v>
      </c>
      <c r="E18" s="149">
        <v>0</v>
      </c>
      <c r="F18" s="148">
        <v>0</v>
      </c>
      <c r="G18" s="147">
        <v>0</v>
      </c>
      <c r="H18" s="149">
        <v>0</v>
      </c>
      <c r="I18" s="148">
        <v>0</v>
      </c>
      <c r="J18" s="147">
        <v>0</v>
      </c>
      <c r="K18" s="149">
        <v>0</v>
      </c>
      <c r="L18" s="148">
        <v>0</v>
      </c>
      <c r="M18" s="147">
        <v>0</v>
      </c>
      <c r="N18" s="217">
        <f t="shared" si="1"/>
        <v>259.781972</v>
      </c>
      <c r="P18" s="105"/>
    </row>
    <row r="19" spans="1:16" x14ac:dyDescent="0.2">
      <c r="A19" s="162" t="s">
        <v>34</v>
      </c>
      <c r="B19" s="161">
        <v>422.53417899999994</v>
      </c>
      <c r="C19" s="160">
        <v>400.09166499999998</v>
      </c>
      <c r="D19" s="159">
        <v>415.28912500000001</v>
      </c>
      <c r="E19" s="149">
        <v>0</v>
      </c>
      <c r="F19" s="148">
        <v>0</v>
      </c>
      <c r="G19" s="147">
        <v>0</v>
      </c>
      <c r="H19" s="149">
        <v>0</v>
      </c>
      <c r="I19" s="148">
        <v>0</v>
      </c>
      <c r="J19" s="147">
        <v>0</v>
      </c>
      <c r="K19" s="149">
        <v>0</v>
      </c>
      <c r="L19" s="148">
        <v>0</v>
      </c>
      <c r="M19" s="147">
        <v>0</v>
      </c>
      <c r="N19" s="217">
        <f t="shared" si="1"/>
        <v>1237.9149689999999</v>
      </c>
      <c r="P19" s="105"/>
    </row>
    <row r="20" spans="1:16" x14ac:dyDescent="0.2">
      <c r="A20" s="162" t="s">
        <v>33</v>
      </c>
      <c r="B20" s="161">
        <v>969.12332900000001</v>
      </c>
      <c r="C20" s="160">
        <v>876.19513599999982</v>
      </c>
      <c r="D20" s="159">
        <v>909.80037700000014</v>
      </c>
      <c r="E20" s="149">
        <v>0</v>
      </c>
      <c r="F20" s="148">
        <v>0</v>
      </c>
      <c r="G20" s="147">
        <v>0</v>
      </c>
      <c r="H20" s="149">
        <v>0</v>
      </c>
      <c r="I20" s="148">
        <v>0</v>
      </c>
      <c r="J20" s="147">
        <v>0</v>
      </c>
      <c r="K20" s="149">
        <v>0</v>
      </c>
      <c r="L20" s="148">
        <v>0</v>
      </c>
      <c r="M20" s="147">
        <v>0</v>
      </c>
      <c r="N20" s="217">
        <f t="shared" si="1"/>
        <v>2755.1188419999999</v>
      </c>
      <c r="P20" s="105"/>
    </row>
    <row r="21" spans="1:16" x14ac:dyDescent="0.2">
      <c r="A21" s="162" t="s">
        <v>3</v>
      </c>
      <c r="B21" s="161">
        <v>0</v>
      </c>
      <c r="C21" s="160">
        <v>0</v>
      </c>
      <c r="D21" s="159">
        <v>0</v>
      </c>
      <c r="E21" s="149">
        <v>0</v>
      </c>
      <c r="F21" s="148">
        <v>0</v>
      </c>
      <c r="G21" s="147">
        <v>0</v>
      </c>
      <c r="H21" s="149">
        <v>0</v>
      </c>
      <c r="I21" s="148">
        <v>0</v>
      </c>
      <c r="J21" s="147">
        <v>0</v>
      </c>
      <c r="K21" s="149">
        <v>0</v>
      </c>
      <c r="L21" s="148">
        <v>0</v>
      </c>
      <c r="M21" s="147">
        <v>0</v>
      </c>
      <c r="N21" s="217">
        <f t="shared" si="1"/>
        <v>0</v>
      </c>
      <c r="P21" s="105"/>
    </row>
    <row r="22" spans="1:16" x14ac:dyDescent="0.2">
      <c r="A22" s="162" t="s">
        <v>32</v>
      </c>
      <c r="B22" s="161">
        <v>14.507134000000004</v>
      </c>
      <c r="C22" s="160">
        <v>8.3715479999999989</v>
      </c>
      <c r="D22" s="159">
        <v>12.226267999999999</v>
      </c>
      <c r="E22" s="149">
        <v>0</v>
      </c>
      <c r="F22" s="148">
        <v>0</v>
      </c>
      <c r="G22" s="147">
        <v>0</v>
      </c>
      <c r="H22" s="149">
        <v>0</v>
      </c>
      <c r="I22" s="148">
        <v>0</v>
      </c>
      <c r="J22" s="147">
        <v>0</v>
      </c>
      <c r="K22" s="149">
        <v>0</v>
      </c>
      <c r="L22" s="148">
        <v>0</v>
      </c>
      <c r="M22" s="147">
        <v>0</v>
      </c>
      <c r="N22" s="217">
        <f t="shared" si="1"/>
        <v>35.104950000000002</v>
      </c>
      <c r="P22" s="105"/>
    </row>
    <row r="23" spans="1:16" x14ac:dyDescent="0.2">
      <c r="A23" s="162" t="s">
        <v>31</v>
      </c>
      <c r="B23" s="168">
        <v>4240.9948411431387</v>
      </c>
      <c r="C23" s="156">
        <v>3225.9679716274868</v>
      </c>
      <c r="D23" s="167">
        <v>3170.8981218514218</v>
      </c>
      <c r="E23" s="137">
        <v>0</v>
      </c>
      <c r="F23" s="173">
        <v>0</v>
      </c>
      <c r="G23" s="174">
        <v>0</v>
      </c>
      <c r="H23" s="137">
        <v>0</v>
      </c>
      <c r="I23" s="173">
        <v>0</v>
      </c>
      <c r="J23" s="174">
        <v>0</v>
      </c>
      <c r="K23" s="137">
        <v>0</v>
      </c>
      <c r="L23" s="173">
        <v>0</v>
      </c>
      <c r="M23" s="174">
        <v>0</v>
      </c>
      <c r="N23" s="217">
        <f t="shared" si="1"/>
        <v>10637.860934622047</v>
      </c>
      <c r="P23" s="105"/>
    </row>
    <row r="24" spans="1:16" s="71" customFormat="1" ht="11.25" x14ac:dyDescent="0.2">
      <c r="A24" s="68"/>
      <c r="B24" s="5"/>
      <c r="C24" s="5"/>
      <c r="D24" s="5"/>
      <c r="E24" s="5"/>
      <c r="F24" s="5"/>
      <c r="G24" s="5"/>
      <c r="H24" s="5"/>
      <c r="I24" s="5"/>
      <c r="J24" s="5"/>
      <c r="K24" s="5"/>
      <c r="L24" s="5"/>
      <c r="M24" s="5"/>
      <c r="N24" s="4" t="s">
        <v>78</v>
      </c>
    </row>
    <row r="25" spans="1:16" x14ac:dyDescent="0.2">
      <c r="A25" s="98" t="s">
        <v>41</v>
      </c>
      <c r="B25" s="24">
        <v>6222.8910510000005</v>
      </c>
      <c r="C25" s="107"/>
      <c r="D25" s="107"/>
      <c r="E25" s="107"/>
      <c r="F25" s="107"/>
      <c r="G25" s="107"/>
      <c r="H25" s="107"/>
      <c r="I25" s="107"/>
      <c r="J25" s="107"/>
      <c r="K25" s="107"/>
      <c r="L25" s="107"/>
      <c r="M25" s="107"/>
    </row>
    <row r="26" spans="1:16" x14ac:dyDescent="0.2">
      <c r="A26" s="98" t="s">
        <v>40</v>
      </c>
      <c r="B26" s="24">
        <v>1167.2791549999999</v>
      </c>
    </row>
    <row r="27" spans="1:16" x14ac:dyDescent="0.2">
      <c r="A27" s="98" t="s">
        <v>39</v>
      </c>
      <c r="B27" s="24">
        <v>5366.8754420000005</v>
      </c>
      <c r="C27" s="72"/>
      <c r="D27" s="72"/>
      <c r="E27" s="72"/>
      <c r="F27" s="72"/>
      <c r="G27" s="72"/>
      <c r="H27" s="72"/>
      <c r="I27" s="72"/>
      <c r="J27" s="72"/>
      <c r="K27" s="72"/>
      <c r="L27" s="72"/>
      <c r="M27" s="72"/>
      <c r="N27" s="72"/>
    </row>
    <row r="28" spans="1:16" x14ac:dyDescent="0.2">
      <c r="A28" s="98" t="s">
        <v>64</v>
      </c>
      <c r="B28" s="24">
        <v>3.9294200000000004</v>
      </c>
      <c r="C28" s="72"/>
      <c r="D28" s="72"/>
      <c r="E28" s="72"/>
      <c r="F28" s="72"/>
      <c r="G28" s="72"/>
      <c r="H28" s="72"/>
      <c r="I28" s="72"/>
      <c r="J28" s="72"/>
      <c r="K28" s="72"/>
      <c r="L28" s="72"/>
      <c r="M28" s="72"/>
      <c r="N28" s="72"/>
    </row>
    <row r="29" spans="1:16" x14ac:dyDescent="0.2">
      <c r="A29" s="98" t="s">
        <v>65</v>
      </c>
      <c r="B29" s="24">
        <v>3.2320700000000002</v>
      </c>
    </row>
    <row r="30" spans="1:16" x14ac:dyDescent="0.2">
      <c r="A30" s="98" t="s">
        <v>66</v>
      </c>
      <c r="B30" s="24">
        <v>6.8649000000000002E-2</v>
      </c>
    </row>
    <row r="31" spans="1:16" x14ac:dyDescent="0.2">
      <c r="A31" s="98" t="s">
        <v>38</v>
      </c>
      <c r="B31" s="24">
        <v>23316.303130999993</v>
      </c>
    </row>
    <row r="32" spans="1:16" x14ac:dyDescent="0.2">
      <c r="A32" s="98" t="s">
        <v>76</v>
      </c>
      <c r="B32" s="24">
        <v>307.65199999999999</v>
      </c>
    </row>
    <row r="33" spans="1:2" x14ac:dyDescent="0.2">
      <c r="A33" s="98" t="s">
        <v>37</v>
      </c>
      <c r="B33" s="24">
        <v>9.8420000000000007E-2</v>
      </c>
    </row>
    <row r="34" spans="1:2" x14ac:dyDescent="0.2">
      <c r="A34" s="98" t="s">
        <v>36</v>
      </c>
      <c r="B34" s="24">
        <v>1918.1034139999997</v>
      </c>
    </row>
    <row r="35" spans="1:2" x14ac:dyDescent="0.2">
      <c r="A35" s="98" t="s">
        <v>35</v>
      </c>
      <c r="B35" s="24">
        <v>259.781972</v>
      </c>
    </row>
    <row r="36" spans="1:2" x14ac:dyDescent="0.2">
      <c r="A36" s="98" t="s">
        <v>34</v>
      </c>
      <c r="B36" s="24">
        <v>1237.9149689999999</v>
      </c>
    </row>
    <row r="37" spans="1:2" x14ac:dyDescent="0.2">
      <c r="A37" s="98" t="s">
        <v>33</v>
      </c>
      <c r="B37" s="24">
        <v>2755.1188419999999</v>
      </c>
    </row>
    <row r="38" spans="1:2" x14ac:dyDescent="0.2">
      <c r="A38" s="98" t="s">
        <v>3</v>
      </c>
      <c r="B38" s="24">
        <v>0</v>
      </c>
    </row>
    <row r="39" spans="1:2" x14ac:dyDescent="0.2">
      <c r="A39" s="98" t="s">
        <v>32</v>
      </c>
      <c r="B39" s="24">
        <v>35.104950000000002</v>
      </c>
    </row>
    <row r="40" spans="1:2" x14ac:dyDescent="0.2">
      <c r="A40" s="98" t="s">
        <v>31</v>
      </c>
      <c r="B40" s="24">
        <v>10637.860934622047</v>
      </c>
    </row>
  </sheetData>
  <mergeCells count="12">
    <mergeCell ref="N6:N7"/>
    <mergeCell ref="A6:A7"/>
    <mergeCell ref="B6:D6"/>
    <mergeCell ref="E6:G6"/>
    <mergeCell ref="H6:J6"/>
    <mergeCell ref="K6:M6"/>
    <mergeCell ref="N4:N5"/>
    <mergeCell ref="A4:A5"/>
    <mergeCell ref="B4:D4"/>
    <mergeCell ref="E4:G4"/>
    <mergeCell ref="H4:J4"/>
    <mergeCell ref="K4:M4"/>
  </mergeCells>
  <pageMargins left="0.31496062992125984" right="0.31496062992125984" top="0.35433070866141736" bottom="0.35433070866141736" header="0.31496062992125984" footer="0.19685039370078741"/>
  <pageSetup paperSize="9" orientation="landscape" r:id="rId1"/>
  <headerFooter differentFirst="1" scaleWithDoc="0">
    <oddFooter>&amp;C&amp;"Calibri,Obyčejné"&amp;9&amp;P</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
  <dimension ref="A1:N35"/>
  <sheetViews>
    <sheetView showGridLines="0" zoomScaleNormal="100" zoomScaleSheetLayoutView="100" workbookViewId="0"/>
  </sheetViews>
  <sheetFormatPr defaultColWidth="9.140625" defaultRowHeight="12" x14ac:dyDescent="0.2"/>
  <cols>
    <col min="1" max="1" width="18.85546875" style="7" customWidth="1"/>
    <col min="2" max="13" width="9.5703125" style="7" customWidth="1"/>
    <col min="14" max="14" width="10.42578125" style="7" customWidth="1"/>
    <col min="15" max="16384" width="9.140625" style="7"/>
  </cols>
  <sheetData>
    <row r="1" spans="1:14" ht="15.75" x14ac:dyDescent="0.25">
      <c r="A1" s="166" t="s">
        <v>118</v>
      </c>
      <c r="B1" s="107"/>
      <c r="C1" s="107"/>
      <c r="D1" s="107"/>
      <c r="E1" s="107"/>
      <c r="F1" s="107"/>
      <c r="G1" s="107"/>
      <c r="H1" s="107"/>
      <c r="I1" s="107"/>
      <c r="J1" s="107"/>
      <c r="K1" s="107"/>
      <c r="L1" s="107"/>
      <c r="M1" s="107"/>
      <c r="N1" s="151" t="str">
        <f>Titulní!A35</f>
        <v>I. čtvrtletí 2020</v>
      </c>
    </row>
    <row r="2" spans="1:14" ht="6" customHeight="1" x14ac:dyDescent="0.2">
      <c r="A2" s="107"/>
      <c r="B2" s="107"/>
      <c r="C2" s="107"/>
      <c r="D2" s="107"/>
      <c r="E2" s="107"/>
      <c r="F2" s="107"/>
      <c r="G2" s="107"/>
      <c r="H2" s="107"/>
      <c r="I2" s="107"/>
      <c r="J2" s="107"/>
      <c r="K2" s="107"/>
      <c r="L2" s="107"/>
      <c r="M2" s="107"/>
      <c r="N2" s="107"/>
    </row>
    <row r="3" spans="1:14" x14ac:dyDescent="0.2">
      <c r="A3" s="369"/>
      <c r="B3" s="377" t="s">
        <v>45</v>
      </c>
      <c r="C3" s="378"/>
      <c r="D3" s="379"/>
      <c r="E3" s="377" t="s">
        <v>46</v>
      </c>
      <c r="F3" s="378"/>
      <c r="G3" s="379"/>
      <c r="H3" s="377" t="s">
        <v>47</v>
      </c>
      <c r="I3" s="378"/>
      <c r="J3" s="379"/>
      <c r="K3" s="377" t="s">
        <v>48</v>
      </c>
      <c r="L3" s="378"/>
      <c r="M3" s="379"/>
      <c r="N3" s="368" t="s">
        <v>7</v>
      </c>
    </row>
    <row r="4" spans="1:14" x14ac:dyDescent="0.2">
      <c r="A4" s="390"/>
      <c r="B4" s="165" t="s">
        <v>8</v>
      </c>
      <c r="C4" s="164" t="s">
        <v>9</v>
      </c>
      <c r="D4" s="163" t="s">
        <v>10</v>
      </c>
      <c r="E4" s="165" t="s">
        <v>11</v>
      </c>
      <c r="F4" s="164" t="s">
        <v>12</v>
      </c>
      <c r="G4" s="163" t="s">
        <v>13</v>
      </c>
      <c r="H4" s="165" t="s">
        <v>14</v>
      </c>
      <c r="I4" s="164" t="s">
        <v>15</v>
      </c>
      <c r="J4" s="163" t="s">
        <v>16</v>
      </c>
      <c r="K4" s="165" t="s">
        <v>17</v>
      </c>
      <c r="L4" s="164" t="s">
        <v>18</v>
      </c>
      <c r="M4" s="163" t="s">
        <v>19</v>
      </c>
      <c r="N4" s="365"/>
    </row>
    <row r="5" spans="1:14" x14ac:dyDescent="0.2">
      <c r="A5" s="391" t="s">
        <v>63</v>
      </c>
      <c r="B5" s="382">
        <f>SUM(B6:D6)</f>
        <v>53232.214419622047</v>
      </c>
      <c r="C5" s="383"/>
      <c r="D5" s="384"/>
      <c r="E5" s="385">
        <f t="shared" ref="E5" si="0">SUM(E6:G6)</f>
        <v>0</v>
      </c>
      <c r="F5" s="386"/>
      <c r="G5" s="387"/>
      <c r="H5" s="385">
        <f t="shared" ref="H5" si="1">SUM(H6:J6)</f>
        <v>0</v>
      </c>
      <c r="I5" s="386"/>
      <c r="J5" s="387"/>
      <c r="K5" s="385">
        <f t="shared" ref="K5" si="2">SUM(K6:M6)</f>
        <v>0</v>
      </c>
      <c r="L5" s="386"/>
      <c r="M5" s="387"/>
      <c r="N5" s="388">
        <f>SUM(N7:N20)</f>
        <v>53232.214419622047</v>
      </c>
    </row>
    <row r="6" spans="1:14" x14ac:dyDescent="0.2">
      <c r="A6" s="392"/>
      <c r="B6" s="218">
        <f>SUM(B7:B20)</f>
        <v>20283.88964714314</v>
      </c>
      <c r="C6" s="219">
        <f t="shared" ref="C6:M6" si="3">SUM(C7:C20)</f>
        <v>16596.169151627484</v>
      </c>
      <c r="D6" s="220">
        <f t="shared" si="3"/>
        <v>16352.155620851423</v>
      </c>
      <c r="E6" s="221">
        <f t="shared" si="3"/>
        <v>0</v>
      </c>
      <c r="F6" s="222">
        <f t="shared" si="3"/>
        <v>0</v>
      </c>
      <c r="G6" s="223">
        <f t="shared" si="3"/>
        <v>0</v>
      </c>
      <c r="H6" s="221">
        <f t="shared" si="3"/>
        <v>0</v>
      </c>
      <c r="I6" s="222">
        <f t="shared" si="3"/>
        <v>0</v>
      </c>
      <c r="J6" s="223">
        <f t="shared" si="3"/>
        <v>0</v>
      </c>
      <c r="K6" s="221">
        <f t="shared" si="3"/>
        <v>0</v>
      </c>
      <c r="L6" s="222">
        <f t="shared" si="3"/>
        <v>0</v>
      </c>
      <c r="M6" s="223">
        <f t="shared" si="3"/>
        <v>0</v>
      </c>
      <c r="N6" s="389"/>
    </row>
    <row r="7" spans="1:14" x14ac:dyDescent="0.2">
      <c r="A7" s="162" t="s">
        <v>135</v>
      </c>
      <c r="B7" s="171">
        <v>784.92229599999985</v>
      </c>
      <c r="C7" s="157">
        <v>617.25010799999984</v>
      </c>
      <c r="D7" s="154">
        <v>587.40461100000005</v>
      </c>
      <c r="E7" s="146">
        <v>0</v>
      </c>
      <c r="F7" s="145">
        <v>0</v>
      </c>
      <c r="G7" s="144">
        <v>0</v>
      </c>
      <c r="H7" s="146">
        <v>0</v>
      </c>
      <c r="I7" s="145">
        <v>0</v>
      </c>
      <c r="J7" s="144">
        <v>0</v>
      </c>
      <c r="K7" s="146">
        <v>0</v>
      </c>
      <c r="L7" s="145">
        <v>0</v>
      </c>
      <c r="M7" s="144">
        <v>0</v>
      </c>
      <c r="N7" s="217">
        <f t="shared" ref="N7:N20" si="4">SUM(B7:M7)</f>
        <v>1989.5770149999998</v>
      </c>
    </row>
    <row r="8" spans="1:14" x14ac:dyDescent="0.2">
      <c r="A8" s="162" t="s">
        <v>104</v>
      </c>
      <c r="B8" s="152">
        <v>996.4622750000002</v>
      </c>
      <c r="C8" s="150">
        <v>819.63681400000019</v>
      </c>
      <c r="D8" s="175">
        <v>803.51421800000026</v>
      </c>
      <c r="E8" s="143">
        <v>0</v>
      </c>
      <c r="F8" s="142">
        <v>0</v>
      </c>
      <c r="G8" s="141">
        <v>0</v>
      </c>
      <c r="H8" s="143">
        <v>0</v>
      </c>
      <c r="I8" s="142">
        <v>0</v>
      </c>
      <c r="J8" s="141">
        <v>0</v>
      </c>
      <c r="K8" s="143">
        <v>0</v>
      </c>
      <c r="L8" s="142">
        <v>0</v>
      </c>
      <c r="M8" s="141">
        <v>0</v>
      </c>
      <c r="N8" s="217">
        <f t="shared" si="4"/>
        <v>2619.6133070000005</v>
      </c>
    </row>
    <row r="9" spans="1:14" x14ac:dyDescent="0.2">
      <c r="A9" s="162" t="s">
        <v>105</v>
      </c>
      <c r="B9" s="153">
        <v>1146.0715239999997</v>
      </c>
      <c r="C9" s="170">
        <v>869.01596500000051</v>
      </c>
      <c r="D9" s="172">
        <v>815.62495800000011</v>
      </c>
      <c r="E9" s="140">
        <v>0</v>
      </c>
      <c r="F9" s="139">
        <v>0</v>
      </c>
      <c r="G9" s="138">
        <v>0</v>
      </c>
      <c r="H9" s="140">
        <v>0</v>
      </c>
      <c r="I9" s="139">
        <v>0</v>
      </c>
      <c r="J9" s="138">
        <v>0</v>
      </c>
      <c r="K9" s="140">
        <v>0</v>
      </c>
      <c r="L9" s="139">
        <v>0</v>
      </c>
      <c r="M9" s="138">
        <v>0</v>
      </c>
      <c r="N9" s="217">
        <f t="shared" si="4"/>
        <v>2830.7124470000003</v>
      </c>
    </row>
    <row r="10" spans="1:14" x14ac:dyDescent="0.2">
      <c r="A10" s="162" t="s">
        <v>106</v>
      </c>
      <c r="B10" s="153">
        <v>1650.7305350000001</v>
      </c>
      <c r="C10" s="170">
        <v>1449.2398549999998</v>
      </c>
      <c r="D10" s="172">
        <v>1572.739489</v>
      </c>
      <c r="E10" s="140">
        <v>0</v>
      </c>
      <c r="F10" s="139">
        <v>0</v>
      </c>
      <c r="G10" s="138">
        <v>0</v>
      </c>
      <c r="H10" s="140">
        <v>0</v>
      </c>
      <c r="I10" s="139">
        <v>0</v>
      </c>
      <c r="J10" s="138">
        <v>0</v>
      </c>
      <c r="K10" s="140">
        <v>0</v>
      </c>
      <c r="L10" s="139">
        <v>0</v>
      </c>
      <c r="M10" s="138">
        <v>0</v>
      </c>
      <c r="N10" s="217">
        <f t="shared" si="4"/>
        <v>4672.709879</v>
      </c>
    </row>
    <row r="11" spans="1:14" x14ac:dyDescent="0.2">
      <c r="A11" s="162" t="s">
        <v>134</v>
      </c>
      <c r="B11" s="153">
        <v>443.52775302692334</v>
      </c>
      <c r="C11" s="170">
        <v>380.45180042371794</v>
      </c>
      <c r="D11" s="172">
        <v>362.50123746867484</v>
      </c>
      <c r="E11" s="140">
        <v>0</v>
      </c>
      <c r="F11" s="139">
        <v>0</v>
      </c>
      <c r="G11" s="138">
        <v>0</v>
      </c>
      <c r="H11" s="140">
        <v>0</v>
      </c>
      <c r="I11" s="139">
        <v>0</v>
      </c>
      <c r="J11" s="138">
        <v>0</v>
      </c>
      <c r="K11" s="140">
        <v>0</v>
      </c>
      <c r="L11" s="139">
        <v>0</v>
      </c>
      <c r="M11" s="138">
        <v>0</v>
      </c>
      <c r="N11" s="217">
        <f t="shared" si="4"/>
        <v>1186.4807909193162</v>
      </c>
    </row>
    <row r="12" spans="1:14" x14ac:dyDescent="0.2">
      <c r="A12" s="162" t="s">
        <v>107</v>
      </c>
      <c r="B12" s="153">
        <v>606.29256060458374</v>
      </c>
      <c r="C12" s="170">
        <v>457.73514951178532</v>
      </c>
      <c r="D12" s="172">
        <v>442.78728165029918</v>
      </c>
      <c r="E12" s="140">
        <v>0</v>
      </c>
      <c r="F12" s="139">
        <v>0</v>
      </c>
      <c r="G12" s="138">
        <v>0</v>
      </c>
      <c r="H12" s="140">
        <v>0</v>
      </c>
      <c r="I12" s="139">
        <v>0</v>
      </c>
      <c r="J12" s="138">
        <v>0</v>
      </c>
      <c r="K12" s="140">
        <v>0</v>
      </c>
      <c r="L12" s="139">
        <v>0</v>
      </c>
      <c r="M12" s="138">
        <v>0</v>
      </c>
      <c r="N12" s="217">
        <f t="shared" si="4"/>
        <v>1506.8149917666683</v>
      </c>
    </row>
    <row r="13" spans="1:14" x14ac:dyDescent="0.2">
      <c r="A13" s="162" t="s">
        <v>108</v>
      </c>
      <c r="B13" s="153">
        <v>345.61683399999998</v>
      </c>
      <c r="C13" s="170">
        <v>287.28395100000012</v>
      </c>
      <c r="D13" s="172">
        <v>274.15462799999995</v>
      </c>
      <c r="E13" s="140">
        <v>0</v>
      </c>
      <c r="F13" s="139">
        <v>0</v>
      </c>
      <c r="G13" s="138">
        <v>0</v>
      </c>
      <c r="H13" s="140">
        <v>0</v>
      </c>
      <c r="I13" s="139">
        <v>0</v>
      </c>
      <c r="J13" s="138">
        <v>0</v>
      </c>
      <c r="K13" s="140">
        <v>0</v>
      </c>
      <c r="L13" s="139">
        <v>0</v>
      </c>
      <c r="M13" s="138">
        <v>0</v>
      </c>
      <c r="N13" s="217">
        <f t="shared" si="4"/>
        <v>907.05541300000004</v>
      </c>
    </row>
    <row r="14" spans="1:14" x14ac:dyDescent="0.2">
      <c r="A14" s="162" t="s">
        <v>109</v>
      </c>
      <c r="B14" s="153">
        <v>3841.5272933021629</v>
      </c>
      <c r="C14" s="170">
        <v>2992.5517689772337</v>
      </c>
      <c r="D14" s="172">
        <v>2993.9886404629497</v>
      </c>
      <c r="E14" s="140">
        <v>0</v>
      </c>
      <c r="F14" s="139">
        <v>0</v>
      </c>
      <c r="G14" s="138">
        <v>0</v>
      </c>
      <c r="H14" s="140">
        <v>0</v>
      </c>
      <c r="I14" s="139">
        <v>0</v>
      </c>
      <c r="J14" s="138">
        <v>0</v>
      </c>
      <c r="K14" s="140">
        <v>0</v>
      </c>
      <c r="L14" s="139">
        <v>0</v>
      </c>
      <c r="M14" s="138">
        <v>0</v>
      </c>
      <c r="N14" s="217">
        <f t="shared" si="4"/>
        <v>9828.0677027423462</v>
      </c>
    </row>
    <row r="15" spans="1:14" x14ac:dyDescent="0.2">
      <c r="A15" s="162" t="s">
        <v>110</v>
      </c>
      <c r="B15" s="153">
        <v>798.29521199999954</v>
      </c>
      <c r="C15" s="170">
        <v>631.94446199999993</v>
      </c>
      <c r="D15" s="172">
        <v>613.08062199999972</v>
      </c>
      <c r="E15" s="140">
        <v>0</v>
      </c>
      <c r="F15" s="139">
        <v>0</v>
      </c>
      <c r="G15" s="138">
        <v>0</v>
      </c>
      <c r="H15" s="140">
        <v>0</v>
      </c>
      <c r="I15" s="139">
        <v>0</v>
      </c>
      <c r="J15" s="138">
        <v>0</v>
      </c>
      <c r="K15" s="140">
        <v>0</v>
      </c>
      <c r="L15" s="139">
        <v>0</v>
      </c>
      <c r="M15" s="138">
        <v>0</v>
      </c>
      <c r="N15" s="217">
        <f t="shared" si="4"/>
        <v>2043.3202959999992</v>
      </c>
    </row>
    <row r="16" spans="1:14" x14ac:dyDescent="0.2">
      <c r="A16" s="162" t="s">
        <v>111</v>
      </c>
      <c r="B16" s="153">
        <v>941.28252621002741</v>
      </c>
      <c r="C16" s="170">
        <v>769.66231437336626</v>
      </c>
      <c r="D16" s="172">
        <v>741.034076822732</v>
      </c>
      <c r="E16" s="140">
        <v>0</v>
      </c>
      <c r="F16" s="139">
        <v>0</v>
      </c>
      <c r="G16" s="138">
        <v>0</v>
      </c>
      <c r="H16" s="140">
        <v>0</v>
      </c>
      <c r="I16" s="139">
        <v>0</v>
      </c>
      <c r="J16" s="138">
        <v>0</v>
      </c>
      <c r="K16" s="140">
        <v>0</v>
      </c>
      <c r="L16" s="139">
        <v>0</v>
      </c>
      <c r="M16" s="138">
        <v>0</v>
      </c>
      <c r="N16" s="217">
        <f t="shared" si="4"/>
        <v>2451.9789174061257</v>
      </c>
    </row>
    <row r="17" spans="1:14" x14ac:dyDescent="0.2">
      <c r="A17" s="162" t="s">
        <v>112</v>
      </c>
      <c r="B17" s="153">
        <v>785.74265399943897</v>
      </c>
      <c r="C17" s="170">
        <v>659.65290329693607</v>
      </c>
      <c r="D17" s="172">
        <v>641.80764305984928</v>
      </c>
      <c r="E17" s="140">
        <v>0</v>
      </c>
      <c r="F17" s="139">
        <v>0</v>
      </c>
      <c r="G17" s="138">
        <v>0</v>
      </c>
      <c r="H17" s="140">
        <v>0</v>
      </c>
      <c r="I17" s="139">
        <v>0</v>
      </c>
      <c r="J17" s="138">
        <v>0</v>
      </c>
      <c r="K17" s="140">
        <v>0</v>
      </c>
      <c r="L17" s="139">
        <v>0</v>
      </c>
      <c r="M17" s="138">
        <v>0</v>
      </c>
      <c r="N17" s="217">
        <f t="shared" si="4"/>
        <v>2087.2032003562244</v>
      </c>
    </row>
    <row r="18" spans="1:14" x14ac:dyDescent="0.2">
      <c r="A18" s="162" t="s">
        <v>113</v>
      </c>
      <c r="B18" s="153">
        <v>3455.7438190000021</v>
      </c>
      <c r="C18" s="170">
        <v>2823.0244930444464</v>
      </c>
      <c r="D18" s="172">
        <v>2624.6239783869187</v>
      </c>
      <c r="E18" s="140">
        <v>0</v>
      </c>
      <c r="F18" s="139">
        <v>0</v>
      </c>
      <c r="G18" s="138">
        <v>0</v>
      </c>
      <c r="H18" s="140">
        <v>0</v>
      </c>
      <c r="I18" s="139">
        <v>0</v>
      </c>
      <c r="J18" s="138">
        <v>0</v>
      </c>
      <c r="K18" s="140">
        <v>0</v>
      </c>
      <c r="L18" s="139">
        <v>0</v>
      </c>
      <c r="M18" s="138">
        <v>0</v>
      </c>
      <c r="N18" s="217">
        <f t="shared" si="4"/>
        <v>8903.3922904313677</v>
      </c>
    </row>
    <row r="19" spans="1:14" x14ac:dyDescent="0.2">
      <c r="A19" s="162" t="s">
        <v>114</v>
      </c>
      <c r="B19" s="153">
        <v>3489.0160610000007</v>
      </c>
      <c r="C19" s="170">
        <v>3022.091406999999</v>
      </c>
      <c r="D19" s="172">
        <v>3069.2764399999996</v>
      </c>
      <c r="E19" s="140">
        <v>0</v>
      </c>
      <c r="F19" s="139">
        <v>0</v>
      </c>
      <c r="G19" s="138">
        <v>0</v>
      </c>
      <c r="H19" s="140">
        <v>0</v>
      </c>
      <c r="I19" s="139">
        <v>0</v>
      </c>
      <c r="J19" s="138">
        <v>0</v>
      </c>
      <c r="K19" s="140">
        <v>0</v>
      </c>
      <c r="L19" s="139">
        <v>0</v>
      </c>
      <c r="M19" s="138">
        <v>0</v>
      </c>
      <c r="N19" s="217">
        <f t="shared" si="4"/>
        <v>9580.3839079999998</v>
      </c>
    </row>
    <row r="20" spans="1:14" x14ac:dyDescent="0.2">
      <c r="A20" s="162" t="s">
        <v>115</v>
      </c>
      <c r="B20" s="171">
        <v>998.6583039999997</v>
      </c>
      <c r="C20" s="157">
        <v>816.62816000000009</v>
      </c>
      <c r="D20" s="154">
        <v>809.61779699999988</v>
      </c>
      <c r="E20" s="146">
        <v>0</v>
      </c>
      <c r="F20" s="145">
        <v>0</v>
      </c>
      <c r="G20" s="144">
        <v>0</v>
      </c>
      <c r="H20" s="146">
        <v>0</v>
      </c>
      <c r="I20" s="145">
        <v>0</v>
      </c>
      <c r="J20" s="144">
        <v>0</v>
      </c>
      <c r="K20" s="146">
        <v>0</v>
      </c>
      <c r="L20" s="145">
        <v>0</v>
      </c>
      <c r="M20" s="144">
        <v>0</v>
      </c>
      <c r="N20" s="217">
        <f t="shared" si="4"/>
        <v>2624.9042609999997</v>
      </c>
    </row>
    <row r="21" spans="1:14" x14ac:dyDescent="0.2">
      <c r="A21" s="107"/>
      <c r="B21" s="107"/>
      <c r="C21" s="107"/>
      <c r="D21" s="107"/>
      <c r="E21" s="107"/>
      <c r="F21" s="107"/>
      <c r="G21" s="107"/>
      <c r="H21" s="107"/>
      <c r="I21" s="107"/>
      <c r="J21" s="107"/>
      <c r="K21" s="107"/>
      <c r="L21" s="107"/>
      <c r="M21" s="107"/>
      <c r="N21" s="4" t="s">
        <v>78</v>
      </c>
    </row>
    <row r="22" spans="1:14" x14ac:dyDescent="0.2">
      <c r="A22" s="10" t="s">
        <v>135</v>
      </c>
      <c r="B22" s="24">
        <v>1989.5770149999998</v>
      </c>
      <c r="C22" s="107"/>
    </row>
    <row r="23" spans="1:14" x14ac:dyDescent="0.2">
      <c r="A23" s="10" t="s">
        <v>104</v>
      </c>
      <c r="B23" s="24">
        <v>2619.6133070000005</v>
      </c>
      <c r="C23" s="107"/>
    </row>
    <row r="24" spans="1:14" x14ac:dyDescent="0.2">
      <c r="A24" s="10" t="s">
        <v>105</v>
      </c>
      <c r="B24" s="24">
        <v>2830.7124470000003</v>
      </c>
      <c r="C24" s="107"/>
    </row>
    <row r="25" spans="1:14" x14ac:dyDescent="0.2">
      <c r="A25" s="10" t="s">
        <v>106</v>
      </c>
      <c r="B25" s="24">
        <v>4672.709879</v>
      </c>
      <c r="C25" s="107"/>
    </row>
    <row r="26" spans="1:14" x14ac:dyDescent="0.2">
      <c r="A26" s="10" t="s">
        <v>134</v>
      </c>
      <c r="B26" s="24">
        <v>1186.4807909193162</v>
      </c>
      <c r="C26" s="107"/>
    </row>
    <row r="27" spans="1:14" x14ac:dyDescent="0.2">
      <c r="A27" s="10" t="s">
        <v>107</v>
      </c>
      <c r="B27" s="24">
        <v>1506.8149917666683</v>
      </c>
      <c r="C27" s="107"/>
    </row>
    <row r="28" spans="1:14" x14ac:dyDescent="0.2">
      <c r="A28" s="10" t="s">
        <v>108</v>
      </c>
      <c r="B28" s="24">
        <v>907.05541300000004</v>
      </c>
      <c r="C28" s="107"/>
    </row>
    <row r="29" spans="1:14" x14ac:dyDescent="0.2">
      <c r="A29" s="10" t="s">
        <v>109</v>
      </c>
      <c r="B29" s="24">
        <v>9828.0677027423462</v>
      </c>
      <c r="C29" s="107"/>
    </row>
    <row r="30" spans="1:14" x14ac:dyDescent="0.2">
      <c r="A30" s="10" t="s">
        <v>110</v>
      </c>
      <c r="B30" s="24">
        <v>2043.3202959999992</v>
      </c>
      <c r="C30" s="107"/>
    </row>
    <row r="31" spans="1:14" x14ac:dyDescent="0.2">
      <c r="A31" s="10" t="s">
        <v>111</v>
      </c>
      <c r="B31" s="24">
        <v>2451.9789174061257</v>
      </c>
      <c r="C31" s="107"/>
    </row>
    <row r="32" spans="1:14" x14ac:dyDescent="0.2">
      <c r="A32" s="10" t="s">
        <v>112</v>
      </c>
      <c r="B32" s="24">
        <v>2087.2032003562244</v>
      </c>
      <c r="C32" s="107"/>
    </row>
    <row r="33" spans="1:3" x14ac:dyDescent="0.2">
      <c r="A33" s="10" t="s">
        <v>113</v>
      </c>
      <c r="B33" s="24">
        <v>8903.3922904313677</v>
      </c>
      <c r="C33" s="107"/>
    </row>
    <row r="34" spans="1:3" x14ac:dyDescent="0.2">
      <c r="A34" s="10" t="s">
        <v>114</v>
      </c>
      <c r="B34" s="24">
        <v>9580.3839079999998</v>
      </c>
      <c r="C34" s="107"/>
    </row>
    <row r="35" spans="1:3" x14ac:dyDescent="0.2">
      <c r="A35" s="10" t="s">
        <v>115</v>
      </c>
      <c r="B35" s="24">
        <v>2624.9042609999997</v>
      </c>
      <c r="C35" s="107"/>
    </row>
  </sheetData>
  <sortState ref="A7:N20">
    <sortCondition ref="A7"/>
  </sortState>
  <mergeCells count="12">
    <mergeCell ref="N3:N4"/>
    <mergeCell ref="N5:N6"/>
    <mergeCell ref="A3:A4"/>
    <mergeCell ref="B3:D3"/>
    <mergeCell ref="E3:G3"/>
    <mergeCell ref="H3:J3"/>
    <mergeCell ref="K3:M3"/>
    <mergeCell ref="A5:A6"/>
    <mergeCell ref="B5:D5"/>
    <mergeCell ref="E5:G5"/>
    <mergeCell ref="H5:J5"/>
    <mergeCell ref="K5:M5"/>
  </mergeCells>
  <pageMargins left="0.31496062992125984" right="0.31496062992125984" top="0.35433070866141736" bottom="0.35433070866141736" header="0.31496062992125984" footer="0.19685039370078741"/>
  <pageSetup paperSize="9" orientation="landscape" r:id="rId1"/>
  <headerFooter differentFirst="1" scaleWithDoc="0">
    <oddFooter>&amp;C&amp;"Calibri,Obyčejné"&amp;9&amp;P</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4"/>
  <dimension ref="A1:S46"/>
  <sheetViews>
    <sheetView showGridLines="0" zoomScaleNormal="100" zoomScaleSheetLayoutView="100" workbookViewId="0"/>
  </sheetViews>
  <sheetFormatPr defaultColWidth="9.140625" defaultRowHeight="12.75" x14ac:dyDescent="0.2"/>
  <cols>
    <col min="1" max="1" width="30.85546875" style="3" customWidth="1"/>
    <col min="2" max="15" width="7.42578125" style="3" customWidth="1"/>
    <col min="16" max="16" width="9.140625" style="3" customWidth="1"/>
    <col min="17" max="16384" width="9.140625" style="3"/>
  </cols>
  <sheetData>
    <row r="1" spans="1:16" s="70" customFormat="1" ht="15.75" x14ac:dyDescent="0.25">
      <c r="A1" s="166" t="s">
        <v>116</v>
      </c>
      <c r="B1" s="107"/>
      <c r="C1" s="107"/>
      <c r="D1" s="107"/>
      <c r="E1" s="107"/>
      <c r="G1" s="107"/>
      <c r="H1" s="107"/>
      <c r="I1" s="107"/>
      <c r="J1" s="107"/>
      <c r="K1" s="107"/>
      <c r="L1" s="107"/>
      <c r="M1" s="107"/>
      <c r="N1" s="107"/>
      <c r="P1" s="151" t="str">
        <f>Titulní!A35</f>
        <v>I. čtvrtletí 2020</v>
      </c>
    </row>
    <row r="2" spans="1:16" s="107" customFormat="1" ht="6" customHeight="1" x14ac:dyDescent="0.2">
      <c r="B2" s="1"/>
      <c r="C2" s="1"/>
      <c r="D2" s="1"/>
      <c r="E2" s="1"/>
      <c r="F2" s="1"/>
      <c r="G2" s="1"/>
      <c r="H2" s="1"/>
      <c r="I2" s="1"/>
      <c r="J2" s="1"/>
      <c r="K2" s="1"/>
      <c r="L2" s="1"/>
      <c r="M2" s="1"/>
      <c r="N2" s="1"/>
      <c r="O2" s="1"/>
    </row>
    <row r="3" spans="1:16" s="107" customFormat="1" ht="12" customHeight="1" x14ac:dyDescent="0.2">
      <c r="A3" s="325"/>
      <c r="B3" s="184" t="s">
        <v>91</v>
      </c>
      <c r="C3" s="184" t="s">
        <v>82</v>
      </c>
      <c r="D3" s="184" t="s">
        <v>83</v>
      </c>
      <c r="E3" s="184" t="s">
        <v>84</v>
      </c>
      <c r="F3" s="184" t="s">
        <v>94</v>
      </c>
      <c r="G3" s="184" t="s">
        <v>85</v>
      </c>
      <c r="H3" s="184" t="s">
        <v>86</v>
      </c>
      <c r="I3" s="184" t="s">
        <v>87</v>
      </c>
      <c r="J3" s="184" t="s">
        <v>88</v>
      </c>
      <c r="K3" s="184" t="s">
        <v>89</v>
      </c>
      <c r="L3" s="184" t="s">
        <v>90</v>
      </c>
      <c r="M3" s="184" t="s">
        <v>92</v>
      </c>
      <c r="N3" s="184" t="s">
        <v>93</v>
      </c>
      <c r="O3" s="184" t="s">
        <v>95</v>
      </c>
      <c r="P3" s="184" t="s">
        <v>7</v>
      </c>
    </row>
    <row r="4" spans="1:16" s="94" customFormat="1" ht="12" customHeight="1" x14ac:dyDescent="0.2">
      <c r="A4" s="224" t="s">
        <v>63</v>
      </c>
      <c r="B4" s="212">
        <f>SUM(B5:B20)</f>
        <v>1989.5770150000001</v>
      </c>
      <c r="C4" s="212">
        <f>SUM(C5:C20)</f>
        <v>2619.6133070000001</v>
      </c>
      <c r="D4" s="212">
        <f t="shared" ref="D4:P4" si="0">SUM(D5:D20)</f>
        <v>2830.7124469999985</v>
      </c>
      <c r="E4" s="212">
        <f t="shared" si="0"/>
        <v>4672.709879</v>
      </c>
      <c r="F4" s="212">
        <f>SUM(F5:F20)</f>
        <v>1186.480790919316</v>
      </c>
      <c r="G4" s="212">
        <f t="shared" si="0"/>
        <v>1506.8149917666678</v>
      </c>
      <c r="H4" s="212">
        <f t="shared" si="0"/>
        <v>907.05541300000027</v>
      </c>
      <c r="I4" s="212">
        <f t="shared" si="0"/>
        <v>9828.0677027423444</v>
      </c>
      <c r="J4" s="212">
        <f t="shared" si="0"/>
        <v>2043.3202959999999</v>
      </c>
      <c r="K4" s="212">
        <f t="shared" si="0"/>
        <v>2451.9789174061257</v>
      </c>
      <c r="L4" s="212">
        <f t="shared" si="0"/>
        <v>2087.2032003562244</v>
      </c>
      <c r="M4" s="212">
        <f t="shared" si="0"/>
        <v>8903.3922904313658</v>
      </c>
      <c r="N4" s="212">
        <f t="shared" si="0"/>
        <v>9580.3839079999998</v>
      </c>
      <c r="O4" s="219">
        <f t="shared" si="0"/>
        <v>2624.9042610000001</v>
      </c>
      <c r="P4" s="212">
        <f t="shared" si="0"/>
        <v>53232.21441962204</v>
      </c>
    </row>
    <row r="5" spans="1:16" s="107" customFormat="1" ht="12" customHeight="1" x14ac:dyDescent="0.2">
      <c r="A5" s="169" t="s">
        <v>41</v>
      </c>
      <c r="B5" s="157">
        <v>0</v>
      </c>
      <c r="C5" s="157">
        <v>502.38016700000003</v>
      </c>
      <c r="D5" s="157">
        <v>160.95820999999998</v>
      </c>
      <c r="E5" s="157">
        <v>146.31923399999999</v>
      </c>
      <c r="F5" s="157">
        <v>387.55432000000002</v>
      </c>
      <c r="G5" s="157">
        <v>239.72784999999999</v>
      </c>
      <c r="H5" s="157">
        <v>8.0867799999999992</v>
      </c>
      <c r="I5" s="157">
        <v>1696.0172069999999</v>
      </c>
      <c r="J5" s="157">
        <v>55.401018000000001</v>
      </c>
      <c r="K5" s="157">
        <v>19.949116</v>
      </c>
      <c r="L5" s="157">
        <v>330.81006600000006</v>
      </c>
      <c r="M5" s="157">
        <v>357.73242500000003</v>
      </c>
      <c r="N5" s="157">
        <v>2188.1373040000008</v>
      </c>
      <c r="O5" s="157">
        <v>129.81735399999999</v>
      </c>
      <c r="P5" s="225">
        <f>SUM(B5:O5)</f>
        <v>6222.8910510000005</v>
      </c>
    </row>
    <row r="6" spans="1:16" s="107" customFormat="1" ht="12" customHeight="1" x14ac:dyDescent="0.2">
      <c r="A6" s="155" t="s">
        <v>40</v>
      </c>
      <c r="B6" s="170">
        <v>38.22</v>
      </c>
      <c r="C6" s="170">
        <v>107.49441500000003</v>
      </c>
      <c r="D6" s="170">
        <v>77.065413000000007</v>
      </c>
      <c r="E6" s="170">
        <v>20.139046</v>
      </c>
      <c r="F6" s="170">
        <v>184.99128399999989</v>
      </c>
      <c r="G6" s="170">
        <v>116.96334100000001</v>
      </c>
      <c r="H6" s="170">
        <v>8.6805830000000022</v>
      </c>
      <c r="I6" s="170">
        <v>92.86999299999998</v>
      </c>
      <c r="J6" s="170">
        <v>103.045705</v>
      </c>
      <c r="K6" s="170">
        <v>117.33486699999997</v>
      </c>
      <c r="L6" s="170">
        <v>106.41678899999998</v>
      </c>
      <c r="M6" s="170">
        <v>124.52197699999992</v>
      </c>
      <c r="N6" s="170">
        <v>31.133058999999996</v>
      </c>
      <c r="O6" s="158">
        <v>38.402683000000003</v>
      </c>
      <c r="P6" s="225">
        <f t="shared" ref="P6:P20" si="1">SUM(B6:O6)</f>
        <v>1167.2791549999999</v>
      </c>
    </row>
    <row r="7" spans="1:16" s="107" customFormat="1" ht="12" customHeight="1" x14ac:dyDescent="0.2">
      <c r="A7" s="155" t="s">
        <v>39</v>
      </c>
      <c r="B7" s="170">
        <v>0</v>
      </c>
      <c r="C7" s="170">
        <v>0</v>
      </c>
      <c r="D7" s="170">
        <v>0</v>
      </c>
      <c r="E7" s="170">
        <v>0</v>
      </c>
      <c r="F7" s="170">
        <v>0</v>
      </c>
      <c r="G7" s="170">
        <v>31.03003</v>
      </c>
      <c r="H7" s="170">
        <v>0</v>
      </c>
      <c r="I7" s="170">
        <v>4786.2558100000015</v>
      </c>
      <c r="J7" s="170">
        <v>465.289602</v>
      </c>
      <c r="K7" s="170">
        <v>48.886000000000003</v>
      </c>
      <c r="L7" s="170">
        <v>0</v>
      </c>
      <c r="M7" s="170">
        <v>0</v>
      </c>
      <c r="N7" s="170">
        <v>0</v>
      </c>
      <c r="O7" s="158">
        <v>35.414000000000001</v>
      </c>
      <c r="P7" s="225">
        <f t="shared" si="1"/>
        <v>5366.8754420000014</v>
      </c>
    </row>
    <row r="8" spans="1:16" s="107" customFormat="1" ht="12" customHeight="1" x14ac:dyDescent="0.2">
      <c r="A8" s="155" t="s">
        <v>64</v>
      </c>
      <c r="B8" s="160">
        <v>0</v>
      </c>
      <c r="C8" s="160">
        <v>0.1225</v>
      </c>
      <c r="D8" s="160">
        <v>1.7909999999999999</v>
      </c>
      <c r="E8" s="160">
        <v>0</v>
      </c>
      <c r="F8" s="160">
        <v>1E-3</v>
      </c>
      <c r="G8" s="160">
        <v>0</v>
      </c>
      <c r="H8" s="160">
        <v>0</v>
      </c>
      <c r="I8" s="160">
        <v>0.65700000000000003</v>
      </c>
      <c r="J8" s="160">
        <v>0</v>
      </c>
      <c r="K8" s="160">
        <v>0</v>
      </c>
      <c r="L8" s="160">
        <v>1.35792</v>
      </c>
      <c r="M8" s="160">
        <v>0</v>
      </c>
      <c r="N8" s="160">
        <v>0</v>
      </c>
      <c r="O8" s="158">
        <v>0</v>
      </c>
      <c r="P8" s="225">
        <f t="shared" si="1"/>
        <v>3.9294199999999999</v>
      </c>
    </row>
    <row r="9" spans="1:16" s="107" customFormat="1" ht="12" customHeight="1" x14ac:dyDescent="0.2">
      <c r="A9" s="155" t="s">
        <v>65</v>
      </c>
      <c r="B9" s="160">
        <v>0.92200000000000004</v>
      </c>
      <c r="C9" s="160">
        <v>0</v>
      </c>
      <c r="D9" s="160">
        <v>0.24199999999999999</v>
      </c>
      <c r="E9" s="160">
        <v>1.7330700000000001</v>
      </c>
      <c r="F9" s="160">
        <v>0</v>
      </c>
      <c r="G9" s="160">
        <v>0</v>
      </c>
      <c r="H9" s="160">
        <v>0</v>
      </c>
      <c r="I9" s="160">
        <v>0</v>
      </c>
      <c r="J9" s="160">
        <v>0</v>
      </c>
      <c r="K9" s="160">
        <v>0</v>
      </c>
      <c r="L9" s="160">
        <v>0</v>
      </c>
      <c r="M9" s="160">
        <v>0</v>
      </c>
      <c r="N9" s="160">
        <v>0.33500000000000002</v>
      </c>
      <c r="O9" s="158">
        <v>0</v>
      </c>
      <c r="P9" s="225">
        <f t="shared" si="1"/>
        <v>3.2320700000000002</v>
      </c>
    </row>
    <row r="10" spans="1:16" s="107" customFormat="1" ht="12" customHeight="1" x14ac:dyDescent="0.2">
      <c r="A10" s="155" t="s">
        <v>66</v>
      </c>
      <c r="B10" s="160">
        <v>0</v>
      </c>
      <c r="C10" s="160">
        <v>0</v>
      </c>
      <c r="D10" s="160">
        <v>1.4999999999999999E-2</v>
      </c>
      <c r="E10" s="160">
        <v>1.4749E-2</v>
      </c>
      <c r="F10" s="160">
        <v>2.7899999999999998E-2</v>
      </c>
      <c r="G10" s="160">
        <v>0</v>
      </c>
      <c r="H10" s="160">
        <v>0</v>
      </c>
      <c r="I10" s="160">
        <v>0</v>
      </c>
      <c r="J10" s="160">
        <v>0</v>
      </c>
      <c r="K10" s="160">
        <v>0</v>
      </c>
      <c r="L10" s="160">
        <v>0</v>
      </c>
      <c r="M10" s="160">
        <v>0</v>
      </c>
      <c r="N10" s="160">
        <v>1.0999999999999999E-2</v>
      </c>
      <c r="O10" s="158">
        <v>0</v>
      </c>
      <c r="P10" s="225">
        <f t="shared" si="1"/>
        <v>6.8648999999999988E-2</v>
      </c>
    </row>
    <row r="11" spans="1:16" s="107" customFormat="1" ht="12" customHeight="1" x14ac:dyDescent="0.2">
      <c r="A11" s="155" t="s">
        <v>38</v>
      </c>
      <c r="B11" s="160">
        <v>0</v>
      </c>
      <c r="C11" s="160">
        <v>1604.1650559999998</v>
      </c>
      <c r="D11" s="160">
        <v>45.358179999999997</v>
      </c>
      <c r="E11" s="160">
        <v>3716.4264549999998</v>
      </c>
      <c r="F11" s="160">
        <v>202.60017300000001</v>
      </c>
      <c r="G11" s="160">
        <v>569.36436999999989</v>
      </c>
      <c r="H11" s="160">
        <v>37.840902</v>
      </c>
      <c r="I11" s="160">
        <v>227.38457099999999</v>
      </c>
      <c r="J11" s="160">
        <v>689.21869399999991</v>
      </c>
      <c r="K11" s="160">
        <v>2025.1951690000001</v>
      </c>
      <c r="L11" s="160">
        <v>1215.741763</v>
      </c>
      <c r="M11" s="160">
        <v>5458.0693660000006</v>
      </c>
      <c r="N11" s="160">
        <v>6310.2886079999989</v>
      </c>
      <c r="O11" s="158">
        <v>1214.6498240000001</v>
      </c>
      <c r="P11" s="225">
        <f t="shared" si="1"/>
        <v>23316.303131000001</v>
      </c>
    </row>
    <row r="12" spans="1:16" s="107" customFormat="1" ht="12" customHeight="1" x14ac:dyDescent="0.2">
      <c r="A12" s="155" t="s">
        <v>76</v>
      </c>
      <c r="B12" s="160">
        <v>0</v>
      </c>
      <c r="C12" s="160">
        <v>154.45599999999999</v>
      </c>
      <c r="D12" s="160">
        <v>0</v>
      </c>
      <c r="E12" s="160">
        <v>0</v>
      </c>
      <c r="F12" s="160">
        <v>153.196</v>
      </c>
      <c r="G12" s="160">
        <v>0</v>
      </c>
      <c r="H12" s="160">
        <v>0</v>
      </c>
      <c r="I12" s="160">
        <v>0</v>
      </c>
      <c r="J12" s="160">
        <v>0</v>
      </c>
      <c r="K12" s="160">
        <v>0</v>
      </c>
      <c r="L12" s="160">
        <v>0</v>
      </c>
      <c r="M12" s="160">
        <v>0</v>
      </c>
      <c r="N12" s="160">
        <v>0</v>
      </c>
      <c r="O12" s="158">
        <v>0</v>
      </c>
      <c r="P12" s="225">
        <f t="shared" si="1"/>
        <v>307.65199999999999</v>
      </c>
    </row>
    <row r="13" spans="1:16" s="107" customFormat="1" ht="12" customHeight="1" x14ac:dyDescent="0.2">
      <c r="A13" s="155" t="s">
        <v>37</v>
      </c>
      <c r="B13" s="160">
        <v>0</v>
      </c>
      <c r="C13" s="160">
        <v>0</v>
      </c>
      <c r="D13" s="160">
        <v>0</v>
      </c>
      <c r="E13" s="160">
        <v>0</v>
      </c>
      <c r="F13" s="160">
        <v>0</v>
      </c>
      <c r="G13" s="160">
        <v>0</v>
      </c>
      <c r="H13" s="160">
        <v>0</v>
      </c>
      <c r="I13" s="160">
        <v>9.8420000000000007E-2</v>
      </c>
      <c r="J13" s="160">
        <v>0</v>
      </c>
      <c r="K13" s="160">
        <v>0</v>
      </c>
      <c r="L13" s="160">
        <v>0</v>
      </c>
      <c r="M13" s="160">
        <v>0</v>
      </c>
      <c r="N13" s="160">
        <v>0</v>
      </c>
      <c r="O13" s="158">
        <v>0</v>
      </c>
      <c r="P13" s="225">
        <f t="shared" si="1"/>
        <v>9.8420000000000007E-2</v>
      </c>
    </row>
    <row r="14" spans="1:16" s="107" customFormat="1" ht="12" customHeight="1" x14ac:dyDescent="0.2">
      <c r="A14" s="155" t="s">
        <v>36</v>
      </c>
      <c r="B14" s="160">
        <v>0</v>
      </c>
      <c r="C14" s="160">
        <v>0</v>
      </c>
      <c r="D14" s="160">
        <v>31.762730000000001</v>
      </c>
      <c r="E14" s="160">
        <v>3.2429999999999999</v>
      </c>
      <c r="F14" s="160">
        <v>9.8859999999999992</v>
      </c>
      <c r="G14" s="160">
        <v>0.85974000000000006</v>
      </c>
      <c r="H14" s="160">
        <v>1.0530999999999999</v>
      </c>
      <c r="I14" s="160">
        <v>473.09025999999994</v>
      </c>
      <c r="J14" s="160">
        <v>185.29558399999999</v>
      </c>
      <c r="K14" s="160">
        <v>47.323</v>
      </c>
      <c r="L14" s="160">
        <v>0</v>
      </c>
      <c r="M14" s="160">
        <v>793.52599999999995</v>
      </c>
      <c r="N14" s="160">
        <v>306.81700000000001</v>
      </c>
      <c r="O14" s="158">
        <v>65.247</v>
      </c>
      <c r="P14" s="225">
        <f t="shared" si="1"/>
        <v>1918.1034139999999</v>
      </c>
    </row>
    <row r="15" spans="1:16" s="107" customFormat="1" ht="12" customHeight="1" x14ac:dyDescent="0.2">
      <c r="A15" s="155" t="s">
        <v>35</v>
      </c>
      <c r="B15" s="160">
        <v>0</v>
      </c>
      <c r="C15" s="160">
        <v>0</v>
      </c>
      <c r="D15" s="160">
        <v>0</v>
      </c>
      <c r="E15" s="160">
        <v>8.6427600000000009</v>
      </c>
      <c r="F15" s="160">
        <v>0</v>
      </c>
      <c r="G15" s="160">
        <v>0</v>
      </c>
      <c r="H15" s="160">
        <v>0</v>
      </c>
      <c r="I15" s="160">
        <v>0</v>
      </c>
      <c r="J15" s="160">
        <v>0</v>
      </c>
      <c r="K15" s="160">
        <v>0</v>
      </c>
      <c r="L15" s="160">
        <v>0</v>
      </c>
      <c r="M15" s="160">
        <v>10.901211999999999</v>
      </c>
      <c r="N15" s="160">
        <v>0</v>
      </c>
      <c r="O15" s="158">
        <v>240.238</v>
      </c>
      <c r="P15" s="225">
        <f t="shared" si="1"/>
        <v>259.781972</v>
      </c>
    </row>
    <row r="16" spans="1:16" s="107" customFormat="1" ht="12" customHeight="1" x14ac:dyDescent="0.2">
      <c r="A16" s="155" t="s">
        <v>34</v>
      </c>
      <c r="B16" s="160">
        <v>398.42941000000002</v>
      </c>
      <c r="C16" s="160">
        <v>2.1720000000000002</v>
      </c>
      <c r="D16" s="160">
        <v>450.27499999999992</v>
      </c>
      <c r="E16" s="160">
        <v>0</v>
      </c>
      <c r="F16" s="160">
        <v>2.4020000000000001</v>
      </c>
      <c r="G16" s="160">
        <v>0</v>
      </c>
      <c r="H16" s="160">
        <v>217.643</v>
      </c>
      <c r="I16" s="160">
        <v>23.022018000000003</v>
      </c>
      <c r="J16" s="160">
        <v>0.159912</v>
      </c>
      <c r="K16" s="160">
        <v>1.7098400000000002</v>
      </c>
      <c r="L16" s="160">
        <v>85.678159999999991</v>
      </c>
      <c r="M16" s="160">
        <v>24.163669000000002</v>
      </c>
      <c r="N16" s="160">
        <v>11.102959999999999</v>
      </c>
      <c r="O16" s="158">
        <v>21.157</v>
      </c>
      <c r="P16" s="225">
        <f t="shared" si="1"/>
        <v>1237.9149689999999</v>
      </c>
    </row>
    <row r="17" spans="1:19" s="107" customFormat="1" ht="12" customHeight="1" x14ac:dyDescent="0.2">
      <c r="A17" s="155" t="s">
        <v>33</v>
      </c>
      <c r="B17" s="160">
        <v>0</v>
      </c>
      <c r="C17" s="160">
        <v>0.44952399999999992</v>
      </c>
      <c r="D17" s="160">
        <v>0</v>
      </c>
      <c r="E17" s="160">
        <v>512.21399999999994</v>
      </c>
      <c r="F17" s="160">
        <v>0</v>
      </c>
      <c r="G17" s="160">
        <v>0</v>
      </c>
      <c r="H17" s="160">
        <v>0</v>
      </c>
      <c r="I17" s="160">
        <v>1542.1935879999999</v>
      </c>
      <c r="J17" s="160">
        <v>0</v>
      </c>
      <c r="K17" s="160">
        <v>0</v>
      </c>
      <c r="L17" s="160">
        <v>0.17799999999999999</v>
      </c>
      <c r="M17" s="160">
        <v>232.58473000000004</v>
      </c>
      <c r="N17" s="160">
        <v>231.18899999999999</v>
      </c>
      <c r="O17" s="158">
        <v>236.31</v>
      </c>
      <c r="P17" s="225">
        <f t="shared" si="1"/>
        <v>2755.1188419999994</v>
      </c>
    </row>
    <row r="18" spans="1:19" s="107" customFormat="1" ht="12" customHeight="1" x14ac:dyDescent="0.2">
      <c r="A18" s="155" t="s">
        <v>3</v>
      </c>
      <c r="B18" s="160">
        <v>0</v>
      </c>
      <c r="C18" s="160">
        <v>0</v>
      </c>
      <c r="D18" s="160">
        <v>0</v>
      </c>
      <c r="E18" s="160">
        <v>0</v>
      </c>
      <c r="F18" s="160">
        <v>0</v>
      </c>
      <c r="G18" s="160">
        <v>0</v>
      </c>
      <c r="H18" s="160">
        <v>0</v>
      </c>
      <c r="I18" s="160">
        <v>0</v>
      </c>
      <c r="J18" s="160">
        <v>0</v>
      </c>
      <c r="K18" s="160">
        <v>0</v>
      </c>
      <c r="L18" s="160">
        <v>0</v>
      </c>
      <c r="M18" s="160">
        <v>0</v>
      </c>
      <c r="N18" s="160">
        <v>0</v>
      </c>
      <c r="O18" s="158">
        <v>0</v>
      </c>
      <c r="P18" s="225">
        <f t="shared" si="1"/>
        <v>0</v>
      </c>
    </row>
    <row r="19" spans="1:19" s="107" customFormat="1" ht="12" customHeight="1" x14ac:dyDescent="0.2">
      <c r="A19" s="155" t="s">
        <v>32</v>
      </c>
      <c r="B19" s="160">
        <v>1.4376</v>
      </c>
      <c r="C19" s="160">
        <v>2.3453179999999998</v>
      </c>
      <c r="D19" s="160">
        <v>1.0966200000000002</v>
      </c>
      <c r="E19" s="160">
        <v>0</v>
      </c>
      <c r="F19" s="160">
        <v>0.90815399999999991</v>
      </c>
      <c r="G19" s="160">
        <v>0.32124799999999992</v>
      </c>
      <c r="H19" s="160">
        <v>0</v>
      </c>
      <c r="I19" s="160">
        <v>3.937303</v>
      </c>
      <c r="J19" s="160">
        <v>20.470334999999999</v>
      </c>
      <c r="K19" s="160">
        <v>0.773308</v>
      </c>
      <c r="L19" s="160">
        <v>0.398308</v>
      </c>
      <c r="M19" s="160">
        <v>2.3234490000000001</v>
      </c>
      <c r="N19" s="160">
        <v>0.5348449999999999</v>
      </c>
      <c r="O19" s="158">
        <v>0.55846200000000001</v>
      </c>
      <c r="P19" s="225">
        <f t="shared" si="1"/>
        <v>35.104949999999995</v>
      </c>
    </row>
    <row r="20" spans="1:19" s="107" customFormat="1" ht="12" customHeight="1" x14ac:dyDescent="0.2">
      <c r="A20" s="169" t="s">
        <v>31</v>
      </c>
      <c r="B20" s="156">
        <v>1550.5680050000001</v>
      </c>
      <c r="C20" s="156">
        <v>246.02832699999999</v>
      </c>
      <c r="D20" s="156">
        <v>2062.1482939999987</v>
      </c>
      <c r="E20" s="156">
        <v>263.97756500000008</v>
      </c>
      <c r="F20" s="156">
        <v>244.91395991931603</v>
      </c>
      <c r="G20" s="156">
        <v>548.54841276666809</v>
      </c>
      <c r="H20" s="156">
        <v>633.75104800000031</v>
      </c>
      <c r="I20" s="156">
        <v>982.54153274234375</v>
      </c>
      <c r="J20" s="156">
        <v>524.43944599999998</v>
      </c>
      <c r="K20" s="156">
        <v>190.80761740612624</v>
      </c>
      <c r="L20" s="156">
        <v>346.62219435622416</v>
      </c>
      <c r="M20" s="156">
        <v>1899.5694624313655</v>
      </c>
      <c r="N20" s="156">
        <v>500.83513200000016</v>
      </c>
      <c r="O20" s="157">
        <v>643.10993800000006</v>
      </c>
      <c r="P20" s="225">
        <f t="shared" si="1"/>
        <v>10637.860934622042</v>
      </c>
    </row>
    <row r="21" spans="1:19" s="5" customFormat="1" ht="11.25" x14ac:dyDescent="0.2">
      <c r="A21" s="25"/>
      <c r="P21" s="4" t="s">
        <v>78</v>
      </c>
    </row>
    <row r="22" spans="1:19" s="107" customFormat="1" x14ac:dyDescent="0.2">
      <c r="A22" s="64"/>
      <c r="B22" s="65"/>
      <c r="C22" s="65"/>
      <c r="D22" s="65"/>
      <c r="E22" s="65"/>
      <c r="F22" s="65"/>
      <c r="G22" s="65"/>
      <c r="H22" s="65"/>
      <c r="I22" s="65"/>
      <c r="J22" s="65"/>
      <c r="K22" s="65"/>
      <c r="L22" s="65"/>
      <c r="M22" s="65"/>
      <c r="N22" s="65"/>
      <c r="O22" s="65"/>
      <c r="P22" s="64"/>
    </row>
    <row r="23" spans="1:19" s="107" customFormat="1" x14ac:dyDescent="0.2">
      <c r="A23" s="64"/>
      <c r="B23" s="65"/>
      <c r="C23" s="65"/>
      <c r="D23" s="65"/>
      <c r="E23" s="65"/>
      <c r="F23" s="65"/>
      <c r="G23" s="65"/>
      <c r="H23" s="65"/>
      <c r="I23" s="65"/>
      <c r="J23" s="65"/>
      <c r="K23" s="65"/>
      <c r="L23" s="65"/>
      <c r="M23" s="65"/>
      <c r="N23" s="65"/>
      <c r="O23" s="65"/>
      <c r="P23" s="65"/>
    </row>
    <row r="24" spans="1:19" s="107" customFormat="1" x14ac:dyDescent="0.2">
      <c r="A24" s="64"/>
      <c r="B24" s="65"/>
      <c r="C24" s="65"/>
      <c r="D24" s="65"/>
      <c r="E24" s="65"/>
      <c r="F24" s="65"/>
      <c r="G24" s="65"/>
      <c r="H24" s="65"/>
      <c r="I24" s="65"/>
      <c r="J24" s="65"/>
      <c r="K24" s="65"/>
      <c r="L24" s="65"/>
      <c r="M24" s="65"/>
      <c r="N24" s="65"/>
      <c r="O24" s="65"/>
      <c r="P24" s="65"/>
      <c r="Q24" s="66"/>
    </row>
    <row r="25" spans="1:19" s="107" customFormat="1" x14ac:dyDescent="0.2">
      <c r="A25" s="64"/>
      <c r="B25" s="65"/>
      <c r="C25" s="65"/>
      <c r="D25" s="65"/>
      <c r="E25" s="65"/>
      <c r="F25" s="65"/>
      <c r="G25" s="65"/>
      <c r="H25" s="65"/>
      <c r="I25" s="65"/>
      <c r="J25" s="65"/>
      <c r="K25" s="65"/>
      <c r="L25" s="65"/>
      <c r="M25" s="65"/>
      <c r="N25" s="65"/>
      <c r="O25" s="65"/>
      <c r="P25" s="65"/>
      <c r="Q25" s="66"/>
    </row>
    <row r="26" spans="1:19" s="107" customFormat="1" x14ac:dyDescent="0.2">
      <c r="A26" s="64"/>
      <c r="B26" s="65"/>
      <c r="C26" s="65"/>
      <c r="D26" s="65"/>
      <c r="E26" s="65"/>
      <c r="F26" s="65"/>
      <c r="G26" s="65"/>
      <c r="H26" s="65"/>
      <c r="I26" s="65"/>
      <c r="J26" s="65"/>
      <c r="K26" s="65"/>
      <c r="L26" s="65"/>
      <c r="M26" s="65"/>
      <c r="N26" s="65"/>
      <c r="O26" s="65"/>
      <c r="P26" s="65"/>
      <c r="S26" s="8"/>
    </row>
    <row r="27" spans="1:19" s="107" customFormat="1" x14ac:dyDescent="0.2">
      <c r="A27" s="64"/>
      <c r="B27" s="65"/>
      <c r="C27" s="65"/>
      <c r="D27" s="65"/>
      <c r="E27" s="65"/>
      <c r="F27" s="65"/>
      <c r="G27" s="65"/>
      <c r="H27" s="65"/>
      <c r="I27" s="65"/>
      <c r="J27" s="65"/>
      <c r="K27" s="65"/>
      <c r="L27" s="65"/>
      <c r="M27" s="65"/>
      <c r="N27" s="65"/>
      <c r="O27" s="65"/>
      <c r="P27" s="65"/>
    </row>
    <row r="28" spans="1:19" s="107" customFormat="1" x14ac:dyDescent="0.2">
      <c r="A28" s="64"/>
      <c r="B28" s="65"/>
      <c r="C28" s="65"/>
      <c r="D28" s="65"/>
      <c r="E28" s="65"/>
      <c r="F28" s="65"/>
      <c r="G28" s="65"/>
      <c r="H28" s="65"/>
      <c r="I28" s="65"/>
      <c r="J28" s="65"/>
      <c r="K28" s="65"/>
      <c r="L28" s="65"/>
      <c r="M28" s="65"/>
      <c r="N28" s="65"/>
      <c r="O28" s="65"/>
      <c r="P28" s="65"/>
    </row>
    <row r="29" spans="1:19" s="107" customFormat="1" x14ac:dyDescent="0.2">
      <c r="A29" s="64"/>
      <c r="B29" s="65"/>
      <c r="C29" s="65"/>
      <c r="D29" s="65"/>
      <c r="E29" s="65"/>
      <c r="F29" s="65"/>
      <c r="G29" s="65"/>
      <c r="H29" s="65"/>
      <c r="I29" s="65"/>
      <c r="J29" s="65"/>
      <c r="K29" s="65"/>
      <c r="L29" s="65"/>
      <c r="M29" s="65"/>
      <c r="N29" s="65"/>
      <c r="O29" s="65"/>
      <c r="P29" s="65"/>
    </row>
    <row r="30" spans="1:19" s="107" customFormat="1" x14ac:dyDescent="0.2">
      <c r="A30" s="64"/>
      <c r="B30" s="65"/>
      <c r="C30" s="65"/>
      <c r="D30" s="65"/>
      <c r="E30" s="65"/>
      <c r="F30" s="65"/>
      <c r="G30" s="65"/>
      <c r="H30" s="65"/>
      <c r="I30" s="65"/>
      <c r="J30" s="65"/>
      <c r="K30" s="65"/>
      <c r="L30" s="65"/>
      <c r="M30" s="65"/>
      <c r="N30" s="65"/>
      <c r="O30" s="65"/>
      <c r="P30" s="65"/>
    </row>
    <row r="31" spans="1:19" s="107" customFormat="1" x14ac:dyDescent="0.2">
      <c r="A31" s="64"/>
      <c r="B31" s="65"/>
      <c r="C31" s="65"/>
      <c r="D31" s="65"/>
      <c r="E31" s="65"/>
      <c r="F31" s="65"/>
      <c r="G31" s="65"/>
      <c r="H31" s="65"/>
      <c r="I31" s="65"/>
      <c r="J31" s="65"/>
      <c r="K31" s="65"/>
      <c r="L31" s="65"/>
      <c r="M31" s="65"/>
      <c r="N31" s="65"/>
      <c r="O31" s="65"/>
      <c r="P31" s="65"/>
    </row>
    <row r="32" spans="1:19" s="107" customFormat="1" x14ac:dyDescent="0.2">
      <c r="A32" s="64"/>
      <c r="B32" s="65"/>
      <c r="C32" s="65"/>
      <c r="D32" s="65"/>
      <c r="E32" s="65"/>
      <c r="F32" s="65"/>
      <c r="G32" s="65"/>
      <c r="H32" s="65"/>
      <c r="I32" s="65"/>
      <c r="J32" s="65"/>
      <c r="K32" s="65"/>
      <c r="L32" s="65"/>
      <c r="M32" s="65"/>
      <c r="N32" s="65"/>
      <c r="O32" s="65"/>
      <c r="P32" s="65"/>
    </row>
    <row r="33" spans="1:16" s="107" customFormat="1" x14ac:dyDescent="0.2">
      <c r="A33" s="64"/>
      <c r="B33" s="65"/>
      <c r="C33" s="65"/>
      <c r="D33" s="65"/>
      <c r="E33" s="65"/>
      <c r="F33" s="65"/>
      <c r="G33" s="65"/>
      <c r="H33" s="65"/>
      <c r="I33" s="65"/>
      <c r="J33" s="65"/>
      <c r="K33" s="65"/>
      <c r="L33" s="65"/>
      <c r="M33" s="65"/>
      <c r="N33" s="65"/>
      <c r="O33" s="65"/>
      <c r="P33" s="65"/>
    </row>
    <row r="34" spans="1:16" s="107" customFormat="1" x14ac:dyDescent="0.2">
      <c r="A34" s="64"/>
      <c r="B34" s="65"/>
      <c r="C34" s="65"/>
      <c r="D34" s="65"/>
      <c r="E34" s="65"/>
      <c r="F34" s="65"/>
      <c r="G34" s="65"/>
      <c r="H34" s="65"/>
      <c r="I34" s="65"/>
      <c r="J34" s="65"/>
      <c r="K34" s="65"/>
      <c r="L34" s="65"/>
      <c r="M34" s="65"/>
      <c r="N34" s="65"/>
      <c r="O34" s="65"/>
      <c r="P34" s="65"/>
    </row>
    <row r="35" spans="1:16" s="107" customFormat="1" x14ac:dyDescent="0.2">
      <c r="A35" s="64"/>
      <c r="B35" s="65"/>
      <c r="C35" s="65"/>
      <c r="D35" s="65"/>
      <c r="E35" s="65"/>
      <c r="F35" s="65"/>
      <c r="G35" s="65"/>
      <c r="H35" s="65"/>
      <c r="I35" s="65"/>
      <c r="J35" s="65"/>
      <c r="K35" s="65"/>
      <c r="L35" s="65"/>
      <c r="M35" s="65"/>
      <c r="N35" s="65"/>
      <c r="O35" s="65"/>
      <c r="P35" s="65"/>
    </row>
    <row r="36" spans="1:16" s="107" customFormat="1" x14ac:dyDescent="0.2">
      <c r="A36" s="64"/>
      <c r="B36" s="65"/>
      <c r="C36" s="65"/>
      <c r="D36" s="65"/>
      <c r="E36" s="65"/>
      <c r="F36" s="65"/>
      <c r="G36" s="65"/>
      <c r="H36" s="65"/>
      <c r="I36" s="65"/>
      <c r="J36" s="65"/>
      <c r="K36" s="65"/>
      <c r="L36" s="65"/>
      <c r="M36" s="65"/>
      <c r="N36" s="65"/>
      <c r="O36" s="65"/>
      <c r="P36" s="65"/>
    </row>
    <row r="37" spans="1:16" s="107" customFormat="1" x14ac:dyDescent="0.2">
      <c r="A37" s="64"/>
      <c r="B37" s="65"/>
      <c r="C37" s="65"/>
      <c r="D37" s="65"/>
      <c r="E37" s="65"/>
      <c r="F37" s="65"/>
      <c r="G37" s="65"/>
      <c r="H37" s="65"/>
      <c r="I37" s="65"/>
      <c r="J37" s="65"/>
      <c r="K37" s="65"/>
      <c r="L37" s="65"/>
      <c r="M37" s="65"/>
      <c r="N37" s="65"/>
      <c r="O37" s="65"/>
      <c r="P37" s="65"/>
    </row>
    <row r="38" spans="1:16" s="107" customFormat="1" x14ac:dyDescent="0.2">
      <c r="A38" s="64"/>
      <c r="B38" s="65"/>
      <c r="C38" s="65"/>
      <c r="D38" s="65"/>
      <c r="E38" s="65"/>
      <c r="F38" s="65"/>
      <c r="G38" s="65"/>
      <c r="H38" s="65"/>
      <c r="I38" s="65"/>
      <c r="J38" s="65"/>
      <c r="K38" s="65"/>
      <c r="L38" s="65"/>
      <c r="M38" s="65"/>
      <c r="N38" s="65"/>
      <c r="O38" s="65"/>
      <c r="P38" s="65"/>
    </row>
    <row r="39" spans="1:16" s="107" customFormat="1" x14ac:dyDescent="0.2">
      <c r="A39" s="64"/>
      <c r="B39" s="65"/>
      <c r="C39" s="65"/>
      <c r="D39" s="65"/>
      <c r="E39" s="65"/>
      <c r="F39" s="65"/>
      <c r="G39" s="65"/>
      <c r="H39" s="65"/>
      <c r="I39" s="65"/>
      <c r="J39" s="65"/>
      <c r="K39" s="65"/>
      <c r="L39" s="65"/>
      <c r="M39" s="65"/>
      <c r="N39" s="65"/>
      <c r="O39" s="65"/>
      <c r="P39" s="65"/>
    </row>
    <row r="40" spans="1:16" s="107" customFormat="1" x14ac:dyDescent="0.2">
      <c r="A40" s="64"/>
      <c r="B40" s="65"/>
      <c r="C40" s="65"/>
      <c r="D40" s="65"/>
      <c r="E40" s="65"/>
      <c r="F40" s="65"/>
      <c r="G40" s="65"/>
      <c r="H40" s="65"/>
      <c r="I40" s="65"/>
      <c r="J40" s="65"/>
      <c r="K40" s="65"/>
      <c r="L40" s="65"/>
      <c r="M40" s="65"/>
      <c r="N40" s="65"/>
      <c r="O40" s="65"/>
      <c r="P40" s="65"/>
    </row>
    <row r="41" spans="1:16" s="107" customFormat="1" x14ac:dyDescent="0.2">
      <c r="A41" s="64"/>
      <c r="B41" s="65"/>
      <c r="C41" s="65"/>
      <c r="D41" s="65"/>
      <c r="E41" s="65"/>
      <c r="F41" s="65"/>
      <c r="G41" s="65"/>
      <c r="H41" s="65"/>
      <c r="I41" s="65"/>
      <c r="J41" s="65"/>
      <c r="K41" s="65"/>
      <c r="L41" s="65"/>
      <c r="M41" s="65"/>
      <c r="N41" s="65"/>
      <c r="O41" s="65"/>
      <c r="P41" s="65"/>
    </row>
    <row r="42" spans="1:16" s="107" customFormat="1" x14ac:dyDescent="0.2">
      <c r="A42" s="3"/>
      <c r="B42" s="3"/>
      <c r="C42" s="3"/>
      <c r="D42" s="3"/>
      <c r="E42" s="3"/>
      <c r="F42" s="3"/>
      <c r="G42" s="3"/>
      <c r="H42" s="3"/>
      <c r="I42" s="3"/>
      <c r="J42" s="3"/>
      <c r="K42" s="3"/>
      <c r="L42" s="3"/>
      <c r="M42" s="3"/>
      <c r="N42" s="3"/>
      <c r="O42" s="3"/>
      <c r="P42" s="3"/>
    </row>
    <row r="44" spans="1:16" x14ac:dyDescent="0.2">
      <c r="C44" s="67"/>
    </row>
    <row r="45" spans="1:16" x14ac:dyDescent="0.2">
      <c r="C45" s="67"/>
    </row>
    <row r="46" spans="1:16" x14ac:dyDescent="0.2">
      <c r="C46" s="67"/>
    </row>
  </sheetData>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&amp;C&amp;"Calibri,Obyčejné"&amp;9&amp;P</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65FBED5E8B528848AFB368562A6DB3EE" ma:contentTypeVersion="0" ma:contentTypeDescription="Vytvoří nový dokument" ma:contentTypeScope="" ma:versionID="adf6e545162cd1436a7e0a22cc7725c9">
  <xsd:schema xmlns:xsd="http://www.w3.org/2001/XMLSchema" xmlns:xs="http://www.w3.org/2001/XMLSchema" xmlns:p="http://schemas.microsoft.com/office/2006/metadata/properties" targetNamespace="http://schemas.microsoft.com/office/2006/metadata/properties" ma:root="true" ma:fieldsID="c2e859ab3f162ac39b5a50c908278320">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C8EC6C5-B479-4119-AF1D-22D67099443F}"/>
</file>

<file path=customXml/itemProps2.xml><?xml version="1.0" encoding="utf-8"?>
<ds:datastoreItem xmlns:ds="http://schemas.openxmlformats.org/officeDocument/2006/customXml" ds:itemID="{FFD9BEF8-714D-4540-AB90-F3022965B84E}"/>
</file>

<file path=customXml/itemProps3.xml><?xml version="1.0" encoding="utf-8"?>
<ds:datastoreItem xmlns:ds="http://schemas.openxmlformats.org/officeDocument/2006/customXml" ds:itemID="{5D3AEB60-471C-44D0-8F30-060880CF6DB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48</vt:i4>
      </vt:variant>
      <vt:variant>
        <vt:lpstr>Pojmenované oblasti</vt:lpstr>
      </vt:variant>
      <vt:variant>
        <vt:i4>16</vt:i4>
      </vt:variant>
    </vt:vector>
  </HeadingPairs>
  <TitlesOfParts>
    <vt:vector size="64" baseType="lpstr">
      <vt:lpstr>Titulní</vt:lpstr>
      <vt:lpstr>Obsah</vt:lpstr>
      <vt:lpstr>Úvod</vt:lpstr>
      <vt:lpstr>1</vt:lpstr>
      <vt:lpstr>2</vt:lpstr>
      <vt:lpstr>3</vt:lpstr>
      <vt:lpstr>4.1</vt:lpstr>
      <vt:lpstr>4.2</vt:lpstr>
      <vt:lpstr>4.3</vt:lpstr>
      <vt:lpstr>5.1</vt:lpstr>
      <vt:lpstr>5.2</vt:lpstr>
      <vt:lpstr>5.3</vt:lpstr>
      <vt:lpstr>5.4</vt:lpstr>
      <vt:lpstr>6</vt:lpstr>
      <vt:lpstr>7.1</vt:lpstr>
      <vt:lpstr>7.2</vt:lpstr>
      <vt:lpstr>8.1</vt:lpstr>
      <vt:lpstr>8.2</vt:lpstr>
      <vt:lpstr>14.2</vt:lpstr>
      <vt:lpstr>14.3</vt:lpstr>
      <vt:lpstr>14.4</vt:lpstr>
      <vt:lpstr>14.5</vt:lpstr>
      <vt:lpstr>14.6</vt:lpstr>
      <vt:lpstr>14.7</vt:lpstr>
      <vt:lpstr>14.8</vt:lpstr>
      <vt:lpstr>14.9</vt:lpstr>
      <vt:lpstr>14.10</vt:lpstr>
      <vt:lpstr>14.11</vt:lpstr>
      <vt:lpstr>14.12</vt:lpstr>
      <vt:lpstr>14.13</vt:lpstr>
      <vt:lpstr>14.14</vt:lpstr>
      <vt:lpstr>8.3</vt:lpstr>
      <vt:lpstr>8.4</vt:lpstr>
      <vt:lpstr>8.5</vt:lpstr>
      <vt:lpstr>8.6</vt:lpstr>
      <vt:lpstr>8.7</vt:lpstr>
      <vt:lpstr>8.8</vt:lpstr>
      <vt:lpstr>8.9</vt:lpstr>
      <vt:lpstr>8.10</vt:lpstr>
      <vt:lpstr>8.11</vt:lpstr>
      <vt:lpstr>8.12</vt:lpstr>
      <vt:lpstr>8.13</vt:lpstr>
      <vt:lpstr>8.14</vt:lpstr>
      <vt:lpstr>9</vt:lpstr>
      <vt:lpstr>10.1</vt:lpstr>
      <vt:lpstr>10.2</vt:lpstr>
      <vt:lpstr>10.3</vt:lpstr>
      <vt:lpstr>10.4</vt:lpstr>
      <vt:lpstr>'1'!Oblast_tisku</vt:lpstr>
      <vt:lpstr>'8.1'!Oblast_tisku</vt:lpstr>
      <vt:lpstr>'8.10'!Oblast_tisku</vt:lpstr>
      <vt:lpstr>'8.11'!Oblast_tisku</vt:lpstr>
      <vt:lpstr>'8.12'!Oblast_tisku</vt:lpstr>
      <vt:lpstr>'8.13'!Oblast_tisku</vt:lpstr>
      <vt:lpstr>'8.14'!Oblast_tisku</vt:lpstr>
      <vt:lpstr>'8.2'!Oblast_tisku</vt:lpstr>
      <vt:lpstr>'8.3'!Oblast_tisku</vt:lpstr>
      <vt:lpstr>'8.4'!Oblast_tisku</vt:lpstr>
      <vt:lpstr>'8.5'!Oblast_tisku</vt:lpstr>
      <vt:lpstr>'8.6'!Oblast_tisku</vt:lpstr>
      <vt:lpstr>'8.7'!Oblast_tisku</vt:lpstr>
      <vt:lpstr>'8.8'!Oblast_tisku</vt:lpstr>
      <vt:lpstr>'8.9'!Oblast_tisku</vt:lpstr>
      <vt:lpstr>'9'!Oblast_tisku</vt:lpstr>
    </vt:vector>
  </TitlesOfParts>
  <Company>Energetický regulační úřad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Rosecký Daniel Ing.</dc:creator>
  <cp:lastModifiedBy>Rosecký Daniel Ing.</cp:lastModifiedBy>
  <cp:lastPrinted>2021-01-06T15:49:23Z</cp:lastPrinted>
  <dcterms:created xsi:type="dcterms:W3CDTF">2006-03-02T11:20:40Z</dcterms:created>
  <dcterms:modified xsi:type="dcterms:W3CDTF">2021-01-07T07:57:42Z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0x01010065FBED5E8B528848AFB368562A6DB3EE</vt:lpwstr>
  </property>
</Properties>
</file>