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8.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0.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2.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13.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14.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15.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drawings/drawing16.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17.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drawings/drawing18.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C:\Users\kriz\Desktop\"/>
    </mc:Choice>
  </mc:AlternateContent>
  <xr:revisionPtr revIDLastSave="0" documentId="13_ncr:1_{800C5BE2-2C27-42ED-9887-B32BD591AB7B}" xr6:coauthVersionLast="36" xr6:coauthVersionMax="36" xr10:uidLastSave="{00000000-0000-0000-0000-000000000000}"/>
  <workbookProtection workbookAlgorithmName="SHA-512" workbookHashValue="i6PCm6h0kuszIwYSiCHnR9PNDVmzmj0r50ve8Ur7Sa3+1b8NrHmvZUnm46Pu34mWtrH3eXwJCTGXFtQz+zZMFQ==" workbookSaltValue="F+HtLjLBhNWYYGjhm6Jw+A==" workbookSpinCount="100000" lockStructure="1"/>
  <bookViews>
    <workbookView xWindow="-120" yWindow="-120" windowWidth="29040" windowHeight="15720" xr2:uid="{6F2AD3C7-4A91-4B89-BA8C-4689E40090F1}"/>
  </bookViews>
  <sheets>
    <sheet name="Titulní strana" sheetId="182" r:id="rId1"/>
    <sheet name="Souhrnně KS" sheetId="203" r:id="rId2"/>
    <sheet name="Plyn KS" sheetId="207" r:id="rId3"/>
    <sheet name="Uhlí KS" sheetId="212" r:id="rId4"/>
    <sheet name="Biomasa KS" sheetId="213" r:id="rId5"/>
    <sheet name="14.2" sheetId="118" state="hidden" r:id="rId6"/>
    <sheet name="14.3" sheetId="112" state="hidden" r:id="rId7"/>
    <sheet name="14.4" sheetId="119" state="hidden" r:id="rId8"/>
    <sheet name="14.5" sheetId="113" state="hidden" r:id="rId9"/>
    <sheet name="14.6" sheetId="120" state="hidden" r:id="rId10"/>
    <sheet name="14.7" sheetId="114" state="hidden" r:id="rId11"/>
    <sheet name="14.8" sheetId="121" state="hidden" r:id="rId12"/>
    <sheet name="14.9" sheetId="115" state="hidden" r:id="rId13"/>
    <sheet name="14.10" sheetId="122" state="hidden" r:id="rId14"/>
    <sheet name="14.11" sheetId="116" state="hidden" r:id="rId15"/>
    <sheet name="14.12" sheetId="123" state="hidden" r:id="rId16"/>
    <sheet name="14.13" sheetId="117" state="hidden" r:id="rId17"/>
    <sheet name="14.14" sheetId="124" state="hidden" r:id="rId18"/>
  </sheets>
  <externalReferences>
    <externalReference r:id="rId19"/>
  </externalReferences>
  <definedNames>
    <definedName name="Datum_OTE">"2. 5. 2017"</definedName>
    <definedName name="i" localSheetId="1">#REF!</definedName>
    <definedName name="i">#REF!</definedName>
    <definedName name="Název_CL" localSheetId="1">#REF!</definedName>
    <definedName name="Název_CL">#REF!</definedName>
    <definedName name="_xlnm.Print_Titles" localSheetId="4">'Biomasa KS'!$1:$1</definedName>
    <definedName name="_xlnm.Print_Titles" localSheetId="2">'Plyn KS'!$1:$1</definedName>
    <definedName name="_xlnm.Print_Titles" localSheetId="3">'Uhlí KS'!$1:$1</definedName>
    <definedName name="_xlnm.Print_Area" localSheetId="4">'Biomasa KS'!$A$1:$P$246</definedName>
    <definedName name="_xlnm.Print_Area" localSheetId="2">'Plyn KS'!$A$1:$P$246</definedName>
    <definedName name="_xlnm.Print_Area" localSheetId="1">'Souhrnně KS'!$A$1:$O$239</definedName>
    <definedName name="_xlnm.Print_Area" localSheetId="0">'Titulní strana'!$A$1:$A$47</definedName>
    <definedName name="_xlnm.Print_Area" localSheetId="3">'Uhlí KS'!$A$1:$P$246</definedName>
    <definedName name="Přiřazení" localSheetId="1">#REF!</definedName>
    <definedName name="Přiřazení">#REF!</definedName>
    <definedName name="Zdroj_palivo" localSheetId="1">#REF!</definedName>
    <definedName name="Zdroj_palivo">#REF!</definedName>
    <definedName name="Změna_ceny">'[1]Podle data změny ceny'!$G$2:$R$410</definedName>
  </definedNames>
  <calcPr calcId="191029"/>
</workbook>
</file>

<file path=xl/calcChain.xml><?xml version="1.0" encoding="utf-8"?>
<calcChain xmlns="http://schemas.openxmlformats.org/spreadsheetml/2006/main">
  <c r="I273" i="212" l="1"/>
  <c r="I274" i="212"/>
  <c r="I275" i="212"/>
  <c r="I276" i="212"/>
  <c r="I277" i="212"/>
  <c r="I278" i="212"/>
  <c r="I279" i="212"/>
  <c r="I280" i="212"/>
  <c r="I281" i="212"/>
  <c r="I282" i="212"/>
  <c r="I283" i="212"/>
  <c r="I284" i="212"/>
  <c r="I285" i="212"/>
  <c r="I286" i="212"/>
  <c r="I287" i="212"/>
  <c r="I288" i="212"/>
  <c r="I289" i="212"/>
  <c r="I290" i="212"/>
  <c r="I291" i="212"/>
  <c r="I273" i="213"/>
  <c r="I274" i="213"/>
  <c r="I275" i="213"/>
  <c r="I276" i="213"/>
  <c r="I277" i="213"/>
  <c r="I278" i="213"/>
  <c r="I279" i="213"/>
  <c r="I280" i="213"/>
  <c r="I281" i="213"/>
  <c r="I282" i="213"/>
  <c r="I283" i="213"/>
  <c r="I284" i="213"/>
  <c r="I285" i="213"/>
  <c r="I286" i="213"/>
  <c r="I287" i="213"/>
  <c r="I288" i="213"/>
  <c r="I289" i="213"/>
  <c r="I290" i="213"/>
  <c r="I291" i="213"/>
  <c r="I273" i="207"/>
  <c r="I274" i="207"/>
  <c r="I275" i="207"/>
  <c r="I276" i="207"/>
  <c r="I277" i="207"/>
  <c r="I278" i="207"/>
  <c r="I279" i="207"/>
  <c r="I280" i="207"/>
  <c r="I281" i="207"/>
  <c r="I282" i="207"/>
  <c r="I283" i="207"/>
  <c r="I284" i="207"/>
  <c r="I285" i="207"/>
  <c r="I286" i="207"/>
  <c r="I287" i="207"/>
  <c r="I288" i="207"/>
  <c r="I289" i="207"/>
  <c r="I290" i="207"/>
  <c r="I291" i="207"/>
  <c r="I272" i="212"/>
  <c r="I272" i="213"/>
  <c r="I272" i="207"/>
  <c r="H309" i="213" l="1"/>
  <c r="H308" i="213"/>
  <c r="H307" i="213"/>
  <c r="H306" i="213"/>
  <c r="H305" i="213"/>
  <c r="H304" i="213"/>
  <c r="H303" i="213"/>
  <c r="H302" i="213"/>
  <c r="H301" i="213"/>
  <c r="H300" i="213"/>
  <c r="H299" i="213"/>
  <c r="H298" i="213"/>
  <c r="E291" i="213"/>
  <c r="E290" i="213"/>
  <c r="E289" i="213"/>
  <c r="E288" i="213"/>
  <c r="E287" i="213"/>
  <c r="E286" i="213"/>
  <c r="E285" i="213"/>
  <c r="E284" i="213"/>
  <c r="E283" i="213"/>
  <c r="E282" i="213"/>
  <c r="E281" i="213"/>
  <c r="E280" i="213"/>
  <c r="E279" i="213"/>
  <c r="E278" i="213"/>
  <c r="E277" i="213"/>
  <c r="E276" i="213"/>
  <c r="E275" i="213"/>
  <c r="E274" i="213"/>
  <c r="E273" i="213"/>
  <c r="E272" i="213"/>
  <c r="G267" i="213"/>
  <c r="I267" i="213" s="1"/>
  <c r="O36" i="213" s="1"/>
  <c r="D267" i="213"/>
  <c r="G266" i="213"/>
  <c r="I266" i="213" s="1"/>
  <c r="N36" i="213" s="1"/>
  <c r="D266" i="213"/>
  <c r="G265" i="213"/>
  <c r="I265" i="213" s="1"/>
  <c r="D265" i="213"/>
  <c r="G264" i="213"/>
  <c r="I264" i="213" s="1"/>
  <c r="D264" i="213"/>
  <c r="G263" i="213"/>
  <c r="I263" i="213" s="1"/>
  <c r="D263" i="213"/>
  <c r="G262" i="213"/>
  <c r="I262" i="213" s="1"/>
  <c r="D262" i="213"/>
  <c r="G261" i="213"/>
  <c r="I261" i="213" s="1"/>
  <c r="D261" i="213"/>
  <c r="G260" i="213"/>
  <c r="I260" i="213" s="1"/>
  <c r="D260" i="213"/>
  <c r="G259" i="213"/>
  <c r="I259" i="213" s="1"/>
  <c r="D259" i="213"/>
  <c r="G258" i="213"/>
  <c r="I258" i="213" s="1"/>
  <c r="D258" i="213"/>
  <c r="G257" i="213"/>
  <c r="I257" i="213" s="1"/>
  <c r="D257" i="213"/>
  <c r="G256" i="213"/>
  <c r="I256" i="213" s="1"/>
  <c r="D256" i="213"/>
  <c r="I95" i="213"/>
  <c r="G94" i="213" s="1"/>
  <c r="H59" i="213"/>
  <c r="G59" i="213"/>
  <c r="H58" i="213"/>
  <c r="G58" i="213"/>
  <c r="H57" i="213"/>
  <c r="G57" i="213"/>
  <c r="H56" i="213"/>
  <c r="G56" i="213"/>
  <c r="H55" i="213"/>
  <c r="G55" i="213"/>
  <c r="H54" i="213"/>
  <c r="G54" i="213"/>
  <c r="H53" i="213"/>
  <c r="G53" i="213"/>
  <c r="H52" i="213"/>
  <c r="G52" i="213"/>
  <c r="H51" i="213"/>
  <c r="G51" i="213"/>
  <c r="H50" i="213"/>
  <c r="G50" i="213"/>
  <c r="H49" i="213"/>
  <c r="G49" i="213"/>
  <c r="H48" i="213"/>
  <c r="G48" i="213"/>
  <c r="H47" i="213"/>
  <c r="H309" i="212"/>
  <c r="H308" i="212"/>
  <c r="H307" i="212"/>
  <c r="H306" i="212"/>
  <c r="H305" i="212"/>
  <c r="H304" i="212"/>
  <c r="H303" i="212"/>
  <c r="H302" i="212"/>
  <c r="H301" i="212"/>
  <c r="H300" i="212"/>
  <c r="H299" i="212"/>
  <c r="H298" i="212"/>
  <c r="E291" i="212"/>
  <c r="E290" i="212"/>
  <c r="E289" i="212"/>
  <c r="E288" i="212"/>
  <c r="E287" i="212"/>
  <c r="E286" i="212"/>
  <c r="E285" i="212"/>
  <c r="E284" i="212"/>
  <c r="E283" i="212"/>
  <c r="E282" i="212"/>
  <c r="E281" i="212"/>
  <c r="E280" i="212"/>
  <c r="E279" i="212"/>
  <c r="E278" i="212"/>
  <c r="E277" i="212"/>
  <c r="E276" i="212"/>
  <c r="E275" i="212"/>
  <c r="E274" i="212"/>
  <c r="E273" i="212"/>
  <c r="E272" i="212"/>
  <c r="G267" i="212"/>
  <c r="I267" i="212" s="1"/>
  <c r="O36" i="212" s="1"/>
  <c r="G266" i="212"/>
  <c r="H266" i="212" s="1"/>
  <c r="N37" i="212" s="1"/>
  <c r="G265" i="212"/>
  <c r="I265" i="212" s="1"/>
  <c r="G264" i="212"/>
  <c r="I264" i="212" s="1"/>
  <c r="G263" i="212"/>
  <c r="I263" i="212" s="1"/>
  <c r="G262" i="212"/>
  <c r="I262" i="212" s="1"/>
  <c r="G261" i="212"/>
  <c r="I261" i="212" s="1"/>
  <c r="G260" i="212"/>
  <c r="I260" i="212" s="1"/>
  <c r="G259" i="212"/>
  <c r="I259" i="212" s="1"/>
  <c r="G258" i="212"/>
  <c r="I258" i="212" s="1"/>
  <c r="G257" i="212"/>
  <c r="I257" i="212" s="1"/>
  <c r="G256" i="212"/>
  <c r="I256" i="212" s="1"/>
  <c r="I95" i="212"/>
  <c r="G94" i="212" s="1"/>
  <c r="G93" i="212"/>
  <c r="H59" i="212"/>
  <c r="G59" i="212"/>
  <c r="H58" i="212"/>
  <c r="G58" i="212"/>
  <c r="H57" i="212"/>
  <c r="G57" i="212"/>
  <c r="H56" i="212"/>
  <c r="G56" i="212"/>
  <c r="H55" i="212"/>
  <c r="G55" i="212"/>
  <c r="H54" i="212"/>
  <c r="I54" i="212" s="1"/>
  <c r="G54" i="212"/>
  <c r="H53" i="212"/>
  <c r="G53" i="212"/>
  <c r="H52" i="212"/>
  <c r="I52" i="212" s="1"/>
  <c r="G52" i="212"/>
  <c r="H51" i="212"/>
  <c r="G51" i="212"/>
  <c r="H50" i="212"/>
  <c r="G50" i="212"/>
  <c r="H49" i="212"/>
  <c r="G49" i="212"/>
  <c r="H48" i="212"/>
  <c r="G48" i="212"/>
  <c r="H47" i="212"/>
  <c r="D257" i="207"/>
  <c r="D258" i="207"/>
  <c r="D259" i="207"/>
  <c r="D260" i="207"/>
  <c r="D261" i="207"/>
  <c r="D262" i="207"/>
  <c r="D263" i="207"/>
  <c r="D264" i="207"/>
  <c r="D265" i="207"/>
  <c r="D266" i="207"/>
  <c r="D267" i="207"/>
  <c r="D256" i="207"/>
  <c r="H48" i="207"/>
  <c r="H49" i="207"/>
  <c r="H50" i="207"/>
  <c r="H51" i="207"/>
  <c r="H52" i="207"/>
  <c r="H53" i="207"/>
  <c r="H54" i="207"/>
  <c r="H55" i="207"/>
  <c r="H56" i="207"/>
  <c r="H57" i="207"/>
  <c r="H58" i="207"/>
  <c r="H59" i="207"/>
  <c r="H47" i="207"/>
  <c r="G48" i="207"/>
  <c r="G49" i="207"/>
  <c r="G50" i="207"/>
  <c r="G51" i="207"/>
  <c r="G52" i="207"/>
  <c r="G53" i="207"/>
  <c r="G54" i="207"/>
  <c r="G55" i="207"/>
  <c r="G56" i="207"/>
  <c r="G57" i="207"/>
  <c r="G58" i="207"/>
  <c r="G59" i="207"/>
  <c r="H309" i="207"/>
  <c r="H308" i="207"/>
  <c r="H307" i="207"/>
  <c r="H306" i="207"/>
  <c r="H305" i="207"/>
  <c r="H304" i="207"/>
  <c r="H303" i="207"/>
  <c r="H302" i="207"/>
  <c r="H301" i="207"/>
  <c r="H300" i="207"/>
  <c r="H299" i="207"/>
  <c r="H298" i="207"/>
  <c r="F48" i="203"/>
  <c r="F49" i="203"/>
  <c r="H257" i="213" l="1"/>
  <c r="E37" i="213" s="1"/>
  <c r="I55" i="213"/>
  <c r="H261" i="213"/>
  <c r="I37" i="213" s="1"/>
  <c r="H262" i="213"/>
  <c r="J37" i="213" s="1"/>
  <c r="H260" i="213"/>
  <c r="H37" i="213" s="1"/>
  <c r="H256" i="213"/>
  <c r="D37" i="213" s="1"/>
  <c r="J257" i="213"/>
  <c r="H259" i="213"/>
  <c r="G37" i="213" s="1"/>
  <c r="H264" i="213"/>
  <c r="I48" i="213"/>
  <c r="I50" i="213"/>
  <c r="I52" i="213"/>
  <c r="I54" i="213"/>
  <c r="I58" i="213"/>
  <c r="H258" i="213"/>
  <c r="F37" i="213" s="1"/>
  <c r="H263" i="213"/>
  <c r="K37" i="213" s="1"/>
  <c r="H266" i="213"/>
  <c r="N37" i="213" s="1"/>
  <c r="H267" i="213"/>
  <c r="O37" i="213" s="1"/>
  <c r="H260" i="212"/>
  <c r="H37" i="212" s="1"/>
  <c r="G93" i="213"/>
  <c r="I56" i="213"/>
  <c r="I57" i="213"/>
  <c r="I59" i="213"/>
  <c r="I49" i="213"/>
  <c r="I51" i="213"/>
  <c r="I53" i="213"/>
  <c r="K266" i="213"/>
  <c r="K267" i="213"/>
  <c r="G95" i="212"/>
  <c r="I51" i="212"/>
  <c r="I266" i="212"/>
  <c r="H256" i="212"/>
  <c r="D37" i="212" s="1"/>
  <c r="H259" i="212"/>
  <c r="G37" i="212" s="1"/>
  <c r="H258" i="212"/>
  <c r="F37" i="212" s="1"/>
  <c r="H262" i="212"/>
  <c r="J37" i="212" s="1"/>
  <c r="H261" i="212"/>
  <c r="I37" i="212" s="1"/>
  <c r="J266" i="212"/>
  <c r="H264" i="212"/>
  <c r="L37" i="212" s="1"/>
  <c r="H263" i="212"/>
  <c r="J263" i="212" s="1"/>
  <c r="H267" i="212"/>
  <c r="J267" i="212" s="1"/>
  <c r="I48" i="212"/>
  <c r="I56" i="212"/>
  <c r="I59" i="212"/>
  <c r="I50" i="212"/>
  <c r="K267" i="212"/>
  <c r="I53" i="212"/>
  <c r="I58" i="212"/>
  <c r="L36" i="213"/>
  <c r="K264" i="213"/>
  <c r="K262" i="213"/>
  <c r="J36" i="213"/>
  <c r="G95" i="213"/>
  <c r="H36" i="213"/>
  <c r="K260" i="213"/>
  <c r="K265" i="213"/>
  <c r="M36" i="213"/>
  <c r="K258" i="213"/>
  <c r="F36" i="213"/>
  <c r="K263" i="213"/>
  <c r="K36" i="213"/>
  <c r="D36" i="213"/>
  <c r="K256" i="213"/>
  <c r="K261" i="213"/>
  <c r="I36" i="213"/>
  <c r="G36" i="213"/>
  <c r="K259" i="213"/>
  <c r="K257" i="213"/>
  <c r="E36" i="213"/>
  <c r="J260" i="213"/>
  <c r="H265" i="213"/>
  <c r="K262" i="212"/>
  <c r="J36" i="212"/>
  <c r="K257" i="212"/>
  <c r="E36" i="212"/>
  <c r="H36" i="212"/>
  <c r="K260" i="212"/>
  <c r="K265" i="212"/>
  <c r="M36" i="212"/>
  <c r="F36" i="212"/>
  <c r="K258" i="212"/>
  <c r="K263" i="212"/>
  <c r="K36" i="212"/>
  <c r="D36" i="212"/>
  <c r="K256" i="212"/>
  <c r="K261" i="212"/>
  <c r="I36" i="212"/>
  <c r="G36" i="212"/>
  <c r="K259" i="212"/>
  <c r="L36" i="212"/>
  <c r="K264" i="212"/>
  <c r="I49" i="212"/>
  <c r="I57" i="212"/>
  <c r="I55" i="212"/>
  <c r="H257" i="212"/>
  <c r="E37" i="212" s="1"/>
  <c r="H265" i="212"/>
  <c r="M37" i="212" s="1"/>
  <c r="I48" i="207"/>
  <c r="D48" i="203"/>
  <c r="D49" i="203"/>
  <c r="D50" i="203"/>
  <c r="D51" i="203"/>
  <c r="L48" i="203"/>
  <c r="M48" i="203"/>
  <c r="N48" i="203"/>
  <c r="L49" i="203"/>
  <c r="M49" i="203"/>
  <c r="N49" i="203"/>
  <c r="L50" i="203"/>
  <c r="M50" i="203"/>
  <c r="N50" i="203"/>
  <c r="L51" i="203"/>
  <c r="M51" i="203"/>
  <c r="N51" i="203"/>
  <c r="E273" i="207"/>
  <c r="E274" i="207"/>
  <c r="E275" i="207"/>
  <c r="E276" i="207"/>
  <c r="E277" i="207"/>
  <c r="E278" i="207"/>
  <c r="E279" i="207"/>
  <c r="E280" i="207"/>
  <c r="E281" i="207"/>
  <c r="E282" i="207"/>
  <c r="E283" i="207"/>
  <c r="E284" i="207"/>
  <c r="E285" i="207"/>
  <c r="E286" i="207"/>
  <c r="E287" i="207"/>
  <c r="E288" i="207"/>
  <c r="E289" i="207"/>
  <c r="E290" i="207"/>
  <c r="E291" i="207"/>
  <c r="E272" i="207"/>
  <c r="J256" i="212" l="1"/>
  <c r="J263" i="213"/>
  <c r="J258" i="213"/>
  <c r="J262" i="213"/>
  <c r="J261" i="213"/>
  <c r="J256" i="213"/>
  <c r="J260" i="212"/>
  <c r="J266" i="213"/>
  <c r="J264" i="213"/>
  <c r="L37" i="213"/>
  <c r="K37" i="212"/>
  <c r="J259" i="213"/>
  <c r="J267" i="213"/>
  <c r="J259" i="212"/>
  <c r="O37" i="212"/>
  <c r="K266" i="212"/>
  <c r="N36" i="212"/>
  <c r="J265" i="212"/>
  <c r="J262" i="212"/>
  <c r="J264" i="212"/>
  <c r="J261" i="212"/>
  <c r="J258" i="212"/>
  <c r="M37" i="213"/>
  <c r="J265" i="213"/>
  <c r="J257" i="212"/>
  <c r="I95" i="207"/>
  <c r="G257" i="207" l="1"/>
  <c r="G258" i="207"/>
  <c r="G259" i="207"/>
  <c r="G260" i="207"/>
  <c r="G261" i="207"/>
  <c r="G262" i="207"/>
  <c r="G263" i="207"/>
  <c r="G264" i="207"/>
  <c r="G265" i="207"/>
  <c r="G266" i="207"/>
  <c r="G267" i="207"/>
  <c r="G256" i="207"/>
  <c r="I267" i="207" l="1"/>
  <c r="H267" i="207"/>
  <c r="I263" i="207"/>
  <c r="H263" i="207"/>
  <c r="I259" i="207"/>
  <c r="H259" i="207"/>
  <c r="I266" i="207"/>
  <c r="H266" i="207"/>
  <c r="I262" i="207"/>
  <c r="H262" i="207"/>
  <c r="I258" i="207"/>
  <c r="H258" i="207"/>
  <c r="I265" i="207"/>
  <c r="H265" i="207"/>
  <c r="I261" i="207"/>
  <c r="H261" i="207"/>
  <c r="I257" i="207"/>
  <c r="H257" i="207"/>
  <c r="I256" i="207"/>
  <c r="H256" i="207"/>
  <c r="H264" i="207"/>
  <c r="I264" i="207"/>
  <c r="I260" i="207"/>
  <c r="H260" i="207"/>
  <c r="M1" i="124"/>
  <c r="M1" i="117"/>
  <c r="M1" i="123"/>
  <c r="M1" i="116"/>
  <c r="M1" i="122"/>
  <c r="M1" i="115"/>
  <c r="M1" i="121"/>
  <c r="M1" i="114"/>
  <c r="M1" i="120"/>
  <c r="M1" i="113"/>
  <c r="M1" i="119"/>
  <c r="M1" i="112"/>
  <c r="M1" i="118"/>
  <c r="G94" i="207"/>
  <c r="G93" i="207"/>
  <c r="I59" i="207"/>
  <c r="I58" i="207"/>
  <c r="I57" i="207"/>
  <c r="I56" i="207"/>
  <c r="I55" i="207"/>
  <c r="I54" i="207"/>
  <c r="I53" i="207"/>
  <c r="I52" i="207"/>
  <c r="I51" i="207"/>
  <c r="I50" i="207"/>
  <c r="I49" i="207"/>
  <c r="K51" i="203"/>
  <c r="J51" i="203"/>
  <c r="I51" i="203"/>
  <c r="H51" i="203"/>
  <c r="G51" i="203"/>
  <c r="F51" i="203"/>
  <c r="E51" i="203"/>
  <c r="C51" i="203"/>
  <c r="K50" i="203"/>
  <c r="J50" i="203"/>
  <c r="I50" i="203"/>
  <c r="H50" i="203"/>
  <c r="G50" i="203"/>
  <c r="F50" i="203"/>
  <c r="E50" i="203"/>
  <c r="C50" i="203"/>
  <c r="K49" i="203"/>
  <c r="J49" i="203"/>
  <c r="I49" i="203"/>
  <c r="H49" i="203"/>
  <c r="G49" i="203"/>
  <c r="E49" i="203"/>
  <c r="C49" i="203"/>
  <c r="K48" i="203"/>
  <c r="J48" i="203"/>
  <c r="I48" i="203"/>
  <c r="H48" i="203"/>
  <c r="G48" i="203"/>
  <c r="E48" i="203"/>
  <c r="C48" i="203"/>
  <c r="J260" i="207" l="1"/>
  <c r="H37" i="207"/>
  <c r="J256" i="207"/>
  <c r="D37" i="207"/>
  <c r="J261" i="207"/>
  <c r="I37" i="207"/>
  <c r="J258" i="207"/>
  <c r="F37" i="207"/>
  <c r="J266" i="207"/>
  <c r="N37" i="207"/>
  <c r="J263" i="207"/>
  <c r="K37" i="207"/>
  <c r="K260" i="207"/>
  <c r="H36" i="207"/>
  <c r="K256" i="207"/>
  <c r="D36" i="207"/>
  <c r="K261" i="207"/>
  <c r="I36" i="207"/>
  <c r="K258" i="207"/>
  <c r="F36" i="207"/>
  <c r="K266" i="207"/>
  <c r="N36" i="207"/>
  <c r="K263" i="207"/>
  <c r="K36" i="207"/>
  <c r="K264" i="207"/>
  <c r="L36" i="207"/>
  <c r="J257" i="207"/>
  <c r="E37" i="207"/>
  <c r="J265" i="207"/>
  <c r="M37" i="207"/>
  <c r="J262" i="207"/>
  <c r="J37" i="207"/>
  <c r="J259" i="207"/>
  <c r="G37" i="207"/>
  <c r="J267" i="207"/>
  <c r="O37" i="207"/>
  <c r="J264" i="207"/>
  <c r="L37" i="207"/>
  <c r="K257" i="207"/>
  <c r="E36" i="207"/>
  <c r="K265" i="207"/>
  <c r="M36" i="207"/>
  <c r="K262" i="207"/>
  <c r="J36" i="207"/>
  <c r="K259" i="207"/>
  <c r="G36" i="207"/>
  <c r="K267" i="207"/>
  <c r="O36" i="207"/>
  <c r="G95" i="207"/>
</calcChain>
</file>

<file path=xl/sharedStrings.xml><?xml version="1.0" encoding="utf-8"?>
<sst xmlns="http://schemas.openxmlformats.org/spreadsheetml/2006/main" count="706" uniqueCount="138">
  <si>
    <t>Celkem</t>
  </si>
  <si>
    <t>Leden</t>
  </si>
  <si>
    <t>Únor</t>
  </si>
  <si>
    <t>Březen</t>
  </si>
  <si>
    <t>Duben</t>
  </si>
  <si>
    <t>Květen</t>
  </si>
  <si>
    <t>Červen</t>
  </si>
  <si>
    <t>Červenec</t>
  </si>
  <si>
    <t>Srpen</t>
  </si>
  <si>
    <t>Září</t>
  </si>
  <si>
    <t>Říjen</t>
  </si>
  <si>
    <t>Zemní plyn</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</si>
  <si>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</si>
  <si>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</si>
  <si>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</si>
  <si>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</si>
  <si>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</si>
  <si>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</si>
  <si>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</si>
  <si>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</si>
  <si>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</si>
  <si>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</si>
  <si>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</si>
  <si>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</si>
  <si>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</si>
  <si>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ÚVOD</t>
  </si>
  <si>
    <r>
      <rPr>
        <b/>
        <sz val="24"/>
        <color rgb="FF1A3366"/>
        <rFont val="Arial"/>
        <family val="2"/>
        <charset val="238"/>
      </rPr>
      <t xml:space="preserve">Průběžná zpráva o vývoji změn cen tepelné energie  
</t>
    </r>
    <r>
      <rPr>
        <b/>
        <sz val="24"/>
        <color rgb="FFE53A2E"/>
        <rFont val="Arial"/>
        <family val="2"/>
        <charset val="238"/>
      </rPr>
      <t>za uplynulou část roku 2022</t>
    </r>
  </si>
  <si>
    <t>Uhlí</t>
  </si>
  <si>
    <t>Průměrná předběžná cena [Kč/GJ]</t>
  </si>
  <si>
    <t>Ceny beze změny</t>
  </si>
  <si>
    <t>Množství TE [GJ]</t>
  </si>
  <si>
    <t>Podíl TE</t>
  </si>
  <si>
    <t>Beze změny ceny</t>
  </si>
  <si>
    <t>Se změnou ceny</t>
  </si>
  <si>
    <t>Ceny se změnou</t>
  </si>
  <si>
    <t>Celková průměrná cena - změna</t>
  </si>
  <si>
    <t>Obsah</t>
  </si>
  <si>
    <t>Vývoj cen pro konečné spotřebitele</t>
  </si>
  <si>
    <t/>
  </si>
  <si>
    <t>Biomasa</t>
  </si>
  <si>
    <t>Cena Kč/GJ</t>
  </si>
  <si>
    <t>Od</t>
  </si>
  <si>
    <t>Do</t>
  </si>
  <si>
    <t>Palivo</t>
  </si>
  <si>
    <t>Biomasa a jiné OZE</t>
  </si>
  <si>
    <t>Podíl beze změny ceny</t>
  </si>
  <si>
    <t>Interval ceny [Kč/GJ]</t>
  </si>
  <si>
    <t>( 0 - 250 &gt;</t>
  </si>
  <si>
    <t>( 250 - 500 &gt;</t>
  </si>
  <si>
    <t>( 500 - 750 &gt;</t>
  </si>
  <si>
    <t>( 750 - 1000 &gt;</t>
  </si>
  <si>
    <t>( 1000 - 1250 &gt;</t>
  </si>
  <si>
    <t>( 1250 - 1500 &gt;</t>
  </si>
  <si>
    <t>( 1500 - 1750 &gt;</t>
  </si>
  <si>
    <t>( 1750 - 2000 &gt;</t>
  </si>
  <si>
    <t>( 2000 - 2250 &gt;</t>
  </si>
  <si>
    <t>( 2250 - 2500 &gt;</t>
  </si>
  <si>
    <t>( 2500 - 2750 &gt;</t>
  </si>
  <si>
    <t>( 2750 - 3000 &gt;</t>
  </si>
  <si>
    <t>( 3000 - 3250 &gt;</t>
  </si>
  <si>
    <t>( 3250 - 3500 &gt;</t>
  </si>
  <si>
    <t>( 3500 - 3750 &gt;</t>
  </si>
  <si>
    <t>( 3750 - 4000 &gt;</t>
  </si>
  <si>
    <t>( 4000 - 4250 &gt;</t>
  </si>
  <si>
    <t>( 4250 - 4500 &gt;</t>
  </si>
  <si>
    <t>( 4500 - 4750 &gt;</t>
  </si>
  <si>
    <t>( 4750 - 5000 &gt;</t>
  </si>
  <si>
    <t>Rozložení počtu cen v intervalech - leden</t>
  </si>
  <si>
    <t>Nejnižší cena</t>
  </si>
  <si>
    <t>Nejvyšší cena</t>
  </si>
  <si>
    <t>Hraniční ceny tepelné energie pro konečné spotřebitele [Kč/GJ]</t>
  </si>
  <si>
    <t>Vykázané předběžné ceny</t>
  </si>
  <si>
    <t>Oznámené změny cen</t>
  </si>
  <si>
    <t>%</t>
  </si>
  <si>
    <t>Ceny bez změny</t>
  </si>
  <si>
    <t>Leden 2021</t>
  </si>
  <si>
    <t xml:space="preserve"> leden 2022 / 2021</t>
  </si>
  <si>
    <t>únor / leden</t>
  </si>
  <si>
    <t>březen / únor</t>
  </si>
  <si>
    <t>duben / březen</t>
  </si>
  <si>
    <t>květen / duben</t>
  </si>
  <si>
    <t>červen / květen</t>
  </si>
  <si>
    <t>červenec / červen</t>
  </si>
  <si>
    <t>srpen / červenec</t>
  </si>
  <si>
    <t>září / srpen</t>
  </si>
  <si>
    <t>Počet cen tepelné energie v intervalech s rozdělením podle měsíců s vyjádřením změn v jednolitvých měsících - kumulativní součet</t>
  </si>
  <si>
    <t>Pozn.: Graf představuje podíl trhu s tepelnou energií vyjádřené v množství tepelné energie vyráběné z plynu, u které došlo ke změně ceny od ledna do konce sledovaného období v roce 2022.</t>
  </si>
  <si>
    <t xml:space="preserve">Pozn.: Graf představuje podíl trhu s tepelnou energií vyjádřené v množství tepelné energie vyráběné z uhlí, u které došlo ke změně ceny  od ledna do konce sledovaného období v roce 2022 po jednotlivých měsících. </t>
  </si>
  <si>
    <t>Listopad</t>
  </si>
  <si>
    <t>Prosinec</t>
  </si>
  <si>
    <t>Meziměsíční změna průměrných cen veškerých cen***</t>
  </si>
  <si>
    <t>Bezezměny</t>
  </si>
  <si>
    <t>Se změnou</t>
  </si>
  <si>
    <t>Podíl se změnou ceny</t>
  </si>
  <si>
    <t>říjen</t>
  </si>
  <si>
    <t>listopad</t>
  </si>
  <si>
    <t>prosinec</t>
  </si>
  <si>
    <t>Množství TE</t>
  </si>
  <si>
    <t>Rozložení počtu cen v intervalech - říjen</t>
  </si>
  <si>
    <t>listopad/říjen</t>
  </si>
  <si>
    <t>říjen/září</t>
  </si>
  <si>
    <t>prosinec/listopad</t>
  </si>
  <si>
    <t>Vážený průměr*</t>
  </si>
  <si>
    <t>Kumulativní vývoj počtu cenových lokalit se změnou ceny v jednotlivých měsících roku 2022 - dle jednotlivých paliv</t>
  </si>
  <si>
    <t xml:space="preserve">Kumulativní vývoj počtu cenových lokalit se změnou ceny - celkem - zahrnují počet všech cenových lokalit, ve kterých došlo ke změně ceny tepelné energie vyrobené ze všech paliv, tedy uhlí, biomasa a jiné OZE, zemní plyn, odpady a jiná paliva. </t>
  </si>
  <si>
    <r>
      <t>Vážený průměr</t>
    </r>
    <r>
      <rPr>
        <vertAlign val="superscript"/>
        <sz val="10"/>
        <rFont val="Arial"/>
        <family val="2"/>
        <charset val="238"/>
      </rPr>
      <t>1)</t>
    </r>
  </si>
  <si>
    <r>
      <rPr>
        <vertAlign val="superscript"/>
        <sz val="8"/>
        <rFont val="Arial"/>
        <family val="2"/>
        <charset val="238"/>
      </rPr>
      <t>1)</t>
    </r>
    <r>
      <rPr>
        <sz val="8"/>
        <rFont val="Arial"/>
        <family val="2"/>
        <charset val="238"/>
      </rPr>
      <t xml:space="preserve"> Předběžné ceny tepelné energie - vážený průměr - zahrnují předběžné ceny tepelné energie vyrobené ze všech paliv ve všech všech cenových lokalitách, tedy uhlí, biomasa a jiné OZE, zemní plyn, odpady a jiná paliva. </t>
    </r>
  </si>
  <si>
    <r>
      <t>Celkem</t>
    </r>
    <r>
      <rPr>
        <b/>
        <vertAlign val="superscript"/>
        <sz val="9"/>
        <color rgb="FF002060"/>
        <rFont val="Arial"/>
        <family val="2"/>
        <charset val="238"/>
      </rPr>
      <t>2)</t>
    </r>
  </si>
  <si>
    <r>
      <rPr>
        <vertAlign val="superscript"/>
        <sz val="8"/>
        <rFont val="Arial"/>
        <family val="2"/>
        <charset val="238"/>
      </rPr>
      <t>2)</t>
    </r>
    <r>
      <rPr>
        <sz val="8"/>
        <rFont val="Arial"/>
        <family val="2"/>
        <charset val="238"/>
      </rPr>
      <t xml:space="preserve">Kumulativní vývoj počtu cenových lokalit se změnou ceny - celkem - zahrnují počet všech cenových lokalit, ve kterých došlo ke změně ceny tepelné energie vyrobené ze všech paliv, tedy uhlí, biomasa a jiné OZE, zemní plyn, odpady a jiná paliva. </t>
    </r>
  </si>
  <si>
    <t>Zdrojová tabulka graf: Podíl trhu se změnou a beze změny ceny v jednotlivých měsících roku 2022 (%)</t>
  </si>
  <si>
    <t>Zdrojová tabulka graf: Rozložení počtu cen (stromečkový graf)</t>
  </si>
  <si>
    <t>Zdrojová tabulka graf: Vývoj předběžné ceny tepelné energie pro konečné spotřebitele ze zemního plynu v roce 2022 (Kč/GJ)*</t>
  </si>
  <si>
    <r>
      <rPr>
        <vertAlign val="superscript"/>
        <sz val="8"/>
        <rFont val="Arial"/>
        <family val="2"/>
        <charset val="238"/>
        <scheme val="minor"/>
      </rPr>
      <t>2)</t>
    </r>
    <r>
      <rPr>
        <sz val="8"/>
        <rFont val="Arial"/>
        <family val="2"/>
        <charset val="238"/>
        <scheme val="minor"/>
      </rPr>
      <t xml:space="preserve"> Průměrné ceny tepelné energie v cenových lokalitách, ve kterých v daném měsíci roku 2022 došlo ke změně ceny tepelné energie. Pro každý měsíc roku 2022 se jedná o různý počet cenových lokalit.</t>
    </r>
  </si>
  <si>
    <r>
      <rPr>
        <vertAlign val="superscript"/>
        <sz val="8"/>
        <rFont val="Arial"/>
        <family val="2"/>
        <charset val="238"/>
        <scheme val="minor"/>
      </rPr>
      <t>3)</t>
    </r>
    <r>
      <rPr>
        <sz val="8"/>
        <rFont val="Arial"/>
        <family val="2"/>
        <charset val="238"/>
        <scheme val="minor"/>
      </rPr>
      <t xml:space="preserve"> Průměrné ceny tepelné energie ve všech cenových lokalitách této palivové kateogirie</t>
    </r>
  </si>
  <si>
    <r>
      <rPr>
        <vertAlign val="superscript"/>
        <sz val="8"/>
        <rFont val="Arial"/>
        <family val="2"/>
        <charset val="238"/>
        <scheme val="minor"/>
      </rPr>
      <t xml:space="preserve">4) </t>
    </r>
    <r>
      <rPr>
        <sz val="8"/>
        <rFont val="Arial"/>
        <family val="2"/>
        <charset val="238"/>
        <scheme val="minor"/>
      </rPr>
      <t>Průměrné ceny tepelné energie v cenových lokalitách této palivové kategorie, ve kterých v průběhu roku 2022 nedošlo ke změně ceny tepelné energie</t>
    </r>
  </si>
  <si>
    <r>
      <rPr>
        <vertAlign val="superscript"/>
        <sz val="8"/>
        <rFont val="Arial"/>
        <family val="2"/>
        <charset val="238"/>
        <scheme val="minor"/>
      </rPr>
      <t xml:space="preserve">5) </t>
    </r>
    <r>
      <rPr>
        <sz val="8"/>
        <rFont val="Arial"/>
        <family val="2"/>
        <charset val="238"/>
        <scheme val="minor"/>
      </rPr>
      <t>Podíl trhu s tepelnou energií, u kterého došlo ke změně ceny tepelné enegie v příslušném měsíci</t>
    </r>
  </si>
  <si>
    <r>
      <t>Ceny se změnou</t>
    </r>
    <r>
      <rPr>
        <b/>
        <vertAlign val="superscript"/>
        <sz val="11"/>
        <color theme="1"/>
        <rFont val="Arial"/>
        <family val="2"/>
        <charset val="238"/>
      </rPr>
      <t>2)</t>
    </r>
  </si>
  <si>
    <r>
      <t>Veškeré ceny</t>
    </r>
    <r>
      <rPr>
        <b/>
        <vertAlign val="superscript"/>
        <sz val="11"/>
        <color theme="1"/>
        <rFont val="Arial"/>
        <family val="2"/>
        <charset val="238"/>
      </rPr>
      <t>3)</t>
    </r>
  </si>
  <si>
    <r>
      <t>Meziměsíční změna průměrných cen veškerých cen</t>
    </r>
    <r>
      <rPr>
        <b/>
        <vertAlign val="superscript"/>
        <sz val="11"/>
        <color theme="1"/>
        <rFont val="Arial"/>
        <family val="2"/>
        <charset val="238"/>
      </rPr>
      <t>3)</t>
    </r>
  </si>
  <si>
    <r>
      <t>Podíl dle množství TE</t>
    </r>
    <r>
      <rPr>
        <b/>
        <vertAlign val="superscript"/>
        <sz val="8"/>
        <color theme="2" tint="-0.499984740745262"/>
        <rFont val="Arial"/>
        <family val="2"/>
        <charset val="238"/>
      </rPr>
      <t>5)</t>
    </r>
  </si>
  <si>
    <t>Vývoj předběžné ceny tepelné energie v cenových lokalitách - palivová kategorie zemní plyn v roce 2022 - konečný spotřebitel</t>
  </si>
  <si>
    <t>Cena - podíl beze změny ceny</t>
  </si>
  <si>
    <t>Cena - podíl se změnou ceny</t>
  </si>
  <si>
    <r>
      <t>Ceny beze změny</t>
    </r>
    <r>
      <rPr>
        <b/>
        <vertAlign val="superscript"/>
        <sz val="11"/>
        <color rgb="FFFFC000"/>
        <rFont val="Arial"/>
        <family val="2"/>
        <charset val="238"/>
      </rPr>
      <t>4)</t>
    </r>
  </si>
  <si>
    <r>
      <t>Ceny se změnou</t>
    </r>
    <r>
      <rPr>
        <b/>
        <vertAlign val="superscript"/>
        <sz val="11"/>
        <color rgb="FFFFC000"/>
        <rFont val="Arial"/>
        <family val="2"/>
        <charset val="238"/>
      </rPr>
      <t>2)</t>
    </r>
  </si>
  <si>
    <r>
      <t>Veškeré ceny</t>
    </r>
    <r>
      <rPr>
        <b/>
        <vertAlign val="superscript"/>
        <sz val="11"/>
        <color rgb="FFFFC000"/>
        <rFont val="Arial"/>
        <family val="2"/>
        <charset val="238"/>
      </rPr>
      <t>3)</t>
    </r>
  </si>
  <si>
    <t xml:space="preserve">Pozn.: Př.: Během roku 2022 došlo ke změně ceny tepelné energie vyrobené z plynu v devíti cenových lokalitách, v nichž se cena tepelné energie pohybuje v rozmezí od 2 500 do 2 750 Kč/GJ. </t>
  </si>
  <si>
    <t xml:space="preserve">Pozn.: Tabulka představuje počet cen tepelné energie v intervalech s rozdělením podle měsíců s vyjádřením změn v jednolitvých měsících, přičemž se jedná kumulativní součet. Např. v únoru v cenovém pásmu od 500 do 750 Kč/GJ došlo ke zvýšení počtu cen, které se k tomuto měsíci měnily o tři, přičemž ze stávajícího počtu změn ubyly rovněž tři ceny. V dubnu ve stejném pásmu přibyly dále sedm cen, tedy celkem od počátku roku přibylo deset cen a ze stávajících cen ubylo rovněž 10 cen. </t>
  </si>
  <si>
    <r>
      <rPr>
        <vertAlign val="superscript"/>
        <sz val="8"/>
        <rFont val="Arial"/>
        <family val="2"/>
        <charset val="238"/>
        <scheme val="minor"/>
      </rPr>
      <t>1)</t>
    </r>
    <r>
      <rPr>
        <sz val="8"/>
        <rFont val="Arial"/>
        <family val="2"/>
        <charset val="238"/>
        <scheme val="minor"/>
      </rPr>
      <t xml:space="preserve">Průměrné ceny tepelné energie, která je dodávána konečným spotřebitelům (do odběrného tepelného zařízení) bez cen tepelné energie mezi jendolitvými držiteli licence. Jedná se o úrovně předání: blokové kotelny, venkovní sekundární rozvody, domovní předávací stanice, centrální příprava teplné vody, domovní kotelny. </t>
    </r>
  </si>
  <si>
    <t>Vývoj předběžné ceny tepelné energie v cenových lokalitách - palivová kategorie uhlí v roce 2022 - konečný spotřebitel</t>
  </si>
  <si>
    <t>Zdrojová tabulka graf: Vývoj předběžné ceny tepelné energie pro konečné spotřebitele z uhlí v roce 2022 (Kč/GJ)*</t>
  </si>
  <si>
    <t>Pozn.: Graf představuje podíl trhu s tepelnou energií vyjádřené v množství tepelné energie vyráběné z uhlí, u které došlo ke změně ceny od ledna do konce sledovaného období v roce 2022.</t>
  </si>
  <si>
    <t>Zdrojová tabulka graf: Vývoj předběžné ceny tepelné energie pro konečné spotřebitele z biomasy v roce 2022 (Kč/GJ)*</t>
  </si>
  <si>
    <t>Pozn.: Graf představuje podíl trhu s tepelnou energií vyjádřené v množství tepelné energie vyráběné z biomasy a jiného OZE, u které došlo ke změně ceny od ledna do konce sledovaného období v roce 2022.</t>
  </si>
  <si>
    <t>Vývoj předběžné ceny tepelné energie v cenových lokalitách - palivová kategorie biomasa a jiné OZE v roce 2022 - konečný spotřebitel</t>
  </si>
  <si>
    <r>
      <t xml:space="preserve">Energetický regulační úřad (ERÚ) za účelem analýzy dopadu vývoje cen na energetických trzích do cen tepelné energie a zmapování vývoje cen tepelné energie napříč Českou republikou v průběhu roku 2022 zveřejňuje Průběžnou zprávu o vývoji změn cen tepelné energie za uplynulou část roku 2022. 
Veškerá data využita pro zpracování této zprávy ERÚ vycházejí z podkladů získaných od držitelů licencí na výrobu nebo rozvod tepelné energie, kteří byli nebo budou nuceni přistoupit v průběhu kalendářního roku 2022 ke změně ceny tepelné energie. Informace o změnách cen tepelné energie držitelé licence zasílají v návaznosti na žádost ERÚ, která je dostupná on-line i zde: https://www.eru.cz/zmena-ceny-tepelne-energie-v-prubehu-roku-2022 prostřednictvím vyplnění a zaslání excelového souboru. Na rozdíl od regulačních výkazů, u kterých je ukotvena pro držitele licence legislativní povinnost tyto výkazy sestavovat a předkládat (zejm. ustanovením § 20 odst. 6 zákona č. 458/2000 Sb., o podmínkách podnikání a o výkonu státní správy v energetických odvětvích a o změně některých zákonů (energetický zákon), ve znění pozdějších předpisů, ve spojení s vyhláškou č. 262/2015 Sb., o regulačním výkaznictví, ve znění pozdějších předpisů), je předkládání informací o změnách cen tepelné energie v průběhu kalendářního roku 2022 založeno na dobrovolné spolupráci regulovaných subjektů. Z tohoto důvodu tato zpráva nemusí zahrnovat úplná data o vývoji změn cen tepelné energie v průběhu kalendářního roku 2022. Cílem této zprávy je zachycení základních tendencí vývoje cen tepelné energie v roce 2022 u jednotlivých paliv, pro tyto účely lze rozsah získávaných dat označit za dostatečný.            
Ceny uváděné v této zprávě jsou předběžné ceny tepelné energie a jsou uvedeny bez DPH. Jedná se o průměrné ceny, které vychází z cen tepelné energie vykázaných dodavateli tepelné energie a podílem dodávek tepelné energie daného dodavatele. Táto zpráva se zabývá nejčetnějšími palivy, která jsou při výrobě tepelné energie využívaná, kdy jednotlivé cenové lokality jsou zařazovány do palivové kategorie dle převažujícího paliva využitého pro výrobu tepelné energie v dané cenové lokalitě.
Průběžná zpráva zahrnuje </t>
    </r>
    <r>
      <rPr>
        <b/>
        <sz val="14"/>
        <rFont val="Arial"/>
        <family val="2"/>
        <charset val="238"/>
        <scheme val="minor"/>
      </rPr>
      <t>stav k 30. listopadu 2022</t>
    </r>
    <r>
      <rPr>
        <sz val="14"/>
        <rFont val="Arial"/>
        <family val="2"/>
        <charset val="238"/>
        <scheme val="minor"/>
      </rPr>
      <t>, přičemž data budou dále aktualizována na základě dalších obdržených informací od držitelů licencí. Předpokládané změny lze očekávat zejména pro měsíce říjen až prosinec.</t>
    </r>
  </si>
  <si>
    <t>Souhrn</t>
  </si>
  <si>
    <t>Přehled vývoje cen tepelné energie pro konečné spotřebitele bez DPH v období 2021 až 2022 včetně po jednotlivých palivech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</si>
</sst>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K_č_-;\-* #,##0.00\ _K_č_-;_-* &quot;-&quot;??\ _K_č_-;_-@_-"/>
    <numFmt numFmtId="164" formatCode="#,##0.0"/>
    <numFmt numFmtId="165" formatCode="0.0"/>
    <numFmt numFmtId="166" formatCode="0.0%"/>
    <numFmt numFmtId="167" formatCode="\$#,##0\ ;\(\$#,##0\)"/>
    <numFmt numFmtId="168" formatCode="[$-405]mmmm\ yy;@"/>
    <numFmt numFmtId="169" formatCode="_-* #,##0\ _K_č_-;\-* #,##0\ _K_č_-;_-* &quot;-&quot;??\ _K_č_-;_-@_-"/>
  </numFmts>
  <fonts count="103"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9"/>
      <name val="Arial"/>
      <family val="2"/>
      <charset val="238"/>
    </font>
    <font>
      <sz val="10"/>
      <name val="Arial"/>
      <family val="2"/>
      <charset val="238"/>
    </font>
    <font>
      <sz val="9"/>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i/>
      <sz val="8"/>
      <color theme="0"/>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sz val="11"/>
      <name val="Arial"/>
      <family val="2"/>
      <charset val="238"/>
      <scheme val="minor"/>
    </font>
    <font>
      <sz val="10"/>
      <name val="Arial CE"/>
      <family val="2"/>
      <charset val="238"/>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16"/>
      <color theme="3"/>
      <name val="Arial"/>
      <family val="2"/>
      <charset val="238"/>
      <scheme val="minor"/>
    </font>
    <font>
      <u/>
      <sz val="10"/>
      <color theme="10"/>
      <name val="Arial"/>
      <family val="2"/>
      <charset val="238"/>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1"/>
      <color theme="1"/>
      <name val="Arial"/>
      <family val="2"/>
      <charset val="238"/>
    </font>
    <font>
      <sz val="10"/>
      <color theme="1"/>
      <name val="Arial"/>
      <family val="2"/>
      <charset val="238"/>
    </font>
    <font>
      <b/>
      <sz val="14"/>
      <color theme="3"/>
      <name val="Arial"/>
      <family val="2"/>
      <charset val="238"/>
    </font>
    <font>
      <b/>
      <sz val="14"/>
      <color theme="1"/>
      <name val="Arial"/>
      <family val="2"/>
      <charset val="238"/>
    </font>
    <font>
      <sz val="10"/>
      <color theme="2" tint="-0.499984740745262"/>
      <name val="Arial"/>
      <family val="2"/>
      <charset val="238"/>
    </font>
    <font>
      <sz val="8"/>
      <color theme="2" tint="-0.499984740745262"/>
      <name val="Arial"/>
      <family val="2"/>
      <charset val="238"/>
    </font>
    <font>
      <b/>
      <sz val="8"/>
      <color theme="2" tint="-0.499984740745262"/>
      <name val="Arial"/>
      <family val="2"/>
      <charset val="238"/>
    </font>
    <font>
      <b/>
      <sz val="14"/>
      <color theme="2" tint="-0.499984740745262"/>
      <name val="Arial"/>
      <family val="2"/>
      <charset val="238"/>
    </font>
    <font>
      <sz val="14"/>
      <color theme="9" tint="-0.249977111117893"/>
      <name val="Arial"/>
      <family val="2"/>
      <charset val="238"/>
      <scheme val="minor"/>
    </font>
    <font>
      <sz val="10"/>
      <color theme="0"/>
      <name val="Arial"/>
      <family val="2"/>
      <charset val="238"/>
    </font>
    <font>
      <sz val="14"/>
      <color theme="4" tint="0.39997558519241921"/>
      <name val="Arial"/>
      <family val="2"/>
      <charset val="238"/>
    </font>
    <font>
      <sz val="10"/>
      <color rgb="FFFF0000"/>
      <name val="Arial"/>
      <family val="2"/>
      <charset val="238"/>
    </font>
    <font>
      <sz val="14"/>
      <name val="Arial"/>
      <family val="2"/>
      <charset val="238"/>
      <scheme val="minor"/>
    </font>
    <font>
      <sz val="8"/>
      <name val="Arial"/>
      <family val="2"/>
      <charset val="238"/>
      <scheme val="minor"/>
    </font>
    <font>
      <sz val="8"/>
      <name val="Arial"/>
      <family val="2"/>
      <charset val="238"/>
    </font>
    <font>
      <b/>
      <sz val="10"/>
      <color theme="1"/>
      <name val="Arial"/>
      <family val="2"/>
      <charset val="238"/>
    </font>
    <font>
      <b/>
      <sz val="9"/>
      <color theme="1"/>
      <name val="Arial"/>
      <family val="2"/>
      <charset val="238"/>
    </font>
    <font>
      <b/>
      <sz val="10"/>
      <name val="Arial"/>
      <family val="2"/>
      <charset val="238"/>
    </font>
    <font>
      <b/>
      <sz val="10"/>
      <color rgb="FF000000"/>
      <name val="Arial"/>
      <family val="2"/>
      <charset val="238"/>
      <scheme val="minor"/>
    </font>
    <font>
      <sz val="10"/>
      <color rgb="FF000000"/>
      <name val="Arial"/>
      <family val="2"/>
      <charset val="238"/>
      <scheme val="minor"/>
    </font>
    <font>
      <sz val="10"/>
      <name val="Arial"/>
      <family val="2"/>
      <charset val="238"/>
    </font>
    <font>
      <b/>
      <sz val="9"/>
      <color rgb="FF002060"/>
      <name val="Arial"/>
      <family val="2"/>
      <charset val="238"/>
    </font>
    <font>
      <sz val="10"/>
      <color rgb="FF002060"/>
      <name val="Arial"/>
      <family val="2"/>
      <charset val="238"/>
    </font>
    <font>
      <b/>
      <sz val="12"/>
      <color theme="2" tint="-0.499984740745262"/>
      <name val="Arial"/>
      <family val="2"/>
      <charset val="238"/>
    </font>
    <font>
      <sz val="8.5"/>
      <color theme="2" tint="-0.499984740745262"/>
      <name val="Arial"/>
      <family val="2"/>
      <charset val="238"/>
    </font>
    <font>
      <b/>
      <sz val="8"/>
      <color theme="1"/>
      <name val="Arial"/>
      <family val="2"/>
      <charset val="238"/>
    </font>
    <font>
      <sz val="8"/>
      <color theme="1"/>
      <name val="Arial"/>
      <family val="2"/>
      <charset val="238"/>
    </font>
    <font>
      <sz val="10"/>
      <color theme="0" tint="-0.499984740745262"/>
      <name val="Arial"/>
      <family val="2"/>
      <charset val="238"/>
    </font>
    <font>
      <sz val="10"/>
      <color theme="2" tint="-9.9978637043366805E-2"/>
      <name val="Arial"/>
      <family val="2"/>
      <charset val="238"/>
    </font>
    <font>
      <vertAlign val="superscript"/>
      <sz val="10"/>
      <name val="Arial"/>
      <family val="2"/>
      <charset val="238"/>
    </font>
    <font>
      <vertAlign val="superscript"/>
      <sz val="8"/>
      <name val="Arial"/>
      <family val="2"/>
      <charset val="238"/>
    </font>
    <font>
      <b/>
      <vertAlign val="superscript"/>
      <sz val="9"/>
      <color rgb="FF002060"/>
      <name val="Arial"/>
      <family val="2"/>
      <charset val="238"/>
    </font>
    <font>
      <vertAlign val="superscript"/>
      <sz val="8"/>
      <name val="Arial"/>
      <family val="2"/>
      <charset val="238"/>
      <scheme val="minor"/>
    </font>
    <font>
      <b/>
      <vertAlign val="superscript"/>
      <sz val="8"/>
      <color theme="2" tint="-0.499984740745262"/>
      <name val="Arial"/>
      <family val="2"/>
      <charset val="238"/>
    </font>
    <font>
      <b/>
      <vertAlign val="superscript"/>
      <sz val="11"/>
      <color theme="1"/>
      <name val="Arial"/>
      <family val="2"/>
      <charset val="238"/>
    </font>
    <font>
      <sz val="10"/>
      <color rgb="FFFFC000"/>
      <name val="Arial"/>
      <family val="2"/>
      <charset val="238"/>
    </font>
    <font>
      <b/>
      <sz val="10"/>
      <color rgb="FFFFC000"/>
      <name val="Arial"/>
      <family val="2"/>
      <charset val="238"/>
    </font>
    <font>
      <sz val="8"/>
      <color rgb="FFFFC000"/>
      <name val="Arial"/>
      <family val="2"/>
      <charset val="238"/>
    </font>
    <font>
      <b/>
      <sz val="14"/>
      <color rgb="FFFFC000"/>
      <name val="Arial"/>
      <family val="2"/>
      <charset val="238"/>
    </font>
    <font>
      <b/>
      <sz val="11"/>
      <color rgb="FFFFC000"/>
      <name val="Arial"/>
      <family val="2"/>
      <charset val="238"/>
    </font>
    <font>
      <b/>
      <vertAlign val="superscript"/>
      <sz val="11"/>
      <color rgb="FFFFC000"/>
      <name val="Arial"/>
      <family val="2"/>
      <charset val="238"/>
    </font>
    <font>
      <sz val="9"/>
      <color rgb="FFFFC000"/>
      <name val="Arial"/>
      <family val="2"/>
      <charset val="238"/>
    </font>
    <font>
      <b/>
      <sz val="9"/>
      <color rgb="FFFFC000"/>
      <name val="Arial"/>
      <family val="2"/>
      <charset val="238"/>
    </font>
    <font>
      <b/>
      <sz val="14"/>
      <name val="Arial"/>
      <family val="2"/>
      <charset val="238"/>
      <scheme val="minor"/>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medium">
        <color auto="1"/>
      </top>
      <bottom style="medium">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style="medium">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auto="1"/>
      </top>
      <bottom style="medium">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right style="medium">
        <color indexed="64"/>
      </right>
      <top style="medium">
        <color auto="1"/>
      </top>
      <bottom/>
      <diagonal/>
    </border>
    <border>
      <left/>
      <right style="medium">
        <color indexed="64"/>
      </right>
      <top/>
      <bottom style="medium">
        <color indexed="64"/>
      </bottom>
      <diagonal/>
    </border>
    <border>
      <left/>
      <right/>
      <top style="medium">
        <color rgb="FF929292"/>
      </top>
      <bottom style="medium">
        <color rgb="FF929292"/>
      </bottom>
      <diagonal/>
    </border>
    <border>
      <left/>
      <right/>
      <top/>
      <bottom style="medium">
        <color rgb="FF929292"/>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medium">
        <color indexed="64"/>
      </left>
      <right/>
      <top style="medium">
        <color indexed="64"/>
      </top>
      <bottom style="medium">
        <color indexed="64"/>
      </bottom>
      <diagonal/>
    </border>
    <border>
      <left style="thin">
        <color indexed="64"/>
      </left>
      <right/>
      <top style="medium">
        <color auto="1"/>
      </top>
      <bottom style="medium">
        <color indexed="64"/>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6" fillId="0" borderId="0" applyFont="0" applyFill="0" applyBorder="0" applyAlignment="0" applyProtection="0"/>
    <xf numFmtId="0" fontId="8" fillId="0" borderId="0"/>
    <xf numFmtId="9" fontId="8" fillId="0" borderId="0" applyFont="0" applyFill="0" applyBorder="0" applyAlignment="0" applyProtection="0"/>
    <xf numFmtId="0" fontId="37" fillId="0" borderId="0"/>
    <xf numFmtId="4" fontId="39" fillId="20" borderId="29" applyNumberFormat="0" applyProtection="0">
      <alignment horizontal="left" vertical="center" indent="1"/>
    </xf>
    <xf numFmtId="0" fontId="38"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40" fillId="7" borderId="29" applyNumberFormat="0" applyProtection="0">
      <alignment vertical="center"/>
    </xf>
    <xf numFmtId="4" fontId="40" fillId="21" borderId="29" applyNumberFormat="0" applyProtection="0">
      <alignment horizontal="left" vertical="center" indent="1"/>
    </xf>
    <xf numFmtId="4" fontId="40" fillId="22" borderId="0" applyNumberFormat="0" applyProtection="0">
      <alignment horizontal="left" vertical="center" indent="1"/>
    </xf>
    <xf numFmtId="4" fontId="39"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42" fillId="21" borderId="29" applyNumberFormat="0" applyProtection="0">
      <alignment vertical="center"/>
    </xf>
    <xf numFmtId="0" fontId="40" fillId="21" borderId="29" applyNumberFormat="0" applyProtection="0">
      <alignment horizontal="left" vertical="top" indent="1"/>
    </xf>
    <xf numFmtId="4" fontId="39" fillId="8" borderId="29" applyNumberFormat="0" applyProtection="0">
      <alignment horizontal="right" vertical="center"/>
    </xf>
    <xf numFmtId="4" fontId="39" fillId="3" borderId="29" applyNumberFormat="0" applyProtection="0">
      <alignment horizontal="right" vertical="center"/>
    </xf>
    <xf numFmtId="4" fontId="39" fillId="17" borderId="29" applyNumberFormat="0" applyProtection="0">
      <alignment horizontal="right" vertical="center"/>
    </xf>
    <xf numFmtId="4" fontId="39" fillId="10" borderId="29" applyNumberFormat="0" applyProtection="0">
      <alignment horizontal="right" vertical="center"/>
    </xf>
    <xf numFmtId="4" fontId="39" fillId="24" borderId="29" applyNumberFormat="0" applyProtection="0">
      <alignment horizontal="right" vertical="center"/>
    </xf>
    <xf numFmtId="4" fontId="39" fillId="9" borderId="29" applyNumberFormat="0" applyProtection="0">
      <alignment horizontal="right" vertical="center"/>
    </xf>
    <xf numFmtId="4" fontId="39" fillId="25" borderId="29" applyNumberFormat="0" applyProtection="0">
      <alignment horizontal="right" vertical="center"/>
    </xf>
    <xf numFmtId="4" fontId="39" fillId="26" borderId="29" applyNumberFormat="0" applyProtection="0">
      <alignment horizontal="right" vertical="center"/>
    </xf>
    <xf numFmtId="4" fontId="39" fillId="27" borderId="29" applyNumberFormat="0" applyProtection="0">
      <alignment horizontal="right" vertical="center"/>
    </xf>
    <xf numFmtId="4" fontId="40" fillId="0" borderId="0" applyNumberFormat="0" applyProtection="0">
      <alignment horizontal="left" vertical="center" indent="1"/>
    </xf>
    <xf numFmtId="4" fontId="39" fillId="23" borderId="0" applyNumberFormat="0" applyProtection="0">
      <alignment horizontal="left" vertical="center" indent="1"/>
    </xf>
    <xf numFmtId="4" fontId="43" fillId="28" borderId="0" applyNumberFormat="0" applyProtection="0">
      <alignment horizontal="left" vertical="center" indent="1"/>
    </xf>
    <xf numFmtId="4" fontId="39" fillId="20" borderId="29" applyNumberFormat="0" applyProtection="0">
      <alignment horizontal="right" vertical="center"/>
    </xf>
    <xf numFmtId="4" fontId="44" fillId="23" borderId="0" applyNumberFormat="0" applyProtection="0">
      <alignment horizontal="left" vertical="center" indent="1"/>
    </xf>
    <xf numFmtId="4" fontId="44"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39" fillId="31" borderId="29" applyNumberFormat="0" applyProtection="0">
      <alignment vertical="center"/>
    </xf>
    <xf numFmtId="4" fontId="45" fillId="31" borderId="29" applyNumberFormat="0" applyProtection="0">
      <alignment vertical="center"/>
    </xf>
    <xf numFmtId="4" fontId="39" fillId="31" borderId="29" applyNumberFormat="0" applyProtection="0">
      <alignment horizontal="left" vertical="center" indent="1"/>
    </xf>
    <xf numFmtId="0" fontId="39" fillId="31" borderId="29" applyNumberFormat="0" applyProtection="0">
      <alignment horizontal="left" vertical="top" indent="1"/>
    </xf>
    <xf numFmtId="4" fontId="45" fillId="23" borderId="29" applyNumberFormat="0" applyProtection="0">
      <alignment horizontal="right" vertical="center"/>
    </xf>
    <xf numFmtId="0" fontId="39" fillId="22" borderId="29" applyNumberFormat="0" applyProtection="0">
      <alignment horizontal="left" vertical="top" indent="1"/>
    </xf>
    <xf numFmtId="4" fontId="46" fillId="0" borderId="0" applyNumberFormat="0" applyProtection="0">
      <alignment horizontal="left" vertical="center" indent="1"/>
    </xf>
    <xf numFmtId="4" fontId="47"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36" fillId="0" borderId="0"/>
    <xf numFmtId="0" fontId="36" fillId="32" borderId="30" applyNumberFormat="0" applyFont="0" applyFill="0" applyAlignment="0" applyProtection="0"/>
    <xf numFmtId="0" fontId="36" fillId="32" borderId="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3" fontId="36" fillId="32" borderId="0" applyFont="0" applyFill="0" applyBorder="0" applyAlignment="0" applyProtection="0"/>
    <xf numFmtId="0" fontId="48" fillId="32" borderId="0" applyNumberFormat="0" applyFont="0" applyFill="0" applyBorder="0" applyAlignment="0" applyProtection="0"/>
    <xf numFmtId="0" fontId="48" fillId="32" borderId="0" applyNumberFormat="0" applyFont="0" applyFill="0" applyBorder="0" applyAlignment="0" applyProtection="0"/>
    <xf numFmtId="167" fontId="36" fillId="32" borderId="0" applyFont="0" applyFill="0" applyBorder="0" applyAlignment="0" applyProtection="0"/>
    <xf numFmtId="0" fontId="41" fillId="0" borderId="0" applyNumberFormat="0" applyFill="0" applyBorder="0" applyAlignment="0" applyProtection="0"/>
    <xf numFmtId="2" fontId="36" fillId="32" borderId="0" applyFont="0" applyFill="0" applyBorder="0" applyAlignment="0" applyProtection="0"/>
    <xf numFmtId="0" fontId="49" fillId="32" borderId="0" applyNumberFormat="0" applyFill="0" applyBorder="0" applyAlignment="0" applyProtection="0"/>
    <xf numFmtId="0" fontId="50" fillId="32" borderId="0" applyNumberFormat="0" applyFill="0" applyBorder="0" applyAlignment="0" applyProtection="0"/>
    <xf numFmtId="0" fontId="7" fillId="0" borderId="0"/>
    <xf numFmtId="9" fontId="7" fillId="0" borderId="0" applyFont="0" applyFill="0" applyBorder="0" applyAlignment="0" applyProtection="0"/>
    <xf numFmtId="1" fontId="51" fillId="0" borderId="0">
      <alignment horizontal="left"/>
      <protection hidden="1"/>
    </xf>
    <xf numFmtId="1" fontId="52"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54"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xf numFmtId="43" fontId="79" fillId="0" borderId="0" applyFont="0" applyFill="0" applyBorder="0" applyAlignment="0" applyProtection="0"/>
  </cellStyleXfs>
  <cellXfs count="400">
    <xf numFmtId="0" fontId="0" fillId="0" borderId="0" xfId="0"/>
    <xf numFmtId="164" fontId="28" fillId="0" borderId="0" xfId="0" applyNumberFormat="1" applyFont="1" applyFill="1" applyBorder="1"/>
    <xf numFmtId="164" fontId="27" fillId="0" borderId="12" xfId="0" applyNumberFormat="1" applyFont="1" applyFill="1" applyBorder="1"/>
    <xf numFmtId="0" fontId="27" fillId="0" borderId="0" xfId="0" applyFont="1" applyFill="1" applyBorder="1"/>
    <xf numFmtId="164" fontId="27" fillId="0" borderId="0" xfId="0" applyNumberFormat="1" applyFont="1" applyFill="1" applyBorder="1"/>
    <xf numFmtId="0" fontId="28" fillId="0" borderId="0" xfId="0" applyFont="1" applyFill="1" applyBorder="1" applyAlignment="1">
      <alignment horizontal="right"/>
    </xf>
    <xf numFmtId="164" fontId="27" fillId="0" borderId="9" xfId="0" applyNumberFormat="1" applyFont="1" applyFill="1" applyBorder="1"/>
    <xf numFmtId="0" fontId="27" fillId="19" borderId="9" xfId="0" applyFont="1" applyFill="1" applyBorder="1"/>
    <xf numFmtId="0" fontId="27" fillId="0" borderId="12" xfId="0" applyFont="1" applyFill="1" applyBorder="1" applyAlignment="1">
      <alignment horizontal="left" vertical="center" indent="1"/>
    </xf>
    <xf numFmtId="0" fontId="27" fillId="19" borderId="0" xfId="0" applyFont="1" applyFill="1" applyBorder="1"/>
    <xf numFmtId="0" fontId="27" fillId="0" borderId="0" xfId="0" applyFont="1" applyFill="1" applyBorder="1" applyAlignment="1">
      <alignment horizontal="left" indent="1"/>
    </xf>
    <xf numFmtId="0" fontId="27" fillId="0" borderId="0" xfId="0" applyFont="1" applyFill="1" applyBorder="1" applyAlignment="1">
      <alignment horizontal="left" vertical="center" indent="1"/>
    </xf>
    <xf numFmtId="164" fontId="27" fillId="0" borderId="13" xfId="0" applyNumberFormat="1" applyFont="1" applyFill="1" applyBorder="1"/>
    <xf numFmtId="164" fontId="27" fillId="0" borderId="13" xfId="0" applyNumberFormat="1" applyFont="1" applyFill="1" applyBorder="1" applyAlignment="1"/>
    <xf numFmtId="0" fontId="27" fillId="0" borderId="0" xfId="0" applyNumberFormat="1" applyFont="1" applyFill="1" applyBorder="1" applyAlignment="1"/>
    <xf numFmtId="164" fontId="27" fillId="0" borderId="11" xfId="0" applyNumberFormat="1" applyFont="1" applyFill="1" applyBorder="1" applyAlignment="1"/>
    <xf numFmtId="164" fontId="27" fillId="0" borderId="22" xfId="0" applyNumberFormat="1" applyFont="1" applyFill="1" applyBorder="1"/>
    <xf numFmtId="164" fontId="27" fillId="0" borderId="24" xfId="0" applyNumberFormat="1" applyFont="1" applyFill="1" applyBorder="1"/>
    <xf numFmtId="0" fontId="27" fillId="0" borderId="21" xfId="0" applyFont="1" applyFill="1" applyBorder="1" applyAlignment="1">
      <alignment horizontal="left" vertical="center" indent="1"/>
    </xf>
    <xf numFmtId="0" fontId="27" fillId="19" borderId="0" xfId="0" applyFont="1" applyFill="1"/>
    <xf numFmtId="0" fontId="28" fillId="19" borderId="0" xfId="0" applyFont="1" applyFill="1" applyBorder="1" applyAlignment="1">
      <alignment horizontal="right"/>
    </xf>
    <xf numFmtId="0" fontId="27" fillId="0" borderId="13" xfId="0" applyFont="1" applyFill="1" applyBorder="1" applyAlignment="1">
      <alignment horizontal="left" vertical="center" indent="1"/>
    </xf>
    <xf numFmtId="0" fontId="27" fillId="0" borderId="11" xfId="0" applyFont="1" applyFill="1" applyBorder="1" applyAlignment="1">
      <alignment horizontal="left" vertical="center" indent="1"/>
    </xf>
    <xf numFmtId="0" fontId="28" fillId="19" borderId="17" xfId="0" applyFont="1" applyFill="1" applyBorder="1" applyAlignment="1">
      <alignment horizontal="center"/>
    </xf>
    <xf numFmtId="0" fontId="28" fillId="19" borderId="18" xfId="0" applyFont="1" applyFill="1" applyBorder="1" applyAlignment="1">
      <alignment horizontal="center"/>
    </xf>
    <xf numFmtId="164" fontId="28" fillId="18" borderId="24" xfId="0" applyNumberFormat="1" applyFont="1" applyFill="1" applyBorder="1"/>
    <xf numFmtId="164" fontId="28" fillId="18" borderId="9" xfId="0" applyNumberFormat="1" applyFont="1" applyFill="1" applyBorder="1"/>
    <xf numFmtId="0" fontId="27" fillId="0" borderId="10" xfId="0" applyFont="1" applyFill="1" applyBorder="1" applyAlignment="1">
      <alignment horizontal="left" vertical="center" indent="1"/>
    </xf>
    <xf numFmtId="0" fontId="27" fillId="19" borderId="0" xfId="0" applyFont="1" applyFill="1" applyBorder="1" applyAlignment="1">
      <alignment horizontal="right" vertical="center"/>
    </xf>
    <xf numFmtId="0" fontId="28" fillId="19" borderId="14" xfId="0" applyFont="1" applyFill="1" applyBorder="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right"/>
    </xf>
    <xf numFmtId="164" fontId="28" fillId="0" borderId="0" xfId="0" applyNumberFormat="1" applyFont="1" applyFill="1" applyBorder="1" applyAlignment="1">
      <alignment horizontal="center"/>
    </xf>
    <xf numFmtId="166" fontId="27" fillId="0" borderId="0" xfId="41" applyNumberFormat="1" applyFont="1" applyFill="1" applyBorder="1"/>
    <xf numFmtId="166" fontId="27" fillId="0" borderId="13" xfId="0" applyNumberFormat="1" applyFont="1" applyFill="1" applyBorder="1" applyAlignment="1">
      <alignment vertical="center"/>
    </xf>
    <xf numFmtId="166" fontId="27" fillId="0" borderId="11" xfId="0" applyNumberFormat="1" applyFont="1" applyFill="1" applyBorder="1" applyAlignment="1">
      <alignment vertical="center"/>
    </xf>
    <xf numFmtId="166" fontId="27" fillId="0" borderId="0" xfId="0" applyNumberFormat="1" applyFont="1" applyFill="1" applyBorder="1"/>
    <xf numFmtId="166" fontId="27" fillId="18" borderId="13" xfId="41" applyNumberFormat="1" applyFont="1" applyFill="1" applyBorder="1" applyAlignment="1"/>
    <xf numFmtId="166" fontId="27" fillId="18" borderId="13" xfId="0" applyNumberFormat="1" applyFont="1" applyFill="1" applyBorder="1" applyAlignment="1">
      <alignment vertical="center"/>
    </xf>
    <xf numFmtId="0" fontId="27" fillId="19" borderId="15" xfId="0" applyFont="1" applyFill="1" applyBorder="1"/>
    <xf numFmtId="0" fontId="28" fillId="19" borderId="18" xfId="0" applyFont="1" applyFill="1" applyBorder="1" applyAlignment="1">
      <alignment horizontal="center"/>
    </xf>
    <xf numFmtId="0" fontId="28" fillId="19" borderId="0" xfId="0" applyFont="1" applyFill="1" applyBorder="1" applyAlignment="1">
      <alignment horizontal="right"/>
    </xf>
    <xf numFmtId="0" fontId="30" fillId="0" borderId="0" xfId="41" applyNumberFormat="1" applyFont="1" applyFill="1" applyBorder="1"/>
    <xf numFmtId="0" fontId="29" fillId="0" borderId="0" xfId="0" applyFont="1" applyFill="1" applyBorder="1" applyAlignment="1">
      <alignment horizontal="right"/>
    </xf>
    <xf numFmtId="0" fontId="30" fillId="0" borderId="0" xfId="0" applyFont="1" applyFill="1" applyBorder="1" applyAlignment="1">
      <alignment horizontal="right"/>
    </xf>
    <xf numFmtId="0" fontId="29" fillId="0" borderId="0" xfId="0" applyFont="1" applyFill="1" applyBorder="1" applyAlignment="1">
      <alignment horizontal="center"/>
    </xf>
    <xf numFmtId="164" fontId="29" fillId="0" borderId="0" xfId="0" applyNumberFormat="1" applyFont="1" applyFill="1" applyBorder="1" applyAlignment="1">
      <alignment horizontal="center"/>
    </xf>
    <xf numFmtId="164" fontId="29" fillId="0" borderId="0" xfId="0" applyNumberFormat="1" applyFont="1" applyFill="1" applyBorder="1"/>
    <xf numFmtId="164" fontId="27" fillId="0" borderId="23" xfId="0" applyNumberFormat="1" applyFont="1" applyFill="1" applyBorder="1" applyAlignment="1">
      <alignment vertical="center"/>
    </xf>
    <xf numFmtId="164" fontId="27" fillId="0" borderId="25" xfId="0" applyNumberFormat="1" applyFont="1" applyFill="1" applyBorder="1" applyAlignment="1">
      <alignment vertical="center"/>
    </xf>
    <xf numFmtId="0" fontId="28" fillId="0" borderId="0" xfId="0" applyFont="1" applyFill="1" applyBorder="1" applyAlignment="1">
      <alignment horizontal="center"/>
    </xf>
    <xf numFmtId="0" fontId="27" fillId="0" borderId="0" xfId="0" applyFont="1" applyFill="1" applyBorder="1" applyAlignment="1">
      <alignment vertical="center" wrapText="1"/>
    </xf>
    <xf numFmtId="0" fontId="30" fillId="0" borderId="0" xfId="41" applyNumberFormat="1" applyFont="1" applyFill="1" applyBorder="1" applyAlignment="1"/>
    <xf numFmtId="0" fontId="27" fillId="0" borderId="0" xfId="0" applyNumberFormat="1" applyFont="1" applyFill="1" applyBorder="1" applyAlignment="1">
      <alignment wrapText="1"/>
    </xf>
    <xf numFmtId="0" fontId="28" fillId="19" borderId="9" xfId="0" applyFont="1" applyFill="1" applyBorder="1" applyAlignment="1">
      <alignment horizontal="center"/>
    </xf>
    <xf numFmtId="0" fontId="28" fillId="19" borderId="19" xfId="0" applyFont="1" applyFill="1" applyBorder="1" applyAlignment="1">
      <alignment horizontal="center"/>
    </xf>
    <xf numFmtId="0" fontId="27" fillId="0" borderId="0" xfId="0" applyFont="1" applyFill="1"/>
    <xf numFmtId="0" fontId="33" fillId="0" borderId="0" xfId="0" applyFont="1" applyFill="1"/>
    <xf numFmtId="0" fontId="34" fillId="0" borderId="0" xfId="0" applyFont="1" applyFill="1" applyAlignment="1">
      <alignment horizontal="right"/>
    </xf>
    <xf numFmtId="164" fontId="27" fillId="0" borderId="23" xfId="0" applyNumberFormat="1" applyFont="1" applyFill="1" applyBorder="1"/>
    <xf numFmtId="166" fontId="27" fillId="0" borderId="13" xfId="41" applyNumberFormat="1" applyFont="1" applyFill="1" applyBorder="1" applyAlignment="1"/>
    <xf numFmtId="164" fontId="30" fillId="0" borderId="0" xfId="0" applyNumberFormat="1" applyFont="1" applyFill="1"/>
    <xf numFmtId="166" fontId="27" fillId="0" borderId="13" xfId="41" applyNumberFormat="1" applyFont="1" applyFill="1" applyBorder="1"/>
    <xf numFmtId="166" fontId="27" fillId="0" borderId="11" xfId="41" applyNumberFormat="1" applyFont="1" applyFill="1" applyBorder="1" applyAlignment="1"/>
    <xf numFmtId="166" fontId="27" fillId="0" borderId="11" xfId="41" applyNumberFormat="1" applyFont="1" applyFill="1" applyBorder="1"/>
    <xf numFmtId="166" fontId="27" fillId="0" borderId="12" xfId="41" applyNumberFormat="1" applyFont="1" applyFill="1" applyBorder="1"/>
    <xf numFmtId="165" fontId="27" fillId="0" borderId="0" xfId="0" applyNumberFormat="1" applyFont="1" applyFill="1" applyBorder="1"/>
    <xf numFmtId="0" fontId="31" fillId="0" borderId="0" xfId="0" applyFont="1" applyFill="1" applyAlignment="1">
      <alignment horizontal="right"/>
    </xf>
    <xf numFmtId="0" fontId="32" fillId="0" borderId="0" xfId="0" applyFont="1" applyFill="1" applyAlignment="1">
      <alignment horizontal="right"/>
    </xf>
    <xf numFmtId="165" fontId="30" fillId="0" borderId="0" xfId="0" applyNumberFormat="1" applyFont="1" applyFill="1" applyBorder="1"/>
    <xf numFmtId="166" fontId="30" fillId="0" borderId="0" xfId="41" applyNumberFormat="1" applyFont="1" applyFill="1" applyBorder="1"/>
    <xf numFmtId="0" fontId="30" fillId="0" borderId="0" xfId="0" applyFont="1" applyFill="1"/>
    <xf numFmtId="166" fontId="30" fillId="0" borderId="0" xfId="41" applyNumberFormat="1" applyFont="1" applyFill="1"/>
    <xf numFmtId="166" fontId="30" fillId="0" borderId="0" xfId="0" applyNumberFormat="1" applyFont="1" applyFill="1"/>
    <xf numFmtId="0" fontId="27" fillId="0" borderId="0" xfId="0" applyNumberFormat="1" applyFont="1" applyFill="1" applyAlignment="1"/>
    <xf numFmtId="0" fontId="30" fillId="0" borderId="0" xfId="41" applyNumberFormat="1" applyFont="1" applyFill="1" applyAlignment="1"/>
    <xf numFmtId="0" fontId="30" fillId="0" borderId="0" xfId="0" applyNumberFormat="1" applyFont="1" applyFill="1" applyAlignment="1"/>
    <xf numFmtId="0" fontId="30" fillId="0" borderId="0" xfId="0" applyNumberFormat="1" applyFont="1" applyFill="1" applyBorder="1" applyAlignment="1"/>
    <xf numFmtId="0" fontId="55" fillId="0" borderId="0" xfId="167" applyFont="1" applyAlignment="1">
      <alignment horizontal="left" vertical="center" wrapText="1"/>
    </xf>
    <xf numFmtId="0" fontId="8" fillId="0" borderId="0" xfId="149"/>
    <xf numFmtId="0" fontId="53" fillId="0" borderId="0" xfId="167" applyFont="1" applyFill="1" applyAlignment="1">
      <alignment horizontal="left" vertical="top"/>
    </xf>
    <xf numFmtId="0" fontId="35" fillId="0" borderId="0" xfId="167" applyFont="1" applyFill="1" applyBorder="1" applyAlignment="1">
      <alignment vertical="top" wrapText="1"/>
    </xf>
    <xf numFmtId="0" fontId="35" fillId="0" borderId="0" xfId="167" applyFont="1" applyFill="1" applyBorder="1" applyAlignment="1">
      <alignment horizontal="center" vertical="top" wrapText="1"/>
    </xf>
    <xf numFmtId="0" fontId="67" fillId="0" borderId="0" xfId="167" applyFont="1" applyFill="1" applyBorder="1" applyAlignment="1">
      <alignment horizontal="left" vertical="top" wrapText="1" indent="12"/>
    </xf>
    <xf numFmtId="0" fontId="53" fillId="0" borderId="0" xfId="167" applyFont="1" applyFill="1" applyAlignment="1">
      <alignment horizontal="left" vertical="top" indent="11"/>
    </xf>
    <xf numFmtId="0" fontId="69" fillId="0" borderId="0" xfId="170" applyFont="1" applyFill="1" applyBorder="1" applyAlignment="1">
      <alignment horizontal="left" vertical="top" wrapText="1" indent="15"/>
    </xf>
    <xf numFmtId="0" fontId="71" fillId="0" borderId="0" xfId="167" applyFont="1" applyFill="1" applyBorder="1" applyAlignment="1">
      <alignment vertical="top" wrapText="1"/>
    </xf>
    <xf numFmtId="0" fontId="63" fillId="34" borderId="0" xfId="149" applyFont="1" applyFill="1" applyProtection="1">
      <protection hidden="1"/>
    </xf>
    <xf numFmtId="0" fontId="66" fillId="34" borderId="0" xfId="149" applyFont="1" applyFill="1" applyAlignment="1" applyProtection="1">
      <alignment vertical="center"/>
      <protection hidden="1"/>
    </xf>
    <xf numFmtId="0" fontId="8" fillId="0" borderId="0" xfId="149" applyProtection="1">
      <protection hidden="1"/>
    </xf>
    <xf numFmtId="2" fontId="70" fillId="0" borderId="0" xfId="149" applyNumberFormat="1" applyFont="1" applyProtection="1">
      <protection hidden="1"/>
    </xf>
    <xf numFmtId="0" fontId="70" fillId="0" borderId="0" xfId="149" applyFont="1" applyProtection="1">
      <protection hidden="1"/>
    </xf>
    <xf numFmtId="2" fontId="73" fillId="0" borderId="0" xfId="149" applyNumberFormat="1" applyFont="1" applyFill="1" applyProtection="1">
      <protection hidden="1"/>
    </xf>
    <xf numFmtId="0" fontId="76" fillId="0" borderId="49" xfId="149" applyFont="1" applyBorder="1" applyAlignment="1" applyProtection="1">
      <alignment horizontal="center" vertical="center" wrapText="1"/>
      <protection hidden="1"/>
    </xf>
    <xf numFmtId="168" fontId="76" fillId="0" borderId="55" xfId="149" applyNumberFormat="1" applyFont="1" applyBorder="1" applyAlignment="1" applyProtection="1">
      <alignment horizontal="center" vertical="center" wrapText="1"/>
      <protection hidden="1"/>
    </xf>
    <xf numFmtId="168" fontId="76" fillId="0" borderId="68" xfId="149" applyNumberFormat="1" applyFont="1" applyBorder="1" applyAlignment="1" applyProtection="1">
      <alignment horizontal="center" vertical="center" wrapText="1"/>
      <protection hidden="1"/>
    </xf>
    <xf numFmtId="168" fontId="76" fillId="0" borderId="69" xfId="149" applyNumberFormat="1" applyFont="1" applyBorder="1" applyAlignment="1" applyProtection="1">
      <alignment horizontal="center" vertical="center" wrapText="1"/>
      <protection hidden="1"/>
    </xf>
    <xf numFmtId="168" fontId="76" fillId="0" borderId="70" xfId="149" applyNumberFormat="1" applyFont="1" applyBorder="1" applyAlignment="1" applyProtection="1">
      <alignment horizontal="center" vertical="center" wrapText="1"/>
      <protection hidden="1"/>
    </xf>
    <xf numFmtId="168" fontId="76" fillId="0" borderId="72" xfId="149" applyNumberFormat="1" applyFont="1" applyBorder="1" applyAlignment="1" applyProtection="1">
      <alignment horizontal="center" vertical="center" wrapText="1"/>
      <protection hidden="1"/>
    </xf>
    <xf numFmtId="0" fontId="8" fillId="0" borderId="44" xfId="149" applyBorder="1" applyProtection="1">
      <protection hidden="1"/>
    </xf>
    <xf numFmtId="4" fontId="60" fillId="0" borderId="33" xfId="149" applyNumberFormat="1" applyFont="1" applyBorder="1" applyAlignment="1" applyProtection="1">
      <alignment horizontal="left" indent="3"/>
      <protection hidden="1"/>
    </xf>
    <xf numFmtId="4" fontId="60" fillId="0" borderId="53" xfId="149" applyNumberFormat="1" applyFont="1" applyBorder="1" applyAlignment="1" applyProtection="1">
      <alignment horizontal="left" indent="3"/>
      <protection hidden="1"/>
    </xf>
    <xf numFmtId="4" fontId="60" fillId="0" borderId="58" xfId="149" applyNumberFormat="1" applyFont="1" applyBorder="1" applyAlignment="1" applyProtection="1">
      <alignment horizontal="left" indent="3"/>
      <protection hidden="1"/>
    </xf>
    <xf numFmtId="4" fontId="60" fillId="0" borderId="56" xfId="149" applyNumberFormat="1" applyFont="1" applyBorder="1" applyAlignment="1" applyProtection="1">
      <alignment horizontal="left" indent="3"/>
      <protection hidden="1"/>
    </xf>
    <xf numFmtId="4" fontId="60" fillId="0" borderId="40" xfId="149" applyNumberFormat="1" applyFont="1" applyBorder="1" applyAlignment="1" applyProtection="1">
      <alignment horizontal="left" indent="3"/>
      <protection hidden="1"/>
    </xf>
    <xf numFmtId="0" fontId="8" fillId="0" borderId="47" xfId="149" applyBorder="1" applyProtection="1">
      <protection hidden="1"/>
    </xf>
    <xf numFmtId="4" fontId="60" fillId="0" borderId="57" xfId="149" applyNumberFormat="1" applyFont="1" applyBorder="1" applyAlignment="1" applyProtection="1">
      <alignment horizontal="left" indent="3"/>
      <protection hidden="1"/>
    </xf>
    <xf numFmtId="0" fontId="8" fillId="0" borderId="0" xfId="149" applyFill="1" applyProtection="1">
      <protection hidden="1"/>
    </xf>
    <xf numFmtId="0" fontId="8" fillId="0" borderId="46" xfId="149" applyBorder="1" applyProtection="1">
      <protection hidden="1"/>
    </xf>
    <xf numFmtId="4" fontId="60" fillId="0" borderId="39" xfId="149" applyNumberFormat="1" applyFont="1" applyBorder="1" applyAlignment="1" applyProtection="1">
      <alignment horizontal="left" indent="3"/>
      <protection hidden="1"/>
    </xf>
    <xf numFmtId="4" fontId="60" fillId="0" borderId="55" xfId="149" applyNumberFormat="1" applyFont="1" applyBorder="1" applyAlignment="1" applyProtection="1">
      <alignment horizontal="left" indent="3"/>
      <protection hidden="1"/>
    </xf>
    <xf numFmtId="4" fontId="60" fillId="0" borderId="49" xfId="149" applyNumberFormat="1" applyFont="1" applyBorder="1" applyAlignment="1" applyProtection="1">
      <alignment horizontal="left" indent="3"/>
      <protection hidden="1"/>
    </xf>
    <xf numFmtId="4" fontId="60" fillId="0" borderId="54" xfId="149" applyNumberFormat="1" applyFont="1" applyBorder="1" applyAlignment="1" applyProtection="1">
      <alignment horizontal="left" indent="3"/>
      <protection hidden="1"/>
    </xf>
    <xf numFmtId="4" fontId="60" fillId="0" borderId="37" xfId="149" applyNumberFormat="1" applyFont="1" applyBorder="1" applyAlignment="1" applyProtection="1">
      <alignment horizontal="left" indent="3"/>
      <protection hidden="1"/>
    </xf>
    <xf numFmtId="4" fontId="0" fillId="0" borderId="0" xfId="0" quotePrefix="1" applyNumberFormat="1" applyProtection="1">
      <protection hidden="1"/>
    </xf>
    <xf numFmtId="4" fontId="68" fillId="0" borderId="0" xfId="0" quotePrefix="1" applyNumberFormat="1" applyFont="1" applyFill="1" applyProtection="1">
      <protection hidden="1"/>
    </xf>
    <xf numFmtId="4" fontId="0" fillId="0" borderId="0" xfId="0" quotePrefix="1" applyNumberFormat="1" applyFill="1" applyProtection="1">
      <protection hidden="1"/>
    </xf>
    <xf numFmtId="4" fontId="0" fillId="33" borderId="0" xfId="0" quotePrefix="1" applyNumberFormat="1" applyFill="1" applyProtection="1">
      <protection hidden="1"/>
    </xf>
    <xf numFmtId="0" fontId="8" fillId="33" borderId="0" xfId="149" applyFill="1" applyProtection="1">
      <protection hidden="1"/>
    </xf>
    <xf numFmtId="0" fontId="77" fillId="0" borderId="61" xfId="149" applyFont="1" applyBorder="1" applyAlignment="1" applyProtection="1">
      <alignment vertical="center"/>
      <protection hidden="1"/>
    </xf>
    <xf numFmtId="0" fontId="77" fillId="0" borderId="61" xfId="149" applyFont="1" applyBorder="1" applyAlignment="1" applyProtection="1">
      <alignment horizontal="center" vertical="center" wrapText="1"/>
      <protection hidden="1"/>
    </xf>
    <xf numFmtId="17" fontId="77" fillId="0" borderId="61" xfId="149" applyNumberFormat="1" applyFont="1" applyBorder="1" applyAlignment="1" applyProtection="1">
      <alignment horizontal="center" vertical="center" wrapText="1"/>
      <protection hidden="1"/>
    </xf>
    <xf numFmtId="0" fontId="77" fillId="0" borderId="62" xfId="149" applyFont="1" applyBorder="1" applyAlignment="1" applyProtection="1">
      <alignment vertical="center"/>
      <protection hidden="1"/>
    </xf>
    <xf numFmtId="0" fontId="78" fillId="0" borderId="62" xfId="149" applyFont="1" applyBorder="1" applyAlignment="1" applyProtection="1">
      <alignment horizontal="center" vertical="center" wrapText="1"/>
      <protection hidden="1"/>
    </xf>
    <xf numFmtId="0" fontId="77" fillId="0" borderId="0" xfId="149" applyFont="1" applyAlignment="1" applyProtection="1">
      <alignment vertical="center" wrapText="1"/>
      <protection hidden="1"/>
    </xf>
    <xf numFmtId="10" fontId="78" fillId="0" borderId="0" xfId="149" applyNumberFormat="1" applyFont="1" applyAlignment="1" applyProtection="1">
      <alignment horizontal="center" vertical="center" wrapText="1"/>
      <protection hidden="1"/>
    </xf>
    <xf numFmtId="0" fontId="77" fillId="0" borderId="61" xfId="149" applyFont="1" applyBorder="1" applyAlignment="1" applyProtection="1">
      <alignment vertical="center" wrapText="1"/>
      <protection hidden="1"/>
    </xf>
    <xf numFmtId="10" fontId="78" fillId="0" borderId="61" xfId="149" applyNumberFormat="1" applyFont="1" applyBorder="1" applyAlignment="1" applyProtection="1">
      <alignment horizontal="center" vertical="center" wrapText="1"/>
      <protection hidden="1"/>
    </xf>
    <xf numFmtId="0" fontId="94" fillId="0" borderId="0" xfId="149" applyFont="1" applyProtection="1">
      <protection hidden="1"/>
    </xf>
    <xf numFmtId="0" fontId="98" fillId="0" borderId="0" xfId="0" applyFont="1" applyBorder="1" applyAlignment="1" applyProtection="1">
      <alignment horizontal="center" vertical="center" wrapText="1"/>
      <protection hidden="1"/>
    </xf>
    <xf numFmtId="0" fontId="8" fillId="0" borderId="0" xfId="149" applyBorder="1" applyProtection="1">
      <protection hidden="1"/>
    </xf>
    <xf numFmtId="0" fontId="101" fillId="0" borderId="0" xfId="0" applyFont="1" applyBorder="1" applyAlignment="1" applyProtection="1">
      <alignment horizontal="center" vertical="center" wrapText="1"/>
      <protection hidden="1"/>
    </xf>
    <xf numFmtId="0" fontId="59" fillId="0" borderId="0" xfId="0" applyFont="1" applyBorder="1" applyAlignment="1" applyProtection="1">
      <alignment horizontal="center" vertical="center" wrapText="1"/>
      <protection hidden="1"/>
    </xf>
    <xf numFmtId="0" fontId="59" fillId="0" borderId="0" xfId="0" applyFont="1" applyBorder="1" applyAlignment="1" applyProtection="1">
      <alignment vertical="center"/>
      <protection hidden="1"/>
    </xf>
    <xf numFmtId="0" fontId="95" fillId="0" borderId="0" xfId="0" applyFont="1" applyBorder="1" applyAlignment="1" applyProtection="1">
      <alignment horizontal="right" indent="2"/>
      <protection hidden="1"/>
    </xf>
    <xf numFmtId="0" fontId="94" fillId="0" borderId="0" xfId="0" applyFont="1" applyBorder="1" applyAlignment="1" applyProtection="1">
      <alignment horizontal="center" vertical="center"/>
      <protection hidden="1"/>
    </xf>
    <xf numFmtId="0" fontId="75" fillId="0" borderId="0" xfId="0" applyFont="1" applyBorder="1" applyAlignment="1" applyProtection="1">
      <alignment horizontal="center" vertical="center" wrapText="1"/>
      <protection hidden="1"/>
    </xf>
    <xf numFmtId="0" fontId="74" fillId="0" borderId="0" xfId="0" applyFont="1" applyBorder="1" applyProtection="1">
      <protection hidden="1"/>
    </xf>
    <xf numFmtId="0" fontId="74" fillId="0" borderId="0" xfId="0" applyFont="1" applyBorder="1" applyAlignment="1" applyProtection="1">
      <alignment horizontal="right" indent="2"/>
      <protection hidden="1"/>
    </xf>
    <xf numFmtId="0" fontId="0" fillId="0" borderId="0" xfId="0" applyBorder="1" applyAlignment="1" applyProtection="1">
      <alignment horizontal="center" vertical="center"/>
      <protection hidden="1"/>
    </xf>
    <xf numFmtId="0" fontId="0" fillId="0" borderId="0" xfId="0" applyProtection="1">
      <protection hidden="1"/>
    </xf>
    <xf numFmtId="0" fontId="94" fillId="0" borderId="0" xfId="0" applyFont="1" applyProtection="1">
      <protection hidden="1"/>
    </xf>
    <xf numFmtId="0" fontId="59" fillId="33" borderId="0" xfId="0" applyFont="1" applyFill="1" applyBorder="1" applyAlignment="1" applyProtection="1">
      <alignment vertical="center"/>
      <protection hidden="1"/>
    </xf>
    <xf numFmtId="0" fontId="98" fillId="33" borderId="0" xfId="0" applyFont="1" applyFill="1" applyBorder="1" applyAlignment="1" applyProtection="1">
      <alignment vertical="center"/>
      <protection hidden="1"/>
    </xf>
    <xf numFmtId="0" fontId="80" fillId="33" borderId="0" xfId="0" applyFont="1" applyFill="1" applyBorder="1" applyAlignment="1" applyProtection="1">
      <alignment horizontal="center" vertical="center" wrapText="1"/>
      <protection hidden="1"/>
    </xf>
    <xf numFmtId="0" fontId="101" fillId="33" borderId="0" xfId="0" applyFont="1" applyFill="1" applyBorder="1" applyAlignment="1" applyProtection="1">
      <alignment horizontal="center" vertical="center" wrapText="1"/>
      <protection hidden="1"/>
    </xf>
    <xf numFmtId="2" fontId="8" fillId="0" borderId="0" xfId="149" applyNumberFormat="1" applyBorder="1" applyProtection="1">
      <protection hidden="1"/>
    </xf>
    <xf numFmtId="2" fontId="8" fillId="0" borderId="0" xfId="149" applyNumberFormat="1" applyProtection="1">
      <protection hidden="1"/>
    </xf>
    <xf numFmtId="0" fontId="81" fillId="33" borderId="0" xfId="0" applyFont="1" applyFill="1" applyBorder="1" applyAlignment="1" applyProtection="1">
      <alignment horizontal="center" vertical="center"/>
      <protection hidden="1"/>
    </xf>
    <xf numFmtId="0" fontId="94" fillId="33" borderId="0" xfId="0" applyFont="1" applyFill="1" applyBorder="1" applyAlignment="1" applyProtection="1">
      <alignment horizontal="center" vertical="center"/>
      <protection hidden="1"/>
    </xf>
    <xf numFmtId="0" fontId="73" fillId="0" borderId="0" xfId="149" applyFont="1" applyProtection="1">
      <protection hidden="1"/>
    </xf>
    <xf numFmtId="0" fontId="0" fillId="33" borderId="0" xfId="0" applyFill="1" applyBorder="1" applyAlignment="1" applyProtection="1">
      <alignment horizontal="center" vertical="center"/>
      <protection hidden="1"/>
    </xf>
    <xf numFmtId="0" fontId="61" fillId="0" borderId="0" xfId="149" applyFont="1" applyFill="1" applyProtection="1">
      <protection hidden="1"/>
    </xf>
    <xf numFmtId="0" fontId="59" fillId="0" borderId="38" xfId="0" applyFont="1" applyBorder="1" applyAlignment="1" applyProtection="1">
      <alignment horizontal="center" vertical="center" wrapText="1"/>
      <protection hidden="1"/>
    </xf>
    <xf numFmtId="0" fontId="59" fillId="0" borderId="46" xfId="0" applyFont="1" applyBorder="1" applyAlignment="1" applyProtection="1">
      <alignment horizontal="center" vertical="center" wrapText="1"/>
      <protection hidden="1"/>
    </xf>
    <xf numFmtId="0" fontId="80" fillId="0" borderId="49" xfId="0" applyFont="1" applyBorder="1" applyAlignment="1" applyProtection="1">
      <alignment horizontal="center" vertical="center" wrapText="1"/>
      <protection hidden="1"/>
    </xf>
    <xf numFmtId="0" fontId="75" fillId="36" borderId="54" xfId="0" applyFont="1" applyFill="1" applyBorder="1" applyAlignment="1" applyProtection="1">
      <alignment horizontal="center" vertical="center" wrapText="1"/>
      <protection hidden="1"/>
    </xf>
    <xf numFmtId="0" fontId="75" fillId="35" borderId="54" xfId="0" applyFont="1" applyFill="1" applyBorder="1" applyAlignment="1" applyProtection="1">
      <alignment horizontal="center" vertical="center" wrapText="1"/>
      <protection hidden="1"/>
    </xf>
    <xf numFmtId="0" fontId="75" fillId="37" borderId="55" xfId="0" applyFont="1" applyFill="1" applyBorder="1" applyAlignment="1" applyProtection="1">
      <alignment horizontal="center" vertical="center" wrapText="1"/>
      <protection hidden="1"/>
    </xf>
    <xf numFmtId="0" fontId="74" fillId="0" borderId="35" xfId="0" applyFont="1" applyBorder="1" applyProtection="1">
      <protection hidden="1"/>
    </xf>
    <xf numFmtId="0" fontId="74" fillId="0" borderId="44" xfId="0" applyFont="1" applyBorder="1" applyProtection="1">
      <protection hidden="1"/>
    </xf>
    <xf numFmtId="0" fontId="60" fillId="0" borderId="51" xfId="0" applyFont="1" applyBorder="1" applyAlignment="1" applyProtection="1">
      <alignment horizontal="center" vertical="center"/>
      <protection hidden="1"/>
    </xf>
    <xf numFmtId="0" fontId="60" fillId="36" borderId="52" xfId="0" applyFont="1" applyFill="1" applyBorder="1" applyAlignment="1" applyProtection="1">
      <alignment horizontal="center" vertical="center"/>
      <protection hidden="1"/>
    </xf>
    <xf numFmtId="0" fontId="60" fillId="35" borderId="52" xfId="0" applyFont="1" applyFill="1" applyBorder="1" applyAlignment="1" applyProtection="1">
      <alignment horizontal="center" vertical="center"/>
      <protection hidden="1"/>
    </xf>
    <xf numFmtId="0" fontId="60" fillId="37" borderId="53" xfId="0" applyFont="1" applyFill="1" applyBorder="1" applyAlignment="1" applyProtection="1">
      <alignment horizontal="center" vertical="center"/>
      <protection hidden="1"/>
    </xf>
    <xf numFmtId="0" fontId="74" fillId="0" borderId="31" xfId="0" applyFont="1" applyBorder="1" applyProtection="1">
      <protection hidden="1"/>
    </xf>
    <xf numFmtId="0" fontId="74" fillId="0" borderId="47" xfId="0" applyFont="1" applyBorder="1" applyProtection="1">
      <protection hidden="1"/>
    </xf>
    <xf numFmtId="0" fontId="60" fillId="0" borderId="58" xfId="0" applyFont="1" applyBorder="1" applyAlignment="1" applyProtection="1">
      <alignment horizontal="center" vertical="center"/>
      <protection hidden="1"/>
    </xf>
    <xf numFmtId="0" fontId="60" fillId="36" borderId="56" xfId="0" applyFont="1" applyFill="1" applyBorder="1" applyAlignment="1" applyProtection="1">
      <alignment horizontal="center" vertical="center"/>
      <protection hidden="1"/>
    </xf>
    <xf numFmtId="0" fontId="60" fillId="35" borderId="56" xfId="0" applyFont="1" applyFill="1" applyBorder="1" applyAlignment="1" applyProtection="1">
      <alignment horizontal="center" vertical="center"/>
      <protection hidden="1"/>
    </xf>
    <xf numFmtId="0" fontId="60" fillId="37" borderId="57" xfId="0" applyFont="1" applyFill="1" applyBorder="1" applyAlignment="1" applyProtection="1">
      <alignment horizontal="center" vertical="center"/>
      <protection hidden="1"/>
    </xf>
    <xf numFmtId="0" fontId="8" fillId="33" borderId="0" xfId="149" applyFill="1" applyBorder="1" applyProtection="1">
      <protection hidden="1"/>
    </xf>
    <xf numFmtId="0" fontId="74" fillId="0" borderId="38" xfId="0" applyFont="1" applyBorder="1" applyProtection="1">
      <protection hidden="1"/>
    </xf>
    <xf numFmtId="0" fontId="74" fillId="0" borderId="46" xfId="0" applyFont="1" applyBorder="1" applyProtection="1">
      <protection hidden="1"/>
    </xf>
    <xf numFmtId="0" fontId="60" fillId="0" borderId="49" xfId="0" applyFont="1" applyBorder="1" applyAlignment="1" applyProtection="1">
      <alignment horizontal="center" vertical="center"/>
      <protection hidden="1"/>
    </xf>
    <xf numFmtId="0" fontId="60" fillId="36" borderId="54" xfId="0" applyFont="1" applyFill="1" applyBorder="1" applyAlignment="1" applyProtection="1">
      <alignment horizontal="center" vertical="center"/>
      <protection hidden="1"/>
    </xf>
    <xf numFmtId="0" fontId="60" fillId="35" borderId="54" xfId="0" applyFont="1" applyFill="1" applyBorder="1" applyAlignment="1" applyProtection="1">
      <alignment horizontal="center" vertical="center"/>
      <protection hidden="1"/>
    </xf>
    <xf numFmtId="0" fontId="60" fillId="37" borderId="55" xfId="0" applyFont="1" applyFill="1" applyBorder="1" applyAlignment="1" applyProtection="1">
      <alignment horizontal="center" vertical="center"/>
      <protection hidden="1"/>
    </xf>
    <xf numFmtId="0" fontId="75" fillId="37" borderId="37" xfId="0" applyFont="1" applyFill="1" applyBorder="1" applyAlignment="1" applyProtection="1">
      <alignment horizontal="center" vertical="center" wrapText="1"/>
      <protection hidden="1"/>
    </xf>
    <xf numFmtId="0" fontId="81" fillId="0" borderId="51" xfId="0" applyFont="1" applyBorder="1" applyAlignment="1" applyProtection="1">
      <alignment horizontal="center" vertical="center"/>
      <protection hidden="1"/>
    </xf>
    <xf numFmtId="0" fontId="0" fillId="36" borderId="52" xfId="0" applyFill="1" applyBorder="1" applyAlignment="1" applyProtection="1">
      <alignment horizontal="center" vertical="center"/>
      <protection hidden="1"/>
    </xf>
    <xf numFmtId="0" fontId="0" fillId="35" borderId="52" xfId="0" applyFill="1" applyBorder="1" applyAlignment="1" applyProtection="1">
      <alignment horizontal="center" vertical="center"/>
      <protection hidden="1"/>
    </xf>
    <xf numFmtId="0" fontId="0" fillId="37" borderId="53" xfId="0" applyFill="1" applyBorder="1" applyAlignment="1" applyProtection="1">
      <alignment horizontal="center" vertical="center"/>
      <protection hidden="1"/>
    </xf>
    <xf numFmtId="0" fontId="0" fillId="37" borderId="34" xfId="0" applyFill="1" applyBorder="1" applyAlignment="1" applyProtection="1">
      <alignment horizontal="center" vertical="center"/>
      <protection hidden="1"/>
    </xf>
    <xf numFmtId="0" fontId="81" fillId="0" borderId="58" xfId="0" applyFont="1" applyBorder="1" applyAlignment="1" applyProtection="1">
      <alignment horizontal="center" vertical="center"/>
      <protection hidden="1"/>
    </xf>
    <xf numFmtId="0" fontId="0" fillId="36" borderId="56" xfId="0" applyFill="1" applyBorder="1" applyAlignment="1" applyProtection="1">
      <alignment horizontal="center" vertical="center"/>
      <protection hidden="1"/>
    </xf>
    <xf numFmtId="0" fontId="0" fillId="35" borderId="56" xfId="0" applyFill="1" applyBorder="1" applyAlignment="1" applyProtection="1">
      <alignment horizontal="center" vertical="center"/>
      <protection hidden="1"/>
    </xf>
    <xf numFmtId="0" fontId="0" fillId="37" borderId="57" xfId="0" applyFill="1" applyBorder="1" applyAlignment="1" applyProtection="1">
      <alignment horizontal="center" vertical="center"/>
      <protection hidden="1"/>
    </xf>
    <xf numFmtId="0" fontId="0" fillId="37" borderId="40" xfId="0" applyFill="1" applyBorder="1" applyAlignment="1" applyProtection="1">
      <alignment horizontal="center" vertical="center"/>
      <protection hidden="1"/>
    </xf>
    <xf numFmtId="0" fontId="81" fillId="0" borderId="49" xfId="0" applyFont="1" applyBorder="1" applyAlignment="1" applyProtection="1">
      <alignment horizontal="center" vertical="center"/>
      <protection hidden="1"/>
    </xf>
    <xf numFmtId="0" fontId="0" fillId="36" borderId="54" xfId="0" applyFill="1" applyBorder="1" applyAlignment="1" applyProtection="1">
      <alignment horizontal="center" vertical="center"/>
      <protection hidden="1"/>
    </xf>
    <xf numFmtId="0" fontId="0" fillId="35" borderId="54" xfId="0" applyFill="1" applyBorder="1" applyAlignment="1" applyProtection="1">
      <alignment horizontal="center" vertical="center"/>
      <protection hidden="1"/>
    </xf>
    <xf numFmtId="0" fontId="0" fillId="37" borderId="55" xfId="0" applyFill="1" applyBorder="1" applyAlignment="1" applyProtection="1">
      <alignment horizontal="center" vertical="center"/>
      <protection hidden="1"/>
    </xf>
    <xf numFmtId="0" fontId="0" fillId="37" borderId="37" xfId="0" applyFill="1" applyBorder="1" applyAlignment="1" applyProtection="1">
      <alignment horizontal="center" vertical="center"/>
      <protection hidden="1"/>
    </xf>
    <xf numFmtId="0" fontId="64" fillId="33" borderId="17" xfId="149" applyFont="1" applyFill="1" applyBorder="1" applyAlignment="1" applyProtection="1">
      <alignment horizontal="left" vertical="center" indent="3"/>
      <protection hidden="1"/>
    </xf>
    <xf numFmtId="10" fontId="83" fillId="0" borderId="17" xfId="149" applyNumberFormat="1" applyFont="1" applyBorder="1" applyAlignment="1" applyProtection="1">
      <alignment horizontal="center" vertical="center"/>
      <protection hidden="1"/>
    </xf>
    <xf numFmtId="0" fontId="64" fillId="33" borderId="42" xfId="149" applyFont="1" applyFill="1" applyBorder="1" applyAlignment="1" applyProtection="1">
      <alignment horizontal="left" vertical="center" indent="3"/>
      <protection hidden="1"/>
    </xf>
    <xf numFmtId="10" fontId="83" fillId="0" borderId="42" xfId="149" applyNumberFormat="1" applyFont="1" applyBorder="1" applyAlignment="1" applyProtection="1">
      <alignment horizontal="center" vertical="center"/>
      <protection hidden="1"/>
    </xf>
    <xf numFmtId="0" fontId="72" fillId="0" borderId="0" xfId="149" applyFont="1" applyFill="1" applyBorder="1" applyAlignment="1" applyProtection="1">
      <alignment vertical="center" wrapText="1"/>
      <protection hidden="1"/>
    </xf>
    <xf numFmtId="0" fontId="8" fillId="0" borderId="0" xfId="149" applyAlignment="1" applyProtection="1">
      <alignment vertical="center"/>
      <protection hidden="1"/>
    </xf>
    <xf numFmtId="0" fontId="59" fillId="0" borderId="38" xfId="149" applyFont="1" applyBorder="1" applyAlignment="1" applyProtection="1">
      <alignment horizontal="center" vertical="center" wrapText="1"/>
      <protection hidden="1"/>
    </xf>
    <xf numFmtId="0" fontId="59" fillId="0" borderId="39" xfId="149" applyFont="1" applyBorder="1" applyAlignment="1" applyProtection="1">
      <alignment horizontal="center" vertical="center" wrapText="1"/>
      <protection hidden="1"/>
    </xf>
    <xf numFmtId="4" fontId="60" fillId="0" borderId="34" xfId="149" applyNumberFormat="1" applyFont="1" applyBorder="1" applyAlignment="1" applyProtection="1">
      <alignment horizontal="right" vertical="center"/>
      <protection hidden="1"/>
    </xf>
    <xf numFmtId="4" fontId="60" fillId="0" borderId="35" xfId="149" applyNumberFormat="1" applyFont="1" applyBorder="1" applyAlignment="1" applyProtection="1">
      <alignment horizontal="right" vertical="center"/>
      <protection hidden="1"/>
    </xf>
    <xf numFmtId="166" fontId="60" fillId="0" borderId="40" xfId="149" applyNumberFormat="1" applyFont="1" applyBorder="1" applyAlignment="1" applyProtection="1">
      <alignment horizontal="center"/>
      <protection hidden="1"/>
    </xf>
    <xf numFmtId="4" fontId="60" fillId="0" borderId="66" xfId="149" applyNumberFormat="1" applyFont="1" applyBorder="1" applyAlignment="1" applyProtection="1">
      <alignment horizontal="right" vertical="center"/>
      <protection hidden="1"/>
    </xf>
    <xf numFmtId="4" fontId="60" fillId="0" borderId="32" xfId="149" applyNumberFormat="1" applyFont="1" applyBorder="1" applyAlignment="1" applyProtection="1">
      <alignment horizontal="right" vertical="center"/>
      <protection hidden="1"/>
    </xf>
    <xf numFmtId="4" fontId="60" fillId="0" borderId="40" xfId="149" applyNumberFormat="1" applyFont="1" applyBorder="1" applyAlignment="1" applyProtection="1">
      <alignment horizontal="right" vertical="center"/>
      <protection hidden="1"/>
    </xf>
    <xf numFmtId="4" fontId="60" fillId="0" borderId="31" xfId="149" applyNumberFormat="1" applyFont="1" applyBorder="1" applyAlignment="1" applyProtection="1">
      <alignment horizontal="right" vertical="center"/>
      <protection hidden="1"/>
    </xf>
    <xf numFmtId="4" fontId="60" fillId="0" borderId="33" xfId="149" applyNumberFormat="1" applyFont="1" applyBorder="1" applyAlignment="1" applyProtection="1">
      <alignment horizontal="right" vertical="center"/>
      <protection hidden="1"/>
    </xf>
    <xf numFmtId="166" fontId="60" fillId="0" borderId="31" xfId="149" applyNumberFormat="1" applyFont="1" applyBorder="1" applyAlignment="1" applyProtection="1">
      <alignment horizontal="center"/>
      <protection hidden="1"/>
    </xf>
    <xf numFmtId="4" fontId="60" fillId="0" borderId="65" xfId="149" applyNumberFormat="1" applyFont="1" applyBorder="1" applyAlignment="1" applyProtection="1">
      <alignment horizontal="right" vertical="center"/>
      <protection hidden="1"/>
    </xf>
    <xf numFmtId="4" fontId="60" fillId="0" borderId="67" xfId="149" applyNumberFormat="1" applyFont="1" applyBorder="1" applyAlignment="1" applyProtection="1">
      <alignment horizontal="right" vertical="center"/>
      <protection hidden="1"/>
    </xf>
    <xf numFmtId="166" fontId="60" fillId="0" borderId="37" xfId="149" applyNumberFormat="1" applyFont="1" applyBorder="1" applyAlignment="1" applyProtection="1">
      <alignment horizontal="center"/>
      <protection hidden="1"/>
    </xf>
    <xf numFmtId="0" fontId="0" fillId="0" borderId="0" xfId="0" applyBorder="1" applyProtection="1">
      <protection hidden="1"/>
    </xf>
    <xf numFmtId="0" fontId="73" fillId="0" borderId="0" xfId="149" applyFont="1" applyAlignment="1" applyProtection="1">
      <alignment vertical="top" wrapText="1"/>
      <protection hidden="1"/>
    </xf>
    <xf numFmtId="0" fontId="73" fillId="0" borderId="0" xfId="149" applyFont="1" applyAlignment="1" applyProtection="1">
      <alignment horizontal="left" vertical="top" wrapText="1"/>
      <protection hidden="1"/>
    </xf>
    <xf numFmtId="0" fontId="70" fillId="0" borderId="0" xfId="0" applyFont="1" applyProtection="1">
      <protection hidden="1"/>
    </xf>
    <xf numFmtId="0" fontId="8" fillId="0" borderId="43" xfId="149" applyBorder="1" applyProtection="1">
      <protection hidden="1"/>
    </xf>
    <xf numFmtId="0" fontId="59" fillId="0" borderId="43" xfId="149" applyFont="1" applyBorder="1" applyAlignment="1" applyProtection="1">
      <alignment horizontal="center" vertical="center" wrapText="1"/>
      <protection hidden="1"/>
    </xf>
    <xf numFmtId="0" fontId="25" fillId="33" borderId="32" xfId="149" applyFont="1" applyFill="1" applyBorder="1" applyAlignment="1" applyProtection="1">
      <alignment horizontal="left" vertical="top"/>
      <protection hidden="1"/>
    </xf>
    <xf numFmtId="10" fontId="60" fillId="0" borderId="32" xfId="149" applyNumberFormat="1" applyFont="1" applyBorder="1" applyAlignment="1" applyProtection="1">
      <alignment horizontal="right"/>
      <protection hidden="1"/>
    </xf>
    <xf numFmtId="3" fontId="60" fillId="0" borderId="35" xfId="149" applyNumberFormat="1" applyFont="1" applyBorder="1" applyAlignment="1" applyProtection="1">
      <alignment horizontal="center"/>
      <protection hidden="1"/>
    </xf>
    <xf numFmtId="0" fontId="25" fillId="33" borderId="31" xfId="149" applyFont="1" applyFill="1" applyBorder="1" applyAlignment="1" applyProtection="1">
      <alignment horizontal="left" vertical="top"/>
      <protection hidden="1"/>
    </xf>
    <xf numFmtId="10" fontId="60" fillId="0" borderId="31" xfId="149" applyNumberFormat="1" applyFont="1" applyBorder="1" applyAlignment="1" applyProtection="1">
      <alignment horizontal="right"/>
      <protection hidden="1"/>
    </xf>
    <xf numFmtId="3" fontId="60" fillId="0" borderId="31" xfId="149" applyNumberFormat="1" applyFont="1" applyBorder="1" applyAlignment="1" applyProtection="1">
      <alignment horizontal="center"/>
      <protection hidden="1"/>
    </xf>
    <xf numFmtId="0" fontId="25" fillId="33" borderId="38" xfId="149" applyFont="1" applyFill="1" applyBorder="1" applyAlignment="1" applyProtection="1">
      <alignment horizontal="left" vertical="top"/>
      <protection hidden="1"/>
    </xf>
    <xf numFmtId="10" fontId="60" fillId="0" borderId="38" xfId="149" applyNumberFormat="1" applyFont="1" applyBorder="1" applyAlignment="1" applyProtection="1">
      <alignment horizontal="right"/>
      <protection hidden="1"/>
    </xf>
    <xf numFmtId="3" fontId="60" fillId="0" borderId="38" xfId="149" applyNumberFormat="1" applyFont="1" applyBorder="1" applyAlignment="1" applyProtection="1">
      <alignment horizontal="center"/>
      <protection hidden="1"/>
    </xf>
    <xf numFmtId="43" fontId="25" fillId="33" borderId="0" xfId="174" applyNumberFormat="1" applyFont="1" applyFill="1" applyBorder="1" applyAlignment="1" applyProtection="1">
      <alignment horizontal="right" vertical="top"/>
      <protection hidden="1"/>
    </xf>
    <xf numFmtId="0" fontId="8" fillId="0" borderId="0" xfId="0" applyFont="1" applyBorder="1" applyAlignment="1" applyProtection="1">
      <alignment vertical="center"/>
      <protection hidden="1"/>
    </xf>
    <xf numFmtId="0" fontId="75" fillId="0" borderId="39" xfId="0" applyFont="1" applyBorder="1" applyAlignment="1" applyProtection="1">
      <alignment horizontal="center" vertical="center" wrapText="1"/>
      <protection hidden="1"/>
    </xf>
    <xf numFmtId="0" fontId="75" fillId="0" borderId="54" xfId="0" applyFont="1" applyBorder="1" applyAlignment="1" applyProtection="1">
      <alignment horizontal="center" vertical="center" wrapText="1"/>
      <protection hidden="1"/>
    </xf>
    <xf numFmtId="0" fontId="75" fillId="0" borderId="37" xfId="0" applyFont="1" applyBorder="1" applyAlignment="1" applyProtection="1">
      <alignment horizontal="center" vertical="center" wrapText="1"/>
      <protection hidden="1"/>
    </xf>
    <xf numFmtId="0" fontId="25" fillId="33" borderId="32" xfId="149" applyFont="1" applyFill="1" applyBorder="1" applyAlignment="1" applyProtection="1">
      <alignment horizontal="right" vertical="top"/>
      <protection hidden="1"/>
    </xf>
    <xf numFmtId="43" fontId="25" fillId="33" borderId="31" xfId="174" applyNumberFormat="1" applyFont="1" applyFill="1" applyBorder="1" applyAlignment="1" applyProtection="1">
      <alignment horizontal="right" vertical="top"/>
      <protection hidden="1"/>
    </xf>
    <xf numFmtId="43" fontId="25" fillId="33" borderId="31" xfId="174" applyNumberFormat="1" applyFont="1" applyFill="1" applyBorder="1" applyAlignment="1" applyProtection="1">
      <alignment horizontal="center" vertical="top"/>
      <protection hidden="1"/>
    </xf>
    <xf numFmtId="0" fontId="25" fillId="33" borderId="38" xfId="149" applyFont="1" applyFill="1" applyBorder="1" applyAlignment="1" applyProtection="1">
      <alignment horizontal="right" vertical="top"/>
      <protection hidden="1"/>
    </xf>
    <xf numFmtId="43" fontId="25" fillId="33" borderId="38" xfId="174" applyNumberFormat="1" applyFont="1" applyFill="1" applyBorder="1" applyAlignment="1" applyProtection="1">
      <alignment horizontal="left" vertical="top"/>
      <protection hidden="1"/>
    </xf>
    <xf numFmtId="43" fontId="25" fillId="33" borderId="38" xfId="174" applyNumberFormat="1" applyFont="1" applyFill="1" applyBorder="1" applyAlignment="1" applyProtection="1">
      <alignment horizontal="center" vertical="top"/>
      <protection hidden="1"/>
    </xf>
    <xf numFmtId="43" fontId="25" fillId="33" borderId="38" xfId="174" applyNumberFormat="1" applyFont="1" applyFill="1" applyBorder="1" applyAlignment="1" applyProtection="1">
      <alignment horizontal="right" vertical="top"/>
      <protection hidden="1"/>
    </xf>
    <xf numFmtId="0" fontId="68" fillId="0" borderId="0" xfId="149" applyFont="1" applyProtection="1">
      <protection hidden="1"/>
    </xf>
    <xf numFmtId="0" fontId="68" fillId="0" borderId="0" xfId="149" applyFont="1" applyBorder="1" applyProtection="1">
      <protection hidden="1"/>
    </xf>
    <xf numFmtId="0" fontId="75" fillId="0" borderId="49" xfId="0" applyFont="1" applyBorder="1" applyAlignment="1" applyProtection="1">
      <alignment horizontal="center" vertical="center" wrapText="1"/>
      <protection hidden="1"/>
    </xf>
    <xf numFmtId="0" fontId="75" fillId="0" borderId="46" xfId="0" applyFont="1" applyBorder="1" applyAlignment="1" applyProtection="1">
      <alignment horizontal="center" vertical="center" wrapText="1"/>
      <protection hidden="1"/>
    </xf>
    <xf numFmtId="0" fontId="75" fillId="0" borderId="38" xfId="0" applyFont="1" applyBorder="1" applyAlignment="1" applyProtection="1">
      <alignment horizontal="center" vertical="center" wrapText="1"/>
      <protection hidden="1"/>
    </xf>
    <xf numFmtId="0" fontId="84" fillId="0" borderId="35" xfId="0" applyFont="1" applyBorder="1" applyAlignment="1" applyProtection="1">
      <alignment horizontal="right" indent="2"/>
      <protection hidden="1"/>
    </xf>
    <xf numFmtId="0" fontId="84" fillId="0" borderId="44" xfId="0" applyFont="1" applyBorder="1" applyAlignment="1" applyProtection="1">
      <alignment horizontal="right" indent="2"/>
      <protection hidden="1"/>
    </xf>
    <xf numFmtId="169" fontId="73" fillId="0" borderId="50" xfId="174" applyNumberFormat="1" applyFont="1" applyBorder="1" applyAlignment="1" applyProtection="1">
      <alignment horizontal="center" vertical="center"/>
      <protection hidden="1"/>
    </xf>
    <xf numFmtId="169" fontId="73" fillId="0" borderId="48" xfId="174" applyNumberFormat="1" applyFont="1" applyBorder="1" applyAlignment="1" applyProtection="1">
      <alignment horizontal="center" vertical="center"/>
      <protection hidden="1"/>
    </xf>
    <xf numFmtId="169" fontId="85" fillId="0" borderId="50" xfId="174" applyNumberFormat="1" applyFont="1" applyBorder="1" applyAlignment="1" applyProtection="1">
      <alignment horizontal="center" vertical="center"/>
      <protection hidden="1"/>
    </xf>
    <xf numFmtId="169" fontId="85" fillId="0" borderId="32" xfId="174" applyNumberFormat="1" applyFont="1" applyBorder="1" applyAlignment="1" applyProtection="1">
      <alignment horizontal="center" vertical="center"/>
      <protection hidden="1"/>
    </xf>
    <xf numFmtId="0" fontId="84" fillId="0" borderId="31" xfId="0" applyFont="1" applyBorder="1" applyAlignment="1" applyProtection="1">
      <alignment horizontal="right" indent="2"/>
      <protection hidden="1"/>
    </xf>
    <xf numFmtId="0" fontId="84" fillId="0" borderId="47" xfId="0" applyFont="1" applyBorder="1" applyAlignment="1" applyProtection="1">
      <alignment horizontal="right" indent="2"/>
      <protection hidden="1"/>
    </xf>
    <xf numFmtId="169" fontId="73" fillId="0" borderId="58" xfId="174" applyNumberFormat="1" applyFont="1" applyBorder="1" applyAlignment="1" applyProtection="1">
      <alignment horizontal="center" vertical="center"/>
      <protection hidden="1"/>
    </xf>
    <xf numFmtId="169" fontId="73" fillId="0" borderId="47" xfId="174" applyNumberFormat="1" applyFont="1" applyBorder="1" applyAlignment="1" applyProtection="1">
      <alignment horizontal="center" vertical="center"/>
      <protection hidden="1"/>
    </xf>
    <xf numFmtId="169" fontId="85" fillId="0" borderId="58" xfId="174" applyNumberFormat="1" applyFont="1" applyBorder="1" applyAlignment="1" applyProtection="1">
      <alignment horizontal="center" vertical="center"/>
      <protection hidden="1"/>
    </xf>
    <xf numFmtId="169" fontId="85" fillId="0" borderId="31" xfId="174" applyNumberFormat="1" applyFont="1" applyBorder="1" applyAlignment="1" applyProtection="1">
      <alignment horizontal="center" vertical="center"/>
      <protection hidden="1"/>
    </xf>
    <xf numFmtId="169" fontId="73" fillId="0" borderId="31" xfId="174" applyNumberFormat="1" applyFont="1" applyBorder="1" applyAlignment="1" applyProtection="1">
      <alignment horizontal="center" vertical="center"/>
      <protection hidden="1"/>
    </xf>
    <xf numFmtId="0" fontId="84" fillId="0" borderId="38" xfId="0" applyFont="1" applyBorder="1" applyAlignment="1" applyProtection="1">
      <alignment horizontal="right" indent="2"/>
      <protection hidden="1"/>
    </xf>
    <xf numFmtId="0" fontId="84" fillId="0" borderId="46" xfId="0" applyFont="1" applyBorder="1" applyAlignment="1" applyProtection="1">
      <alignment horizontal="right" indent="2"/>
      <protection hidden="1"/>
    </xf>
    <xf numFmtId="0" fontId="73" fillId="0" borderId="49" xfId="0" applyFont="1" applyBorder="1" applyAlignment="1" applyProtection="1">
      <alignment horizontal="center" vertical="center"/>
      <protection hidden="1"/>
    </xf>
    <xf numFmtId="0" fontId="73" fillId="0" borderId="46" xfId="0" applyFont="1" applyBorder="1" applyAlignment="1" applyProtection="1">
      <alignment horizontal="center" vertical="center"/>
      <protection hidden="1"/>
    </xf>
    <xf numFmtId="0" fontId="73" fillId="0" borderId="38" xfId="0" applyFont="1" applyBorder="1" applyAlignment="1" applyProtection="1">
      <alignment horizontal="center" vertical="center"/>
      <protection hidden="1"/>
    </xf>
    <xf numFmtId="2" fontId="68" fillId="0" borderId="0" xfId="149" applyNumberFormat="1" applyFont="1" applyBorder="1" applyProtection="1">
      <protection hidden="1"/>
    </xf>
    <xf numFmtId="4" fontId="68" fillId="0" borderId="0" xfId="149" applyNumberFormat="1" applyFont="1" applyBorder="1" applyProtection="1">
      <protection hidden="1"/>
    </xf>
    <xf numFmtId="9" fontId="68" fillId="33" borderId="0" xfId="149" applyNumberFormat="1" applyFont="1" applyFill="1" applyBorder="1" applyAlignment="1" applyProtection="1">
      <alignment horizontal="center"/>
      <protection hidden="1"/>
    </xf>
    <xf numFmtId="0" fontId="60" fillId="0" borderId="0" xfId="149" applyFont="1" applyProtection="1">
      <protection hidden="1"/>
    </xf>
    <xf numFmtId="0" fontId="74" fillId="0" borderId="35" xfId="0" applyFont="1" applyBorder="1" applyAlignment="1" applyProtection="1">
      <alignment horizontal="right" indent="2"/>
      <protection hidden="1"/>
    </xf>
    <xf numFmtId="0" fontId="74" fillId="0" borderId="44" xfId="0" applyFont="1" applyBorder="1" applyAlignment="1" applyProtection="1">
      <alignment horizontal="right" indent="2"/>
      <protection hidden="1"/>
    </xf>
    <xf numFmtId="169" fontId="60" fillId="0" borderId="50" xfId="174" applyNumberFormat="1" applyFont="1" applyBorder="1" applyAlignment="1" applyProtection="1">
      <alignment horizontal="center" vertical="center"/>
      <protection hidden="1"/>
    </xf>
    <xf numFmtId="169" fontId="60" fillId="0" borderId="48" xfId="174" applyNumberFormat="1" applyFont="1" applyBorder="1" applyAlignment="1" applyProtection="1">
      <alignment horizontal="center" vertical="center"/>
      <protection hidden="1"/>
    </xf>
    <xf numFmtId="169" fontId="0" fillId="0" borderId="32" xfId="174" applyNumberFormat="1" applyFont="1" applyBorder="1" applyAlignment="1" applyProtection="1">
      <alignment horizontal="center" vertical="center"/>
      <protection hidden="1"/>
    </xf>
    <xf numFmtId="0" fontId="74" fillId="0" borderId="31" xfId="0" applyFont="1" applyBorder="1" applyAlignment="1" applyProtection="1">
      <alignment horizontal="right" indent="2"/>
      <protection hidden="1"/>
    </xf>
    <xf numFmtId="0" fontId="74" fillId="0" borderId="47" xfId="0" applyFont="1" applyBorder="1" applyAlignment="1" applyProtection="1">
      <alignment horizontal="right" indent="2"/>
      <protection hidden="1"/>
    </xf>
    <xf numFmtId="169" fontId="60" fillId="0" borderId="58" xfId="174" applyNumberFormat="1" applyFont="1" applyBorder="1" applyAlignment="1" applyProtection="1">
      <alignment horizontal="center" vertical="center"/>
      <protection hidden="1"/>
    </xf>
    <xf numFmtId="169" fontId="60" fillId="0" borderId="47" xfId="174" applyNumberFormat="1" applyFont="1" applyBorder="1" applyAlignment="1" applyProtection="1">
      <alignment horizontal="center" vertical="center"/>
      <protection hidden="1"/>
    </xf>
    <xf numFmtId="169" fontId="0" fillId="0" borderId="31" xfId="174" applyNumberFormat="1" applyFont="1" applyBorder="1" applyAlignment="1" applyProtection="1">
      <alignment horizontal="center" vertical="center"/>
      <protection hidden="1"/>
    </xf>
    <xf numFmtId="169" fontId="0" fillId="0" borderId="58" xfId="174" applyNumberFormat="1" applyFont="1" applyBorder="1" applyAlignment="1" applyProtection="1">
      <alignment horizontal="center" vertical="center"/>
      <protection hidden="1"/>
    </xf>
    <xf numFmtId="169" fontId="0" fillId="0" borderId="47" xfId="174" applyNumberFormat="1" applyFont="1" applyBorder="1" applyAlignment="1" applyProtection="1">
      <alignment horizontal="center" vertical="center"/>
      <protection hidden="1"/>
    </xf>
    <xf numFmtId="0" fontId="74" fillId="0" borderId="38" xfId="0" applyFont="1" applyBorder="1" applyAlignment="1" applyProtection="1">
      <alignment horizontal="right" indent="2"/>
      <protection hidden="1"/>
    </xf>
    <xf numFmtId="0" fontId="74" fillId="0" borderId="46" xfId="0" applyFont="1" applyBorder="1" applyAlignment="1" applyProtection="1">
      <alignment horizontal="right" indent="2"/>
      <protection hidden="1"/>
    </xf>
    <xf numFmtId="0" fontId="0" fillId="0" borderId="49"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169" fontId="60" fillId="0" borderId="49" xfId="174" applyNumberFormat="1" applyFont="1"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0" xfId="0" applyAlignment="1" applyProtection="1">
      <alignment vertical="center" wrapText="1"/>
      <protection hidden="1"/>
    </xf>
    <xf numFmtId="0" fontId="0" fillId="0" borderId="0" xfId="0" applyAlignment="1" applyProtection="1">
      <protection hidden="1"/>
    </xf>
    <xf numFmtId="0" fontId="87" fillId="0" borderId="0" xfId="0" applyFont="1" applyProtection="1">
      <protection hidden="1"/>
    </xf>
    <xf numFmtId="0" fontId="60" fillId="0" borderId="0" xfId="0" applyFont="1" applyProtection="1">
      <protection hidden="1"/>
    </xf>
    <xf numFmtId="0" fontId="86" fillId="0" borderId="0" xfId="0" applyFont="1" applyProtection="1">
      <protection hidden="1"/>
    </xf>
    <xf numFmtId="11" fontId="95" fillId="0" borderId="35" xfId="0" applyNumberFormat="1" applyFont="1" applyBorder="1" applyProtection="1">
      <protection hidden="1"/>
    </xf>
    <xf numFmtId="11" fontId="95" fillId="0" borderId="35" xfId="0" applyNumberFormat="1" applyFont="1" applyBorder="1" applyAlignment="1" applyProtection="1">
      <alignment horizontal="center"/>
      <protection hidden="1"/>
    </xf>
    <xf numFmtId="11" fontId="95" fillId="0" borderId="35" xfId="0" applyNumberFormat="1" applyFont="1" applyBorder="1" applyAlignment="1" applyProtection="1">
      <protection hidden="1"/>
    </xf>
    <xf numFmtId="11" fontId="95" fillId="0" borderId="31" xfId="0" applyNumberFormat="1" applyFont="1" applyBorder="1" applyProtection="1">
      <protection hidden="1"/>
    </xf>
    <xf numFmtId="11" fontId="95" fillId="0" borderId="56" xfId="0" applyNumberFormat="1" applyFont="1" applyBorder="1" applyAlignment="1" applyProtection="1">
      <alignment horizontal="center" wrapText="1"/>
      <protection hidden="1"/>
    </xf>
    <xf numFmtId="11" fontId="95" fillId="0" borderId="56" xfId="0" applyNumberFormat="1" applyFont="1" applyBorder="1" applyAlignment="1" applyProtection="1">
      <alignment horizontal="center"/>
      <protection hidden="1"/>
    </xf>
    <xf numFmtId="11" fontId="94" fillId="0" borderId="31" xfId="0" applyNumberFormat="1" applyFont="1" applyBorder="1" applyProtection="1">
      <protection hidden="1"/>
    </xf>
    <xf numFmtId="2" fontId="96" fillId="0" borderId="31" xfId="0" applyNumberFormat="1" applyFont="1" applyBorder="1" applyAlignment="1" applyProtection="1">
      <alignment horizontal="center" vertical="center"/>
      <protection hidden="1"/>
    </xf>
    <xf numFmtId="11" fontId="94" fillId="0" borderId="38" xfId="0" applyNumberFormat="1" applyFont="1" applyBorder="1" applyProtection="1">
      <protection hidden="1"/>
    </xf>
    <xf numFmtId="2" fontId="96" fillId="0" borderId="38" xfId="0" applyNumberFormat="1" applyFont="1" applyBorder="1" applyAlignment="1" applyProtection="1">
      <alignment horizontal="center" vertical="center"/>
      <protection hidden="1"/>
    </xf>
    <xf numFmtId="3" fontId="94" fillId="0" borderId="0" xfId="0" applyNumberFormat="1" applyFont="1" applyProtection="1">
      <protection hidden="1"/>
    </xf>
    <xf numFmtId="0" fontId="95" fillId="0" borderId="56" xfId="0" applyFont="1" applyBorder="1" applyProtection="1">
      <protection hidden="1"/>
    </xf>
    <xf numFmtId="0" fontId="94" fillId="0" borderId="56" xfId="0" applyFont="1" applyBorder="1" applyProtection="1">
      <protection hidden="1"/>
    </xf>
    <xf numFmtId="169" fontId="94" fillId="0" borderId="56" xfId="0" applyNumberFormat="1" applyFont="1" applyBorder="1" applyProtection="1">
      <protection hidden="1"/>
    </xf>
    <xf numFmtId="0" fontId="98" fillId="0" borderId="37" xfId="149" applyFont="1" applyBorder="1" applyAlignment="1" applyProtection="1">
      <alignment horizontal="center" vertical="center" wrapText="1"/>
      <protection hidden="1"/>
    </xf>
    <xf numFmtId="0" fontId="98" fillId="0" borderId="38" xfId="149" applyFont="1" applyBorder="1" applyAlignment="1" applyProtection="1">
      <alignment horizontal="center" vertical="center" wrapText="1"/>
      <protection hidden="1"/>
    </xf>
    <xf numFmtId="0" fontId="98" fillId="0" borderId="39" xfId="149" applyFont="1" applyBorder="1" applyAlignment="1" applyProtection="1">
      <alignment horizontal="center" vertical="center" wrapText="1"/>
      <protection hidden="1"/>
    </xf>
    <xf numFmtId="4" fontId="94" fillId="0" borderId="34" xfId="149" applyNumberFormat="1" applyFont="1" applyBorder="1" applyAlignment="1" applyProtection="1">
      <alignment horizontal="right" vertical="center"/>
      <protection hidden="1"/>
    </xf>
    <xf numFmtId="4" fontId="94" fillId="0" borderId="35" xfId="149" applyNumberFormat="1" applyFont="1" applyBorder="1" applyAlignment="1" applyProtection="1">
      <alignment horizontal="right" vertical="center"/>
      <protection hidden="1"/>
    </xf>
    <xf numFmtId="4" fontId="94" fillId="0" borderId="36" xfId="149" applyNumberFormat="1" applyFont="1" applyBorder="1" applyAlignment="1" applyProtection="1">
      <alignment horizontal="right" vertical="center"/>
      <protection hidden="1"/>
    </xf>
    <xf numFmtId="166" fontId="94" fillId="0" borderId="40" xfId="149" applyNumberFormat="1" applyFont="1" applyBorder="1" applyAlignment="1" applyProtection="1">
      <alignment horizontal="center"/>
      <protection hidden="1"/>
    </xf>
    <xf numFmtId="4" fontId="94" fillId="0" borderId="66" xfId="149" applyNumberFormat="1" applyFont="1" applyBorder="1" applyAlignment="1" applyProtection="1">
      <alignment horizontal="right" vertical="center"/>
      <protection hidden="1"/>
    </xf>
    <xf numFmtId="4" fontId="94" fillId="0" borderId="32" xfId="149" applyNumberFormat="1" applyFont="1" applyBorder="1" applyAlignment="1" applyProtection="1">
      <alignment horizontal="right" vertical="center"/>
      <protection hidden="1"/>
    </xf>
    <xf numFmtId="4" fontId="94" fillId="0" borderId="40" xfId="149" applyNumberFormat="1" applyFont="1" applyBorder="1" applyAlignment="1" applyProtection="1">
      <alignment horizontal="right" vertical="center"/>
      <protection hidden="1"/>
    </xf>
    <xf numFmtId="4" fontId="94" fillId="0" borderId="31" xfId="149" applyNumberFormat="1" applyFont="1" applyBorder="1" applyAlignment="1" applyProtection="1">
      <alignment horizontal="right" vertical="center"/>
      <protection hidden="1"/>
    </xf>
    <xf numFmtId="4" fontId="94" fillId="0" borderId="33" xfId="149" applyNumberFormat="1" applyFont="1" applyBorder="1" applyAlignment="1" applyProtection="1">
      <alignment horizontal="right" vertical="center"/>
      <protection hidden="1"/>
    </xf>
    <xf numFmtId="166" fontId="94" fillId="0" borderId="31" xfId="149" applyNumberFormat="1" applyFont="1" applyBorder="1" applyAlignment="1" applyProtection="1">
      <alignment horizontal="center"/>
      <protection hidden="1"/>
    </xf>
    <xf numFmtId="4" fontId="94" fillId="0" borderId="65" xfId="149" applyNumberFormat="1" applyFont="1" applyBorder="1" applyAlignment="1" applyProtection="1">
      <alignment horizontal="right" vertical="center"/>
      <protection hidden="1"/>
    </xf>
    <xf numFmtId="4" fontId="94" fillId="0" borderId="67" xfId="149" applyNumberFormat="1" applyFont="1" applyBorder="1" applyAlignment="1" applyProtection="1">
      <alignment horizontal="right" vertical="center"/>
      <protection hidden="1"/>
    </xf>
    <xf numFmtId="4" fontId="94" fillId="0" borderId="38" xfId="149" applyNumberFormat="1" applyFont="1" applyBorder="1" applyAlignment="1" applyProtection="1">
      <alignment horizontal="right" vertical="center"/>
      <protection hidden="1"/>
    </xf>
    <xf numFmtId="166" fontId="94" fillId="0" borderId="37" xfId="149" applyNumberFormat="1" applyFont="1" applyBorder="1" applyAlignment="1" applyProtection="1">
      <alignment horizontal="center"/>
      <protection hidden="1"/>
    </xf>
    <xf numFmtId="0" fontId="56" fillId="0" borderId="0" xfId="167" applyFont="1" applyAlignment="1">
      <alignment horizontal="left" vertical="center" wrapText="1"/>
    </xf>
    <xf numFmtId="0" fontId="55" fillId="0" borderId="0" xfId="167" applyFont="1" applyAlignment="1">
      <alignment horizontal="left" vertical="center" wrapText="1"/>
    </xf>
    <xf numFmtId="0" fontId="71" fillId="0" borderId="0" xfId="167" applyFont="1" applyFill="1" applyBorder="1" applyAlignment="1">
      <alignment horizontal="left" vertical="top" wrapText="1"/>
    </xf>
    <xf numFmtId="0" fontId="59" fillId="0" borderId="51" xfId="0" applyFont="1" applyBorder="1" applyAlignment="1" applyProtection="1">
      <alignment horizontal="center" vertical="center"/>
      <protection hidden="1"/>
    </xf>
    <xf numFmtId="0" fontId="59" fillId="0" borderId="52" xfId="0" applyFont="1" applyBorder="1" applyAlignment="1" applyProtection="1">
      <alignment horizontal="center" vertical="center"/>
      <protection hidden="1"/>
    </xf>
    <xf numFmtId="0" fontId="59" fillId="0" borderId="53" xfId="0" applyFont="1" applyBorder="1" applyAlignment="1" applyProtection="1">
      <alignment horizontal="center" vertical="center"/>
      <protection hidden="1"/>
    </xf>
    <xf numFmtId="0" fontId="59" fillId="0" borderId="0" xfId="0" applyFont="1" applyBorder="1" applyAlignment="1" applyProtection="1">
      <alignment horizontal="center" vertical="center" wrapText="1"/>
      <protection hidden="1"/>
    </xf>
    <xf numFmtId="0" fontId="59" fillId="0" borderId="0" xfId="0" applyFont="1" applyBorder="1" applyAlignment="1" applyProtection="1">
      <alignment horizontal="center" vertical="center"/>
      <protection hidden="1"/>
    </xf>
    <xf numFmtId="0" fontId="98" fillId="0" borderId="0" xfId="0" applyFont="1" applyBorder="1" applyAlignment="1" applyProtection="1">
      <alignment horizontal="center" vertical="center"/>
      <protection hidden="1"/>
    </xf>
    <xf numFmtId="0" fontId="59" fillId="0" borderId="35" xfId="0" applyFont="1" applyBorder="1" applyAlignment="1" applyProtection="1">
      <alignment horizontal="center" vertical="center" wrapText="1"/>
      <protection hidden="1"/>
    </xf>
    <xf numFmtId="0" fontId="59" fillId="0" borderId="44" xfId="0" applyFont="1" applyBorder="1" applyAlignment="1" applyProtection="1">
      <alignment horizontal="center" vertical="center" wrapText="1"/>
      <protection hidden="1"/>
    </xf>
    <xf numFmtId="0" fontId="76" fillId="0" borderId="71" xfId="149" applyFont="1" applyBorder="1" applyAlignment="1" applyProtection="1">
      <alignment horizontal="center"/>
      <protection hidden="1"/>
    </xf>
    <xf numFmtId="0" fontId="76" fillId="0" borderId="43" xfId="149" applyFont="1" applyBorder="1" applyAlignment="1" applyProtection="1">
      <alignment horizontal="center"/>
      <protection hidden="1"/>
    </xf>
    <xf numFmtId="0" fontId="59" fillId="0" borderId="45" xfId="0" applyFont="1" applyBorder="1" applyAlignment="1" applyProtection="1">
      <alignment horizontal="center" vertical="center"/>
      <protection hidden="1"/>
    </xf>
    <xf numFmtId="0" fontId="59" fillId="0" borderId="35" xfId="0" applyFont="1" applyBorder="1" applyAlignment="1" applyProtection="1">
      <alignment horizontal="center" vertical="center"/>
      <protection hidden="1"/>
    </xf>
    <xf numFmtId="0" fontId="59" fillId="0" borderId="44" xfId="0" applyFont="1" applyBorder="1" applyAlignment="1" applyProtection="1">
      <alignment horizontal="center" vertical="center"/>
      <protection hidden="1"/>
    </xf>
    <xf numFmtId="0" fontId="59" fillId="0" borderId="34" xfId="0" applyFont="1" applyBorder="1" applyAlignment="1" applyProtection="1">
      <alignment horizontal="center" vertical="center"/>
      <protection hidden="1"/>
    </xf>
    <xf numFmtId="0" fontId="76" fillId="0" borderId="59" xfId="149" applyFont="1" applyBorder="1" applyAlignment="1" applyProtection="1">
      <alignment horizontal="center" vertical="center"/>
      <protection hidden="1"/>
    </xf>
    <xf numFmtId="0" fontId="76" fillId="0" borderId="60" xfId="149" applyFont="1" applyBorder="1" applyAlignment="1" applyProtection="1">
      <alignment horizontal="center" vertical="center"/>
      <protection hidden="1"/>
    </xf>
    <xf numFmtId="0" fontId="76" fillId="0" borderId="45" xfId="149" applyFont="1" applyBorder="1" applyAlignment="1" applyProtection="1">
      <alignment horizontal="center"/>
      <protection hidden="1"/>
    </xf>
    <xf numFmtId="0" fontId="76" fillId="0" borderId="44" xfId="149" applyFont="1" applyBorder="1" applyAlignment="1" applyProtection="1">
      <alignment horizontal="center"/>
      <protection hidden="1"/>
    </xf>
    <xf numFmtId="0" fontId="72" fillId="0" borderId="10" xfId="149" applyFont="1" applyFill="1" applyBorder="1" applyAlignment="1" applyProtection="1">
      <alignment horizontal="left" vertical="center" wrapText="1"/>
      <protection hidden="1"/>
    </xf>
    <xf numFmtId="0" fontId="72" fillId="0" borderId="0" xfId="149" applyFont="1" applyFill="1" applyBorder="1" applyAlignment="1" applyProtection="1">
      <alignment horizontal="left" vertical="center" wrapText="1"/>
      <protection hidden="1"/>
    </xf>
    <xf numFmtId="0" fontId="73" fillId="0" borderId="0" xfId="149" applyFont="1" applyAlignment="1" applyProtection="1">
      <alignment horizontal="left" vertical="top" wrapText="1"/>
      <protection hidden="1"/>
    </xf>
    <xf numFmtId="0" fontId="100" fillId="33" borderId="39" xfId="149" applyFont="1" applyFill="1" applyBorder="1" applyAlignment="1" applyProtection="1">
      <alignment horizontal="left" vertical="top"/>
      <protection hidden="1"/>
    </xf>
    <xf numFmtId="0" fontId="100" fillId="33" borderId="54" xfId="149" applyFont="1" applyFill="1" applyBorder="1" applyAlignment="1" applyProtection="1">
      <alignment horizontal="left" vertical="top"/>
      <protection hidden="1"/>
    </xf>
    <xf numFmtId="0" fontId="59" fillId="0" borderId="34" xfId="149" applyFont="1" applyBorder="1" applyAlignment="1" applyProtection="1">
      <alignment horizontal="center" vertical="center" wrapText="1"/>
      <protection hidden="1"/>
    </xf>
    <xf numFmtId="0" fontId="59" fillId="0" borderId="36" xfId="149" applyFont="1" applyBorder="1" applyAlignment="1" applyProtection="1">
      <alignment horizontal="center" vertical="center" wrapText="1"/>
      <protection hidden="1"/>
    </xf>
    <xf numFmtId="0" fontId="100" fillId="33" borderId="33" xfId="149" applyFont="1" applyFill="1" applyBorder="1" applyAlignment="1" applyProtection="1">
      <alignment horizontal="left" vertical="top"/>
      <protection hidden="1"/>
    </xf>
    <xf numFmtId="0" fontId="100" fillId="33" borderId="56" xfId="149" applyFont="1" applyFill="1" applyBorder="1" applyAlignment="1" applyProtection="1">
      <alignment horizontal="left" vertical="top"/>
      <protection hidden="1"/>
    </xf>
    <xf numFmtId="0" fontId="97" fillId="0" borderId="36" xfId="149" applyFont="1" applyFill="1" applyBorder="1" applyAlignment="1" applyProtection="1">
      <alignment horizontal="center" vertical="center"/>
      <protection hidden="1"/>
    </xf>
    <xf numFmtId="0" fontId="97" fillId="0" borderId="52" xfId="149" applyFont="1" applyFill="1" applyBorder="1" applyAlignment="1" applyProtection="1">
      <alignment horizontal="center" vertical="center"/>
      <protection hidden="1"/>
    </xf>
    <xf numFmtId="0" fontId="97" fillId="0" borderId="33" xfId="149" applyFont="1" applyFill="1" applyBorder="1" applyAlignment="1" applyProtection="1">
      <alignment horizontal="center" vertical="center"/>
      <protection hidden="1"/>
    </xf>
    <xf numFmtId="0" fontId="97" fillId="0" borderId="56" xfId="149" applyFont="1" applyFill="1" applyBorder="1" applyAlignment="1" applyProtection="1">
      <alignment horizontal="center" vertical="center"/>
      <protection hidden="1"/>
    </xf>
    <xf numFmtId="0" fontId="98" fillId="0" borderId="34" xfId="149" applyFont="1" applyBorder="1" applyAlignment="1" applyProtection="1">
      <alignment horizontal="center" vertical="center"/>
      <protection hidden="1"/>
    </xf>
    <xf numFmtId="0" fontId="98" fillId="0" borderId="35" xfId="149" applyFont="1" applyBorder="1" applyAlignment="1" applyProtection="1">
      <alignment horizontal="center" vertical="center"/>
      <protection hidden="1"/>
    </xf>
    <xf numFmtId="0" fontId="98" fillId="0" borderId="36" xfId="149" applyFont="1" applyBorder="1" applyAlignment="1" applyProtection="1">
      <alignment horizontal="center" vertical="center"/>
      <protection hidden="1"/>
    </xf>
    <xf numFmtId="49" fontId="100" fillId="33" borderId="33" xfId="149" applyNumberFormat="1" applyFont="1" applyFill="1" applyBorder="1" applyAlignment="1" applyProtection="1">
      <alignment horizontal="left" vertical="top"/>
      <protection hidden="1"/>
    </xf>
    <xf numFmtId="49" fontId="100" fillId="33" borderId="56" xfId="149" applyNumberFormat="1" applyFont="1" applyFill="1" applyBorder="1" applyAlignment="1" applyProtection="1">
      <alignment horizontal="left" vertical="top"/>
      <protection hidden="1"/>
    </xf>
    <xf numFmtId="0" fontId="25" fillId="33" borderId="33" xfId="149" applyFont="1" applyFill="1" applyBorder="1" applyAlignment="1" applyProtection="1">
      <alignment horizontal="left" vertical="top"/>
      <protection hidden="1"/>
    </xf>
    <xf numFmtId="0" fontId="25" fillId="33" borderId="56" xfId="149" applyFont="1" applyFill="1" applyBorder="1" applyAlignment="1" applyProtection="1">
      <alignment horizontal="left" vertical="top"/>
      <protection hidden="1"/>
    </xf>
    <xf numFmtId="11" fontId="95" fillId="0" borderId="35" xfId="0" applyNumberFormat="1" applyFont="1" applyBorder="1" applyAlignment="1" applyProtection="1">
      <alignment horizontal="center"/>
      <protection hidden="1"/>
    </xf>
    <xf numFmtId="0" fontId="73" fillId="0" borderId="63" xfId="0" applyFont="1" applyBorder="1" applyAlignment="1" applyProtection="1">
      <alignment horizontal="left" vertical="center" wrapText="1"/>
      <protection hidden="1"/>
    </xf>
    <xf numFmtId="0" fontId="73" fillId="0" borderId="0" xfId="0" applyFont="1" applyBorder="1" applyAlignment="1" applyProtection="1">
      <alignment horizontal="left" vertical="center" wrapText="1"/>
      <protection hidden="1"/>
    </xf>
    <xf numFmtId="0" fontId="82" fillId="34" borderId="0" xfId="149" applyFont="1" applyFill="1" applyAlignment="1" applyProtection="1">
      <alignment horizontal="center" vertical="center"/>
      <protection hidden="1"/>
    </xf>
    <xf numFmtId="0" fontId="59" fillId="0" borderId="64" xfId="149" applyFont="1" applyBorder="1" applyAlignment="1" applyProtection="1">
      <alignment horizontal="center" vertical="center" wrapText="1"/>
      <protection hidden="1"/>
    </xf>
    <xf numFmtId="0" fontId="59" fillId="0" borderId="65" xfId="149" applyFont="1" applyBorder="1" applyAlignment="1" applyProtection="1">
      <alignment horizontal="center" vertical="center" wrapText="1"/>
      <protection hidden="1"/>
    </xf>
    <xf numFmtId="0" fontId="76" fillId="0" borderId="32" xfId="0" applyFont="1" applyBorder="1" applyAlignment="1" applyProtection="1">
      <alignment horizontal="center"/>
      <protection hidden="1"/>
    </xf>
    <xf numFmtId="0" fontId="65" fillId="0" borderId="41" xfId="149" applyFont="1" applyBorder="1" applyAlignment="1" applyProtection="1">
      <alignment horizontal="center" vertical="center" wrapText="1"/>
      <protection hidden="1"/>
    </xf>
    <xf numFmtId="0" fontId="65" fillId="0" borderId="15" xfId="149" applyFont="1" applyBorder="1" applyAlignment="1" applyProtection="1">
      <alignment horizontal="center" vertical="center" wrapText="1"/>
      <protection hidden="1"/>
    </xf>
    <xf numFmtId="0" fontId="25" fillId="33" borderId="39" xfId="149" applyFont="1" applyFill="1" applyBorder="1" applyAlignment="1" applyProtection="1">
      <alignment horizontal="left" vertical="top"/>
      <protection hidden="1"/>
    </xf>
    <xf numFmtId="0" fontId="25" fillId="33" borderId="54" xfId="149" applyFont="1" applyFill="1" applyBorder="1" applyAlignment="1" applyProtection="1">
      <alignment horizontal="left" vertical="top"/>
      <protection hidden="1"/>
    </xf>
    <xf numFmtId="0" fontId="62" fillId="0" borderId="36" xfId="149" applyFont="1" applyFill="1" applyBorder="1" applyAlignment="1" applyProtection="1">
      <alignment horizontal="center" vertical="center"/>
      <protection hidden="1"/>
    </xf>
    <xf numFmtId="0" fontId="62" fillId="0" borderId="52" xfId="149" applyFont="1" applyFill="1" applyBorder="1" applyAlignment="1" applyProtection="1">
      <alignment horizontal="center" vertical="center"/>
      <protection hidden="1"/>
    </xf>
    <xf numFmtId="0" fontId="62" fillId="0" borderId="33" xfId="149" applyFont="1" applyFill="1" applyBorder="1" applyAlignment="1" applyProtection="1">
      <alignment horizontal="center" vertical="center"/>
      <protection hidden="1"/>
    </xf>
    <xf numFmtId="0" fontId="62" fillId="0" borderId="56" xfId="149" applyFont="1" applyFill="1" applyBorder="1" applyAlignment="1" applyProtection="1">
      <alignment horizontal="center" vertical="center"/>
      <protection hidden="1"/>
    </xf>
    <xf numFmtId="49" fontId="25" fillId="33" borderId="33" xfId="149" applyNumberFormat="1" applyFont="1" applyFill="1" applyBorder="1" applyAlignment="1" applyProtection="1">
      <alignment horizontal="left" vertical="top"/>
      <protection hidden="1"/>
    </xf>
    <xf numFmtId="49" fontId="25" fillId="33" borderId="56" xfId="149" applyNumberFormat="1" applyFont="1" applyFill="1" applyBorder="1" applyAlignment="1" applyProtection="1">
      <alignment horizontal="left" vertical="top"/>
      <protection hidden="1"/>
    </xf>
    <xf numFmtId="0" fontId="98" fillId="0" borderId="64" xfId="149" applyFont="1" applyBorder="1" applyAlignment="1" applyProtection="1">
      <alignment horizontal="center" vertical="center" wrapText="1"/>
      <protection hidden="1"/>
    </xf>
    <xf numFmtId="0" fontId="98" fillId="0" borderId="65" xfId="149" applyFont="1" applyBorder="1" applyAlignment="1" applyProtection="1">
      <alignment horizontal="center" vertical="center" wrapText="1"/>
      <protection hidden="1"/>
    </xf>
    <xf numFmtId="0" fontId="28" fillId="19" borderId="18" xfId="0" applyFont="1" applyFill="1" applyBorder="1" applyAlignment="1">
      <alignment horizontal="center"/>
    </xf>
    <xf numFmtId="0" fontId="28" fillId="19" borderId="13" xfId="0" applyFont="1" applyFill="1" applyBorder="1" applyAlignment="1">
      <alignment horizontal="center"/>
    </xf>
    <xf numFmtId="0" fontId="28" fillId="19" borderId="0" xfId="0" applyFont="1" applyFill="1" applyBorder="1" applyAlignment="1">
      <alignment horizontal="right"/>
    </xf>
    <xf numFmtId="0" fontId="28" fillId="19" borderId="14" xfId="0" applyFont="1" applyFill="1" applyBorder="1" applyAlignment="1">
      <alignment horizontal="right"/>
    </xf>
    <xf numFmtId="0" fontId="28" fillId="19" borderId="20" xfId="0" applyFont="1" applyFill="1" applyBorder="1" applyAlignment="1">
      <alignment horizontal="right"/>
    </xf>
    <xf numFmtId="0" fontId="27" fillId="19" borderId="16" xfId="0" applyFont="1" applyFill="1" applyBorder="1" applyAlignment="1">
      <alignment horizontal="right"/>
    </xf>
    <xf numFmtId="0" fontId="27" fillId="19" borderId="9" xfId="0" applyFont="1" applyFill="1" applyBorder="1" applyAlignment="1">
      <alignment horizontal="right"/>
    </xf>
    <xf numFmtId="0" fontId="27" fillId="19" borderId="15" xfId="0" applyFont="1" applyFill="1" applyBorder="1" applyAlignment="1">
      <alignment horizontal="right"/>
    </xf>
    <xf numFmtId="0" fontId="28" fillId="19" borderId="19" xfId="0" applyFont="1" applyFill="1" applyBorder="1" applyAlignment="1">
      <alignment horizontal="center"/>
    </xf>
    <xf numFmtId="164" fontId="28" fillId="18" borderId="10" xfId="0" applyNumberFormat="1" applyFont="1" applyFill="1" applyBorder="1" applyAlignment="1">
      <alignment horizontal="left" vertical="center"/>
    </xf>
    <xf numFmtId="164" fontId="28" fillId="18" borderId="9" xfId="0" applyNumberFormat="1" applyFont="1" applyFill="1" applyBorder="1" applyAlignment="1">
      <alignment horizontal="left" vertical="center"/>
    </xf>
    <xf numFmtId="164" fontId="28" fillId="18" borderId="26" xfId="0" applyNumberFormat="1" applyFont="1" applyFill="1" applyBorder="1" applyAlignment="1">
      <alignment horizontal="center"/>
    </xf>
    <xf numFmtId="164" fontId="28" fillId="18" borderId="27" xfId="0" applyNumberFormat="1" applyFont="1" applyFill="1" applyBorder="1" applyAlignment="1">
      <alignment horizontal="center"/>
    </xf>
    <xf numFmtId="0" fontId="28" fillId="18" borderId="10" xfId="0" applyFont="1" applyFill="1" applyBorder="1" applyAlignment="1">
      <alignment horizontal="left" vertical="center"/>
    </xf>
    <xf numFmtId="0" fontId="28" fillId="18" borderId="0" xfId="0" applyFont="1" applyFill="1" applyBorder="1" applyAlignment="1">
      <alignment horizontal="left" vertical="center"/>
    </xf>
    <xf numFmtId="164" fontId="28" fillId="18" borderId="28" xfId="0" applyNumberFormat="1" applyFont="1" applyFill="1" applyBorder="1" applyAlignment="1">
      <alignment horizontal="center"/>
    </xf>
    <xf numFmtId="0" fontId="27" fillId="19" borderId="16" xfId="0" applyFont="1" applyFill="1" applyBorder="1" applyAlignment="1">
      <alignment horizontal="right" vertical="center"/>
    </xf>
    <xf numFmtId="0" fontId="27" fillId="19" borderId="9" xfId="0" applyFont="1" applyFill="1" applyBorder="1" applyAlignment="1">
      <alignment horizontal="right" vertical="center"/>
    </xf>
  </cellXfs>
  <cellStyles count="175">
    <cellStyle name="$l0 Row" xfId="129" xr:uid="{00000000-0005-0000-0000-000000000000}"/>
    <cellStyle name="$l1 Row" xfId="130"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0" xr:uid="{00000000-0005-0000-0000-000014000000}"/>
    <cellStyle name="Čárka" xfId="174" builtinId="3"/>
    <cellStyle name="Datum" xfId="111" xr:uid="{00000000-0005-0000-0000-000015000000}"/>
    <cellStyle name="F2" xfId="112" xr:uid="{00000000-0005-0000-0000-000016000000}"/>
    <cellStyle name="F3" xfId="113" xr:uid="{00000000-0005-0000-0000-000017000000}"/>
    <cellStyle name="F4" xfId="114" xr:uid="{00000000-0005-0000-0000-000018000000}"/>
    <cellStyle name="F5" xfId="115" xr:uid="{00000000-0005-0000-0000-000019000000}"/>
    <cellStyle name="F6" xfId="116" xr:uid="{00000000-0005-0000-0000-00001A000000}"/>
    <cellStyle name="F7" xfId="117" xr:uid="{00000000-0005-0000-0000-00001B000000}"/>
    <cellStyle name="F8" xfId="118" xr:uid="{00000000-0005-0000-0000-00001C000000}"/>
    <cellStyle name="Finanční0" xfId="119" xr:uid="{00000000-0005-0000-0000-00001D000000}"/>
    <cellStyle name="Fixed" xfId="57" xr:uid="{00000000-0005-0000-0000-00001E000000}"/>
    <cellStyle name="HEADING1" xfId="120" xr:uid="{00000000-0005-0000-0000-00001F000000}"/>
    <cellStyle name="HEADING2" xfId="121" xr:uid="{00000000-0005-0000-0000-000020000000}"/>
    <cellStyle name="Hypertextový odkaz" xfId="170" builtinId="8"/>
    <cellStyle name="Hypertextový odkaz 2" xfId="46" xr:uid="{00000000-0005-0000-0000-000021000000}"/>
    <cellStyle name="Kontrolní buňka" xfId="20" builtinId="23" customBuiltin="1"/>
    <cellStyle name="Měna0" xfId="122"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3" xr:uid="{00000000-0005-0000-0000-00002B000000}"/>
    <cellStyle name="Normální" xfId="0" builtinId="0"/>
    <cellStyle name="Normální 10" xfId="99" xr:uid="{00000000-0005-0000-0000-00002D000000}"/>
    <cellStyle name="Normální 10 2" xfId="138" xr:uid="{00000000-0005-0000-0000-00002E000000}"/>
    <cellStyle name="Normální 10 3" xfId="150" xr:uid="{00000000-0005-0000-0000-00002F000000}"/>
    <cellStyle name="Normální 11" xfId="109" xr:uid="{00000000-0005-0000-0000-000030000000}"/>
    <cellStyle name="Normální 12" xfId="127" xr:uid="{00000000-0005-0000-0000-000031000000}"/>
    <cellStyle name="Normální 12 2" xfId="146" xr:uid="{00000000-0005-0000-0000-000032000000}"/>
    <cellStyle name="Normální 12 2 2" xfId="149" xr:uid="{00000000-0005-0000-0000-000033000000}"/>
    <cellStyle name="Normální 12 3" xfId="151" xr:uid="{00000000-0005-0000-0000-000034000000}"/>
    <cellStyle name="Normální 13" xfId="131" xr:uid="{00000000-0005-0000-0000-000035000000}"/>
    <cellStyle name="Normální 13 2" xfId="148" xr:uid="{00000000-0005-0000-0000-000036000000}"/>
    <cellStyle name="Normální 13 3" xfId="152" xr:uid="{00000000-0005-0000-0000-000037000000}"/>
    <cellStyle name="Normální 14" xfId="172" xr:uid="{4669F200-2867-45FB-8EC9-D5679104F2C4}"/>
    <cellStyle name="Normální 19" xfId="168" xr:uid="{8402CB00-FF53-419C-83D1-AFE65A98DBF0}"/>
    <cellStyle name="Normální 19 2" xfId="169" xr:uid="{6D95584E-CFCD-452C-9F27-53B53D80770F}"/>
    <cellStyle name="Normální 19 2 2" xfId="171" xr:uid="{22402AB5-EA49-46C1-AE0D-E421212159FB}"/>
    <cellStyle name="Normální 2" xfId="42" xr:uid="{00000000-0005-0000-0000-000038000000}"/>
    <cellStyle name="Normální 2 2" xfId="54" xr:uid="{00000000-0005-0000-0000-000039000000}"/>
    <cellStyle name="Normální 2 2 2" xfId="56" xr:uid="{00000000-0005-0000-0000-00003A000000}"/>
    <cellStyle name="Normální 2 3" xfId="60" xr:uid="{00000000-0005-0000-0000-00003B000000}"/>
    <cellStyle name="Normální 2 7" xfId="167" xr:uid="{4AB1B394-F26C-49A2-AB4A-B3DBD81C00F3}"/>
    <cellStyle name="Normální 3" xfId="44" xr:uid="{00000000-0005-0000-0000-00003C000000}"/>
    <cellStyle name="Normální 3 2" xfId="47" xr:uid="{00000000-0005-0000-0000-00003D000000}"/>
    <cellStyle name="Normální 4" xfId="48" xr:uid="{00000000-0005-0000-0000-00003E000000}"/>
    <cellStyle name="Normální 4 2" xfId="100" xr:uid="{00000000-0005-0000-0000-00003F000000}"/>
    <cellStyle name="Normální 4 2 2" xfId="139" xr:uid="{00000000-0005-0000-0000-000040000000}"/>
    <cellStyle name="Normální 4 2 3" xfId="153" xr:uid="{00000000-0005-0000-0000-000041000000}"/>
    <cellStyle name="Normální 4 3" xfId="132" xr:uid="{00000000-0005-0000-0000-000042000000}"/>
    <cellStyle name="Normální 4 4" xfId="154" xr:uid="{00000000-0005-0000-0000-000043000000}"/>
    <cellStyle name="Normální 5" xfId="55" xr:uid="{00000000-0005-0000-0000-000044000000}"/>
    <cellStyle name="Normální 5 2" xfId="58" xr:uid="{00000000-0005-0000-0000-000045000000}"/>
    <cellStyle name="Normální 5 2 2" xfId="103" xr:uid="{00000000-0005-0000-0000-000046000000}"/>
    <cellStyle name="Normální 5 2 2 2" xfId="141" xr:uid="{00000000-0005-0000-0000-000047000000}"/>
    <cellStyle name="Normální 5 2 2 3" xfId="155" xr:uid="{00000000-0005-0000-0000-000048000000}"/>
    <cellStyle name="Normální 5 2 3" xfId="134" xr:uid="{00000000-0005-0000-0000-000049000000}"/>
    <cellStyle name="Normální 5 2 4" xfId="156" xr:uid="{00000000-0005-0000-0000-00004A000000}"/>
    <cellStyle name="Normální 5 3" xfId="94" xr:uid="{00000000-0005-0000-0000-00004B000000}"/>
    <cellStyle name="Normální 5 4" xfId="102" xr:uid="{00000000-0005-0000-0000-00004C000000}"/>
    <cellStyle name="Normální 5 4 2" xfId="140" xr:uid="{00000000-0005-0000-0000-00004D000000}"/>
    <cellStyle name="Normální 5 4 3" xfId="157" xr:uid="{00000000-0005-0000-0000-00004E000000}"/>
    <cellStyle name="Normální 5 5" xfId="133" xr:uid="{00000000-0005-0000-0000-00004F000000}"/>
    <cellStyle name="Normální 5 6" xfId="158" xr:uid="{00000000-0005-0000-0000-000050000000}"/>
    <cellStyle name="Normální 6" xfId="59" xr:uid="{00000000-0005-0000-0000-000051000000}"/>
    <cellStyle name="Normální 6 2" xfId="105" xr:uid="{00000000-0005-0000-0000-000052000000}"/>
    <cellStyle name="Normální 7" xfId="95" xr:uid="{00000000-0005-0000-0000-000053000000}"/>
    <cellStyle name="Normální 7 2" xfId="98" xr:uid="{00000000-0005-0000-0000-000054000000}"/>
    <cellStyle name="Normální 7 3" xfId="106" xr:uid="{00000000-0005-0000-0000-000055000000}"/>
    <cellStyle name="Normální 7 3 2" xfId="143" xr:uid="{00000000-0005-0000-0000-000056000000}"/>
    <cellStyle name="Normální 7 3 3" xfId="159" xr:uid="{00000000-0005-0000-0000-000057000000}"/>
    <cellStyle name="Normální 7 4" xfId="135" xr:uid="{00000000-0005-0000-0000-000058000000}"/>
    <cellStyle name="Normální 7 5" xfId="160" xr:uid="{00000000-0005-0000-0000-000059000000}"/>
    <cellStyle name="Normální 8" xfId="96" xr:uid="{00000000-0005-0000-0000-00005A000000}"/>
    <cellStyle name="Normální 8 2" xfId="107" xr:uid="{00000000-0005-0000-0000-00005B000000}"/>
    <cellStyle name="Normální 8 2 2" xfId="144" xr:uid="{00000000-0005-0000-0000-00005C000000}"/>
    <cellStyle name="Normální 8 2 3" xfId="161" xr:uid="{00000000-0005-0000-0000-00005D000000}"/>
    <cellStyle name="Normální 8 3" xfId="136" xr:uid="{00000000-0005-0000-0000-00005E000000}"/>
    <cellStyle name="Normální 8 4" xfId="162" xr:uid="{00000000-0005-0000-0000-00005F000000}"/>
    <cellStyle name="Normální 9" xfId="97" xr:uid="{00000000-0005-0000-0000-000060000000}"/>
    <cellStyle name="Normální 9 2" xfId="108" xr:uid="{00000000-0005-0000-0000-000061000000}"/>
    <cellStyle name="Normální 9 2 2" xfId="145" xr:uid="{00000000-0005-0000-0000-000062000000}"/>
    <cellStyle name="Normální 9 2 3" xfId="163" xr:uid="{00000000-0005-0000-0000-000063000000}"/>
    <cellStyle name="Normální 9 3" xfId="137" xr:uid="{00000000-0005-0000-0000-000064000000}"/>
    <cellStyle name="Normální 9 4" xfId="164" xr:uid="{00000000-0005-0000-0000-000065000000}"/>
    <cellStyle name="Pevný" xfId="124" xr:uid="{00000000-0005-0000-0000-000067000000}"/>
    <cellStyle name="Poznámka" xfId="27" builtinId="10" customBuiltin="1"/>
    <cellStyle name="Procenta" xfId="41" builtinId="5"/>
    <cellStyle name="Procenta 2" xfId="43" xr:uid="{00000000-0005-0000-0000-00006A000000}"/>
    <cellStyle name="Procenta 2 2" xfId="49" xr:uid="{00000000-0005-0000-0000-00006B000000}"/>
    <cellStyle name="Procenta 2 3" xfId="101" xr:uid="{00000000-0005-0000-0000-00006C000000}"/>
    <cellStyle name="Procenta 3" xfId="104" xr:uid="{00000000-0005-0000-0000-00006D000000}"/>
    <cellStyle name="Procenta 3 2" xfId="128" xr:uid="{00000000-0005-0000-0000-00006E000000}"/>
    <cellStyle name="Procenta 3 2 2" xfId="147" xr:uid="{00000000-0005-0000-0000-00006F000000}"/>
    <cellStyle name="Procenta 3 2 3" xfId="165" xr:uid="{00000000-0005-0000-0000-000070000000}"/>
    <cellStyle name="Procenta 3 3" xfId="142" xr:uid="{00000000-0005-0000-0000-000071000000}"/>
    <cellStyle name="Procenta 3 4" xfId="166" xr:uid="{00000000-0005-0000-0000-000072000000}"/>
    <cellStyle name="Procenta 4" xfId="173" xr:uid="{BB4B7D1F-01B3-433F-BA24-9D066AF4D4CC}"/>
    <cellStyle name="Propojená buňka" xfId="28" builtinId="24" customBuiltin="1"/>
    <cellStyle name="SAPBEXaggData" xfId="50" xr:uid="{00000000-0005-0000-0000-000074000000}"/>
    <cellStyle name="SAPBEXaggDataEmph" xfId="61" xr:uid="{00000000-0005-0000-0000-000075000000}"/>
    <cellStyle name="SAPBEXaggItem" xfId="51" xr:uid="{00000000-0005-0000-0000-000076000000}"/>
    <cellStyle name="SAPBEXaggItemX" xfId="62" xr:uid="{00000000-0005-0000-0000-000077000000}"/>
    <cellStyle name="SAPBEXexcBad7" xfId="63" xr:uid="{00000000-0005-0000-0000-000078000000}"/>
    <cellStyle name="SAPBEXexcBad8" xfId="64" xr:uid="{00000000-0005-0000-0000-000079000000}"/>
    <cellStyle name="SAPBEXexcBad9" xfId="65" xr:uid="{00000000-0005-0000-0000-00007A000000}"/>
    <cellStyle name="SAPBEXexcCritical4" xfId="66" xr:uid="{00000000-0005-0000-0000-00007B000000}"/>
    <cellStyle name="SAPBEXexcCritical5" xfId="67" xr:uid="{00000000-0005-0000-0000-00007C000000}"/>
    <cellStyle name="SAPBEXexcCritical6" xfId="68" xr:uid="{00000000-0005-0000-0000-00007D000000}"/>
    <cellStyle name="SAPBEXexcGood1" xfId="69" xr:uid="{00000000-0005-0000-0000-00007E000000}"/>
    <cellStyle name="SAPBEXexcGood2" xfId="70" xr:uid="{00000000-0005-0000-0000-00007F000000}"/>
    <cellStyle name="SAPBEXexcGood3" xfId="71" xr:uid="{00000000-0005-0000-0000-000080000000}"/>
    <cellStyle name="SAPBEXfilterDrill" xfId="72" xr:uid="{00000000-0005-0000-0000-000081000000}"/>
    <cellStyle name="SAPBEXfilterItem" xfId="73" xr:uid="{00000000-0005-0000-0000-000082000000}"/>
    <cellStyle name="SAPBEXfilterText" xfId="74" xr:uid="{00000000-0005-0000-0000-000083000000}"/>
    <cellStyle name="SAPBEXformats" xfId="75" xr:uid="{00000000-0005-0000-0000-000084000000}"/>
    <cellStyle name="SAPBEXheaderItem" xfId="76" xr:uid="{00000000-0005-0000-0000-000085000000}"/>
    <cellStyle name="SAPBEXheaderText" xfId="77" xr:uid="{00000000-0005-0000-0000-000086000000}"/>
    <cellStyle name="SAPBEXHLevel0" xfId="78" xr:uid="{00000000-0005-0000-0000-000087000000}"/>
    <cellStyle name="SAPBEXHLevel0X" xfId="79" xr:uid="{00000000-0005-0000-0000-000088000000}"/>
    <cellStyle name="SAPBEXHLevel1" xfId="80" xr:uid="{00000000-0005-0000-0000-000089000000}"/>
    <cellStyle name="SAPBEXHLevel1X" xfId="81" xr:uid="{00000000-0005-0000-0000-00008A000000}"/>
    <cellStyle name="SAPBEXHLevel2" xfId="82" xr:uid="{00000000-0005-0000-0000-00008B000000}"/>
    <cellStyle name="SAPBEXHLevel2X" xfId="83" xr:uid="{00000000-0005-0000-0000-00008C000000}"/>
    <cellStyle name="SAPBEXHLevel3" xfId="84" xr:uid="{00000000-0005-0000-0000-00008D000000}"/>
    <cellStyle name="SAPBEXHLevel3X" xfId="85" xr:uid="{00000000-0005-0000-0000-00008E000000}"/>
    <cellStyle name="SAPBEXchaText" xfId="52" xr:uid="{00000000-0005-0000-0000-00008F000000}"/>
    <cellStyle name="SAPBEXresData" xfId="86" xr:uid="{00000000-0005-0000-0000-000090000000}"/>
    <cellStyle name="SAPBEXresDataEmph" xfId="87" xr:uid="{00000000-0005-0000-0000-000091000000}"/>
    <cellStyle name="SAPBEXresItem" xfId="88" xr:uid="{00000000-0005-0000-0000-000092000000}"/>
    <cellStyle name="SAPBEXresItemX" xfId="89" xr:uid="{00000000-0005-0000-0000-000093000000}"/>
    <cellStyle name="SAPBEXstdData" xfId="53" xr:uid="{00000000-0005-0000-0000-000094000000}"/>
    <cellStyle name="SAPBEXstdDataEmph" xfId="90" xr:uid="{00000000-0005-0000-0000-000095000000}"/>
    <cellStyle name="SAPBEXstdItem" xfId="45" xr:uid="{00000000-0005-0000-0000-000096000000}"/>
    <cellStyle name="SAPBEXstdItemX" xfId="91" xr:uid="{00000000-0005-0000-0000-000097000000}"/>
    <cellStyle name="SAPBEXtitle" xfId="92" xr:uid="{00000000-0005-0000-0000-000098000000}"/>
    <cellStyle name="SAPBEXundefined" xfId="93"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5" xr:uid="{00000000-0005-0000-0000-0000A0000000}"/>
    <cellStyle name="Záhlaví 2" xfId="126"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7CCD6"/>
      <color rgb="FFF7C9C7"/>
      <color rgb="FF9196B0"/>
      <color rgb="FFDF2B20"/>
      <color rgb="FF233060"/>
      <color rgb="FFE86159"/>
      <color rgb="FF596387"/>
      <color rgb="FF000000"/>
      <color rgb="FFF0948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0" i="0" u="none" strike="noStrike" kern="1200" spc="0" baseline="0">
                <a:solidFill>
                  <a:schemeClr val="tx1">
                    <a:lumMod val="65000"/>
                    <a:lumOff val="35000"/>
                  </a:schemeClr>
                </a:solidFill>
                <a:latin typeface="+mn-lt"/>
                <a:ea typeface="+mn-ea"/>
                <a:cs typeface="+mn-cs"/>
              </a:defRPr>
            </a:pPr>
            <a:r>
              <a:rPr lang="cs-CZ" sz="1200" b="1" i="0" u="none" strike="noStrike" kern="1200" spc="0" baseline="0">
                <a:solidFill>
                  <a:schemeClr val="tx2"/>
                </a:solidFill>
                <a:effectLst/>
                <a:latin typeface="+mn-lt"/>
                <a:ea typeface="+mn-ea"/>
                <a:cs typeface="+mn-cs"/>
              </a:rPr>
              <a:t>Vývoj předběžné ceny tepelné energie pro konečné spotřebitele </a:t>
            </a:r>
            <a:r>
              <a:rPr lang="cs-CZ" sz="1200" b="1">
                <a:solidFill>
                  <a:schemeClr val="tx2"/>
                </a:solidFill>
                <a:effectLst/>
              </a:rPr>
              <a:t>v období 2021 až 2022 včetně po jednotlivých palivech</a:t>
            </a:r>
            <a:endParaRPr lang="cs-CZ" sz="1200">
              <a:solidFill>
                <a:schemeClr val="tx2"/>
              </a:solidFill>
              <a:effectLst/>
            </a:endParaRPr>
          </a:p>
        </c:rich>
      </c:tx>
      <c:overlay val="0"/>
      <c:spPr>
        <a:noFill/>
        <a:ln>
          <a:noFill/>
        </a:ln>
        <a:effectLst/>
      </c:spPr>
      <c:txPr>
        <a:bodyPr rot="0" spcFirstLastPara="1" vertOverflow="ellipsis" vert="horz" wrap="square" anchor="ctr" anchorCtr="1"/>
        <a:lstStyle/>
        <a:p>
          <a:pPr algn="l">
            <a:defRPr sz="10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clustered"/>
        <c:varyColors val="0"/>
        <c:ser>
          <c:idx val="0"/>
          <c:order val="0"/>
          <c:tx>
            <c:strRef>
              <c:f>'Souhrnně KS'!$B$40</c:f>
              <c:strCache>
                <c:ptCount val="1"/>
                <c:pt idx="0">
                  <c:v>Uhlí</c:v>
                </c:pt>
              </c:strCache>
            </c:strRef>
          </c:tx>
          <c:spPr>
            <a:solidFill>
              <a:schemeClr val="accent1"/>
            </a:solidFill>
            <a:ln>
              <a:noFill/>
            </a:ln>
            <a:effectLst/>
          </c:spPr>
          <c:invertIfNegative val="0"/>
          <c:cat>
            <c:multiLvlStrRef>
              <c:f>'Souhrnně KS'!$C$38:$O$39</c:f>
              <c:multiLvlStrCache>
                <c:ptCount val="13"/>
                <c:lvl>
                  <c:pt idx="0">
                    <c:v>2021</c:v>
                  </c:pt>
                  <c:pt idx="1">
                    <c:v>leden 22</c:v>
                  </c:pt>
                  <c:pt idx="2">
                    <c:v>únor 22</c:v>
                  </c:pt>
                  <c:pt idx="3">
                    <c:v>březen 22</c:v>
                  </c:pt>
                  <c:pt idx="4">
                    <c:v>duben 22</c:v>
                  </c:pt>
                  <c:pt idx="5">
                    <c:v>květen 22</c:v>
                  </c:pt>
                  <c:pt idx="6">
                    <c:v>červen 22</c:v>
                  </c:pt>
                  <c:pt idx="7">
                    <c:v>červenec 22</c:v>
                  </c:pt>
                  <c:pt idx="8">
                    <c:v>srpen 22</c:v>
                  </c:pt>
                  <c:pt idx="9">
                    <c:v>září 22</c:v>
                  </c:pt>
                  <c:pt idx="10">
                    <c:v>říjen 22</c:v>
                  </c:pt>
                  <c:pt idx="11">
                    <c:v>listopad 22</c:v>
                  </c:pt>
                  <c:pt idx="12">
                    <c:v>prosinec 22</c:v>
                  </c:pt>
                </c:lvl>
                <c:lvl>
                  <c:pt idx="0">
                    <c:v>Vykázané předběžné ceny</c:v>
                  </c:pt>
                  <c:pt idx="2">
                    <c:v>Oznámené změny cen</c:v>
                  </c:pt>
                </c:lvl>
              </c:multiLvlStrCache>
            </c:multiLvlStrRef>
          </c:cat>
          <c:val>
            <c:numRef>
              <c:f>'Souhrnně KS'!$C$40:$O$40</c:f>
              <c:numCache>
                <c:formatCode>#,##0.00</c:formatCode>
                <c:ptCount val="13"/>
                <c:pt idx="0">
                  <c:v>555.53845412357907</c:v>
                </c:pt>
                <c:pt idx="1">
                  <c:v>638.00697642931448</c:v>
                </c:pt>
                <c:pt idx="2">
                  <c:v>638.12773485850573</c:v>
                </c:pt>
                <c:pt idx="3">
                  <c:v>638.12773485850573</c:v>
                </c:pt>
                <c:pt idx="4">
                  <c:v>638.12950768949815</c:v>
                </c:pt>
                <c:pt idx="5">
                  <c:v>638.13711987282238</c:v>
                </c:pt>
                <c:pt idx="6">
                  <c:v>638.13711987282238</c:v>
                </c:pt>
                <c:pt idx="7">
                  <c:v>648.38818636129167</c:v>
                </c:pt>
                <c:pt idx="8">
                  <c:v>651.72397854325618</c:v>
                </c:pt>
                <c:pt idx="9">
                  <c:v>651.72397854325618</c:v>
                </c:pt>
                <c:pt idx="10">
                  <c:v>652.16468401326506</c:v>
                </c:pt>
                <c:pt idx="11">
                  <c:v>652.16468401326506</c:v>
                </c:pt>
                <c:pt idx="12">
                  <c:v>652.76338281276549</c:v>
                </c:pt>
              </c:numCache>
            </c:numRef>
          </c:val>
          <c:extLst>
            <c:ext xmlns:c16="http://schemas.microsoft.com/office/drawing/2014/chart" uri="{C3380CC4-5D6E-409C-BE32-E72D297353CC}">
              <c16:uniqueId val="{00000000-06E9-49A4-A904-5BD7CCCD890B}"/>
            </c:ext>
          </c:extLst>
        </c:ser>
        <c:ser>
          <c:idx val="1"/>
          <c:order val="1"/>
          <c:tx>
            <c:strRef>
              <c:f>'Souhrnně KS'!$B$41</c:f>
              <c:strCache>
                <c:ptCount val="1"/>
                <c:pt idx="0">
                  <c:v>Biomasa a jiné OZE</c:v>
                </c:pt>
              </c:strCache>
            </c:strRef>
          </c:tx>
          <c:spPr>
            <a:solidFill>
              <a:schemeClr val="accent2"/>
            </a:solidFill>
            <a:ln>
              <a:noFill/>
            </a:ln>
            <a:effectLst/>
          </c:spPr>
          <c:invertIfNegative val="0"/>
          <c:cat>
            <c:multiLvlStrRef>
              <c:f>'Souhrnně KS'!$C$38:$O$39</c:f>
              <c:multiLvlStrCache>
                <c:ptCount val="13"/>
                <c:lvl>
                  <c:pt idx="0">
                    <c:v>2021</c:v>
                  </c:pt>
                  <c:pt idx="1">
                    <c:v>leden 22</c:v>
                  </c:pt>
                  <c:pt idx="2">
                    <c:v>únor 22</c:v>
                  </c:pt>
                  <c:pt idx="3">
                    <c:v>březen 22</c:v>
                  </c:pt>
                  <c:pt idx="4">
                    <c:v>duben 22</c:v>
                  </c:pt>
                  <c:pt idx="5">
                    <c:v>květen 22</c:v>
                  </c:pt>
                  <c:pt idx="6">
                    <c:v>červen 22</c:v>
                  </c:pt>
                  <c:pt idx="7">
                    <c:v>červenec 22</c:v>
                  </c:pt>
                  <c:pt idx="8">
                    <c:v>srpen 22</c:v>
                  </c:pt>
                  <c:pt idx="9">
                    <c:v>září 22</c:v>
                  </c:pt>
                  <c:pt idx="10">
                    <c:v>říjen 22</c:v>
                  </c:pt>
                  <c:pt idx="11">
                    <c:v>listopad 22</c:v>
                  </c:pt>
                  <c:pt idx="12">
                    <c:v>prosinec 22</c:v>
                  </c:pt>
                </c:lvl>
                <c:lvl>
                  <c:pt idx="0">
                    <c:v>Vykázané předběžné ceny</c:v>
                  </c:pt>
                  <c:pt idx="2">
                    <c:v>Oznámené změny cen</c:v>
                  </c:pt>
                </c:lvl>
              </c:multiLvlStrCache>
            </c:multiLvlStrRef>
          </c:cat>
          <c:val>
            <c:numRef>
              <c:f>'Souhrnně KS'!$C$41:$O$41</c:f>
              <c:numCache>
                <c:formatCode>#,##0.00</c:formatCode>
                <c:ptCount val="13"/>
                <c:pt idx="0">
                  <c:v>495.36276691046675</c:v>
                </c:pt>
                <c:pt idx="1">
                  <c:v>533.73260306724274</c:v>
                </c:pt>
                <c:pt idx="2">
                  <c:v>533.73260306724274</c:v>
                </c:pt>
                <c:pt idx="3">
                  <c:v>533.73260306724274</c:v>
                </c:pt>
                <c:pt idx="4">
                  <c:v>533.73606884908759</c:v>
                </c:pt>
                <c:pt idx="5">
                  <c:v>533.73606884908759</c:v>
                </c:pt>
                <c:pt idx="6">
                  <c:v>543.77418334482718</c:v>
                </c:pt>
                <c:pt idx="7">
                  <c:v>546.56093875828424</c:v>
                </c:pt>
                <c:pt idx="8">
                  <c:v>547.22966961711143</c:v>
                </c:pt>
                <c:pt idx="9">
                  <c:v>548.03708060075337</c:v>
                </c:pt>
                <c:pt idx="10">
                  <c:v>554.08278582163268</c:v>
                </c:pt>
                <c:pt idx="11">
                  <c:v>560.90890722465349</c:v>
                </c:pt>
                <c:pt idx="12">
                  <c:v>562.28825539146169</c:v>
                </c:pt>
              </c:numCache>
            </c:numRef>
          </c:val>
          <c:extLst>
            <c:ext xmlns:c16="http://schemas.microsoft.com/office/drawing/2014/chart" uri="{C3380CC4-5D6E-409C-BE32-E72D297353CC}">
              <c16:uniqueId val="{00000001-06E9-49A4-A904-5BD7CCCD890B}"/>
            </c:ext>
          </c:extLst>
        </c:ser>
        <c:ser>
          <c:idx val="2"/>
          <c:order val="2"/>
          <c:tx>
            <c:strRef>
              <c:f>'Souhrnně KS'!$B$42</c:f>
              <c:strCache>
                <c:ptCount val="1"/>
                <c:pt idx="0">
                  <c:v>Zemní plyn</c:v>
                </c:pt>
              </c:strCache>
            </c:strRef>
          </c:tx>
          <c:spPr>
            <a:solidFill>
              <a:schemeClr val="accent3"/>
            </a:solidFill>
            <a:ln>
              <a:noFill/>
            </a:ln>
            <a:effectLst/>
          </c:spPr>
          <c:invertIfNegative val="0"/>
          <c:cat>
            <c:multiLvlStrRef>
              <c:f>'Souhrnně KS'!$C$38:$O$39</c:f>
              <c:multiLvlStrCache>
                <c:ptCount val="13"/>
                <c:lvl>
                  <c:pt idx="0">
                    <c:v>2021</c:v>
                  </c:pt>
                  <c:pt idx="1">
                    <c:v>leden 22</c:v>
                  </c:pt>
                  <c:pt idx="2">
                    <c:v>únor 22</c:v>
                  </c:pt>
                  <c:pt idx="3">
                    <c:v>březen 22</c:v>
                  </c:pt>
                  <c:pt idx="4">
                    <c:v>duben 22</c:v>
                  </c:pt>
                  <c:pt idx="5">
                    <c:v>květen 22</c:v>
                  </c:pt>
                  <c:pt idx="6">
                    <c:v>červen 22</c:v>
                  </c:pt>
                  <c:pt idx="7">
                    <c:v>červenec 22</c:v>
                  </c:pt>
                  <c:pt idx="8">
                    <c:v>srpen 22</c:v>
                  </c:pt>
                  <c:pt idx="9">
                    <c:v>září 22</c:v>
                  </c:pt>
                  <c:pt idx="10">
                    <c:v>říjen 22</c:v>
                  </c:pt>
                  <c:pt idx="11">
                    <c:v>listopad 22</c:v>
                  </c:pt>
                  <c:pt idx="12">
                    <c:v>prosinec 22</c:v>
                  </c:pt>
                </c:lvl>
                <c:lvl>
                  <c:pt idx="0">
                    <c:v>Vykázané předběžné ceny</c:v>
                  </c:pt>
                  <c:pt idx="2">
                    <c:v>Oznámené změny cen</c:v>
                  </c:pt>
                </c:lvl>
              </c:multiLvlStrCache>
            </c:multiLvlStrRef>
          </c:cat>
          <c:val>
            <c:numRef>
              <c:f>'Souhrnně KS'!$C$42:$O$42</c:f>
              <c:numCache>
                <c:formatCode>#,##0.00</c:formatCode>
                <c:ptCount val="13"/>
                <c:pt idx="0">
                  <c:v>518.18702914611197</c:v>
                </c:pt>
                <c:pt idx="1">
                  <c:v>696.09627014068644</c:v>
                </c:pt>
                <c:pt idx="2">
                  <c:v>696.98130661058849</c:v>
                </c:pt>
                <c:pt idx="3">
                  <c:v>700.54746687841634</c:v>
                </c:pt>
                <c:pt idx="4">
                  <c:v>722.8267577486572</c:v>
                </c:pt>
                <c:pt idx="5">
                  <c:v>720.42345660138142</c:v>
                </c:pt>
                <c:pt idx="6">
                  <c:v>723.10326712495839</c:v>
                </c:pt>
                <c:pt idx="7">
                  <c:v>739.74873171207207</c:v>
                </c:pt>
                <c:pt idx="8">
                  <c:v>750.48493499562551</c:v>
                </c:pt>
                <c:pt idx="9">
                  <c:v>758.48760012204423</c:v>
                </c:pt>
                <c:pt idx="10">
                  <c:v>779.00777919747838</c:v>
                </c:pt>
                <c:pt idx="11">
                  <c:v>886.07288273242011</c:v>
                </c:pt>
                <c:pt idx="12">
                  <c:v>887.57262016256641</c:v>
                </c:pt>
              </c:numCache>
            </c:numRef>
          </c:val>
          <c:extLst>
            <c:ext xmlns:c16="http://schemas.microsoft.com/office/drawing/2014/chart" uri="{C3380CC4-5D6E-409C-BE32-E72D297353CC}">
              <c16:uniqueId val="{00000002-06E9-49A4-A904-5BD7CCCD890B}"/>
            </c:ext>
          </c:extLst>
        </c:ser>
        <c:ser>
          <c:idx val="3"/>
          <c:order val="3"/>
          <c:tx>
            <c:strRef>
              <c:f>'Souhrnně KS'!$B$43</c:f>
              <c:strCache>
                <c:ptCount val="1"/>
                <c:pt idx="0">
                  <c:v>Vážený průměr1)</c:v>
                </c:pt>
              </c:strCache>
            </c:strRef>
          </c:tx>
          <c:spPr>
            <a:solidFill>
              <a:schemeClr val="accent5">
                <a:lumMod val="60000"/>
                <a:lumOff val="40000"/>
              </a:schemeClr>
            </a:solidFill>
            <a:ln>
              <a:noFill/>
            </a:ln>
            <a:effectLst/>
          </c:spPr>
          <c:invertIfNegative val="0"/>
          <c:cat>
            <c:multiLvlStrRef>
              <c:f>'Souhrnně KS'!$C$38:$O$39</c:f>
              <c:multiLvlStrCache>
                <c:ptCount val="13"/>
                <c:lvl>
                  <c:pt idx="0">
                    <c:v>2021</c:v>
                  </c:pt>
                  <c:pt idx="1">
                    <c:v>leden 22</c:v>
                  </c:pt>
                  <c:pt idx="2">
                    <c:v>únor 22</c:v>
                  </c:pt>
                  <c:pt idx="3">
                    <c:v>březen 22</c:v>
                  </c:pt>
                  <c:pt idx="4">
                    <c:v>duben 22</c:v>
                  </c:pt>
                  <c:pt idx="5">
                    <c:v>květen 22</c:v>
                  </c:pt>
                  <c:pt idx="6">
                    <c:v>červen 22</c:v>
                  </c:pt>
                  <c:pt idx="7">
                    <c:v>červenec 22</c:v>
                  </c:pt>
                  <c:pt idx="8">
                    <c:v>srpen 22</c:v>
                  </c:pt>
                  <c:pt idx="9">
                    <c:v>září 22</c:v>
                  </c:pt>
                  <c:pt idx="10">
                    <c:v>říjen 22</c:v>
                  </c:pt>
                  <c:pt idx="11">
                    <c:v>listopad 22</c:v>
                  </c:pt>
                  <c:pt idx="12">
                    <c:v>prosinec 22</c:v>
                  </c:pt>
                </c:lvl>
                <c:lvl>
                  <c:pt idx="0">
                    <c:v>Vykázané předběžné ceny</c:v>
                  </c:pt>
                  <c:pt idx="2">
                    <c:v>Oznámené změny cen</c:v>
                  </c:pt>
                </c:lvl>
              </c:multiLvlStrCache>
            </c:multiLvlStrRef>
          </c:cat>
          <c:val>
            <c:numRef>
              <c:f>'Souhrnně KS'!$C$43:$O$43</c:f>
              <c:numCache>
                <c:formatCode>#,##0.00</c:formatCode>
                <c:ptCount val="13"/>
                <c:pt idx="0">
                  <c:v>534.27511157679271</c:v>
                </c:pt>
                <c:pt idx="1">
                  <c:v>648.71470998397172</c:v>
                </c:pt>
                <c:pt idx="2">
                  <c:v>649.0973969190411</c:v>
                </c:pt>
                <c:pt idx="3">
                  <c:v>650.39424452011053</c:v>
                </c:pt>
                <c:pt idx="4">
                  <c:v>658.47285042256556</c:v>
                </c:pt>
                <c:pt idx="5">
                  <c:v>657.61150575786792</c:v>
                </c:pt>
                <c:pt idx="6">
                  <c:v>661.21308051177323</c:v>
                </c:pt>
                <c:pt idx="7">
                  <c:v>672.86084312846697</c:v>
                </c:pt>
                <c:pt idx="8">
                  <c:v>678.54274210086021</c:v>
                </c:pt>
                <c:pt idx="9">
                  <c:v>681.77578828134847</c:v>
                </c:pt>
                <c:pt idx="10">
                  <c:v>689.88955847865668</c:v>
                </c:pt>
                <c:pt idx="11">
                  <c:v>728.78331198384797</c:v>
                </c:pt>
                <c:pt idx="12">
                  <c:v>729.7457235629596</c:v>
                </c:pt>
              </c:numCache>
            </c:numRef>
          </c:val>
          <c:extLst>
            <c:ext xmlns:c16="http://schemas.microsoft.com/office/drawing/2014/chart" uri="{C3380CC4-5D6E-409C-BE32-E72D297353CC}">
              <c16:uniqueId val="{00000003-06E9-49A4-A904-5BD7CCCD890B}"/>
            </c:ext>
          </c:extLst>
        </c:ser>
        <c:dLbls>
          <c:showLegendKey val="0"/>
          <c:showVal val="0"/>
          <c:showCatName val="0"/>
          <c:showSerName val="0"/>
          <c:showPercent val="0"/>
          <c:showBubbleSize val="0"/>
        </c:dLbls>
        <c:gapWidth val="75"/>
        <c:overlap val="-25"/>
        <c:axId val="806092256"/>
        <c:axId val="806088648"/>
      </c:barChart>
      <c:catAx>
        <c:axId val="80609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806088648"/>
        <c:crosses val="autoZero"/>
        <c:auto val="1"/>
        <c:lblAlgn val="ctr"/>
        <c:lblOffset val="100"/>
        <c:noMultiLvlLbl val="0"/>
      </c:catAx>
      <c:valAx>
        <c:axId val="806088648"/>
        <c:scaling>
          <c:orientation val="minMax"/>
          <c:max val="110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80609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cs-CZ" sz="1200" b="1" i="0" u="none" strike="noStrike" baseline="0">
                <a:effectLst/>
              </a:rPr>
              <a:t>Podíl trhu se změnou a beze změny ceny v jednotlivých měsících roku 2022 </a:t>
            </a:r>
            <a:r>
              <a:rPr lang="cs-CZ" sz="1200">
                <a:solidFill>
                  <a:schemeClr val="tx2"/>
                </a:solidFill>
              </a:rPr>
              <a:t>(%)</a:t>
            </a:r>
            <a:r>
              <a:rPr lang="cs-CZ" sz="1200" baseline="0">
                <a:solidFill>
                  <a:schemeClr val="tx2"/>
                </a:solidFill>
              </a:rPr>
              <a:t> </a:t>
            </a:r>
            <a:endParaRPr lang="en-US" sz="1200">
              <a:solidFill>
                <a:schemeClr val="tx2"/>
              </a:solidFill>
            </a:endParaRPr>
          </a:p>
        </c:rich>
      </c:tx>
      <c:layout>
        <c:manualLayout>
          <c:xMode val="edge"/>
          <c:yMode val="edge"/>
          <c:x val="0.13277014345809512"/>
          <c:y val="1.52518606407075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2601912227206596"/>
          <c:y val="0.13990650024374557"/>
          <c:w val="0.86914379302518652"/>
          <c:h val="0.72435158245559161"/>
        </c:manualLayout>
      </c:layout>
      <c:barChart>
        <c:barDir val="col"/>
        <c:grouping val="stacked"/>
        <c:varyColors val="0"/>
        <c:ser>
          <c:idx val="0"/>
          <c:order val="0"/>
          <c:tx>
            <c:strRef>
              <c:f>'Uhlí KS'!$H$255</c:f>
              <c:strCache>
                <c:ptCount val="1"/>
                <c:pt idx="0">
                  <c:v>Podíl beze změny ceny</c:v>
                </c:pt>
              </c:strCache>
            </c:strRef>
          </c:tx>
          <c:spPr>
            <a:solidFill>
              <a:srgbClr val="9196B0"/>
            </a:solidFill>
            <a:ln>
              <a:noFill/>
            </a:ln>
            <a:effectLst/>
          </c:spPr>
          <c:invertIfNegative val="0"/>
          <c:dLbls>
            <c:dLbl>
              <c:idx val="0"/>
              <c:tx>
                <c:rich>
                  <a:bodyPr/>
                  <a:lstStyle/>
                  <a:p>
                    <a:fld id="{4E601FA3-7818-44F0-9D63-1ABD9BF0B182}"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A92-4A04-9CA5-69E096B5DF66}"/>
                </c:ext>
              </c:extLst>
            </c:dLbl>
            <c:dLbl>
              <c:idx val="1"/>
              <c:tx>
                <c:rich>
                  <a:bodyPr/>
                  <a:lstStyle/>
                  <a:p>
                    <a:fld id="{CDC6BB8D-47AA-401F-B7CB-11A72B5AC557}"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A92-4A04-9CA5-69E096B5DF66}"/>
                </c:ext>
              </c:extLst>
            </c:dLbl>
            <c:dLbl>
              <c:idx val="2"/>
              <c:tx>
                <c:rich>
                  <a:bodyPr/>
                  <a:lstStyle/>
                  <a:p>
                    <a:fld id="{5B203C3E-1DD8-49C2-A1F6-5B8E489DF75D}"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A92-4A04-9CA5-69E096B5DF66}"/>
                </c:ext>
              </c:extLst>
            </c:dLbl>
            <c:dLbl>
              <c:idx val="3"/>
              <c:tx>
                <c:rich>
                  <a:bodyPr/>
                  <a:lstStyle/>
                  <a:p>
                    <a:fld id="{7A622A21-22CB-483C-9173-E9CD647D505E}"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A92-4A04-9CA5-69E096B5DF66}"/>
                </c:ext>
              </c:extLst>
            </c:dLbl>
            <c:dLbl>
              <c:idx val="4"/>
              <c:tx>
                <c:rich>
                  <a:bodyPr/>
                  <a:lstStyle/>
                  <a:p>
                    <a:fld id="{0A7316EC-C789-41D1-89EA-9FF554B6B962}"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A92-4A04-9CA5-69E096B5DF66}"/>
                </c:ext>
              </c:extLst>
            </c:dLbl>
            <c:dLbl>
              <c:idx val="5"/>
              <c:tx>
                <c:rich>
                  <a:bodyPr/>
                  <a:lstStyle/>
                  <a:p>
                    <a:fld id="{14E0EE49-64D1-4CBB-B1B4-E7A4B08DA3CD}"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A92-4A04-9CA5-69E096B5DF66}"/>
                </c:ext>
              </c:extLst>
            </c:dLbl>
            <c:dLbl>
              <c:idx val="6"/>
              <c:tx>
                <c:rich>
                  <a:bodyPr/>
                  <a:lstStyle/>
                  <a:p>
                    <a:fld id="{4ED7614D-C868-42F9-A04C-E10A989EB826}"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A92-4A04-9CA5-69E096B5DF66}"/>
                </c:ext>
              </c:extLst>
            </c:dLbl>
            <c:dLbl>
              <c:idx val="7"/>
              <c:tx>
                <c:rich>
                  <a:bodyPr/>
                  <a:lstStyle/>
                  <a:p>
                    <a:fld id="{FEDE04E6-64A8-4D5B-B3DE-F51EDC742FCB}"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A92-4A04-9CA5-69E096B5DF66}"/>
                </c:ext>
              </c:extLst>
            </c:dLbl>
            <c:dLbl>
              <c:idx val="8"/>
              <c:tx>
                <c:rich>
                  <a:bodyPr/>
                  <a:lstStyle/>
                  <a:p>
                    <a:fld id="{72B53055-6983-41DF-B342-AE242C4A30D8}"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A92-4A04-9CA5-69E096B5DF66}"/>
                </c:ext>
              </c:extLst>
            </c:dLbl>
            <c:dLbl>
              <c:idx val="9"/>
              <c:tx>
                <c:rich>
                  <a:bodyPr/>
                  <a:lstStyle/>
                  <a:p>
                    <a:fld id="{2F1A6A1A-66E4-48E7-8218-753AE7DDA158}"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A92-4A04-9CA5-69E096B5DF66}"/>
                </c:ext>
              </c:extLst>
            </c:dLbl>
            <c:dLbl>
              <c:idx val="10"/>
              <c:tx>
                <c:rich>
                  <a:bodyPr/>
                  <a:lstStyle/>
                  <a:p>
                    <a:fld id="{9A75E187-B272-4C88-8276-5F9F48186143}"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A92-4A04-9CA5-69E096B5DF66}"/>
                </c:ext>
              </c:extLst>
            </c:dLbl>
            <c:dLbl>
              <c:idx val="11"/>
              <c:tx>
                <c:rich>
                  <a:bodyPr/>
                  <a:lstStyle/>
                  <a:p>
                    <a:fld id="{7159ACA5-A3B3-4E8F-A779-E20124CB035D}"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A92-4A04-9CA5-69E096B5DF66}"/>
                </c:ext>
              </c:extLst>
            </c:dLbl>
            <c:spPr>
              <a:solidFill>
                <a:srgbClr val="C7CCD6"/>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'Uhlí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'Uhlí KS'!$J$256:$J$267</c:f>
              <c:numCache>
                <c:formatCode>0.00</c:formatCode>
                <c:ptCount val="12"/>
                <c:pt idx="0">
                  <c:v>638.00697642931448</c:v>
                </c:pt>
                <c:pt idx="1">
                  <c:v>634.0719820750935</c:v>
                </c:pt>
                <c:pt idx="2">
                  <c:v>638.12773485850573</c:v>
                </c:pt>
                <c:pt idx="3">
                  <c:v>637.95690843418674</c:v>
                </c:pt>
                <c:pt idx="4">
                  <c:v>638.02754669902072</c:v>
                </c:pt>
                <c:pt idx="5">
                  <c:v>638.13711987282238</c:v>
                </c:pt>
                <c:pt idx="6">
                  <c:v>567.8701434043852</c:v>
                </c:pt>
                <c:pt idx="7">
                  <c:v>625.20185802685057</c:v>
                </c:pt>
                <c:pt idx="8">
                  <c:v>651.72397854325618</c:v>
                </c:pt>
                <c:pt idx="9">
                  <c:v>649.06587817872867</c:v>
                </c:pt>
                <c:pt idx="10">
                  <c:v>652.16468401326506</c:v>
                </c:pt>
                <c:pt idx="11">
                  <c:v>649.22686683261088</c:v>
                </c:pt>
              </c:numCache>
            </c:numRef>
          </c:val>
          <c:extLst>
            <c:ext xmlns:c15="http://schemas.microsoft.com/office/drawing/2012/chart" uri="{02D57815-91ED-43cb-92C2-25804820EDAC}">
              <c15:datalabelsRange>
                <c15:f>'Uhlí KS'!$H$256:$H$267</c15:f>
                <c15:dlblRangeCache>
                  <c:ptCount val="12"/>
                  <c:pt idx="0">
                    <c:v>1,00</c:v>
                  </c:pt>
                  <c:pt idx="1">
                    <c:v>0,99</c:v>
                  </c:pt>
                  <c:pt idx="2">
                    <c:v>1,00</c:v>
                  </c:pt>
                  <c:pt idx="3">
                    <c:v>1,00</c:v>
                  </c:pt>
                  <c:pt idx="4">
                    <c:v>1,00</c:v>
                  </c:pt>
                  <c:pt idx="5">
                    <c:v>1,00</c:v>
                  </c:pt>
                  <c:pt idx="6">
                    <c:v>0,88</c:v>
                  </c:pt>
                  <c:pt idx="7">
                    <c:v>0,96</c:v>
                  </c:pt>
                  <c:pt idx="8">
                    <c:v>1,00</c:v>
                  </c:pt>
                  <c:pt idx="9">
                    <c:v>1,00</c:v>
                  </c:pt>
                  <c:pt idx="10">
                    <c:v>1,00</c:v>
                  </c:pt>
                  <c:pt idx="11">
                    <c:v>0,99</c:v>
                  </c:pt>
                </c15:dlblRangeCache>
              </c15:datalabelsRange>
            </c:ext>
            <c:ext xmlns:c16="http://schemas.microsoft.com/office/drawing/2014/chart" uri="{C3380CC4-5D6E-409C-BE32-E72D297353CC}">
              <c16:uniqueId val="{0000000C-1A92-4A04-9CA5-69E096B5DF66}"/>
            </c:ext>
          </c:extLst>
        </c:ser>
        <c:ser>
          <c:idx val="1"/>
          <c:order val="1"/>
          <c:tx>
            <c:strRef>
              <c:f>'Uhlí KS'!$I$255</c:f>
              <c:strCache>
                <c:ptCount val="1"/>
                <c:pt idx="0">
                  <c:v>Podíl se změnou ceny</c:v>
                </c:pt>
              </c:strCache>
            </c:strRef>
          </c:tx>
          <c:spPr>
            <a:solidFill>
              <a:srgbClr val="DF2B20"/>
            </a:solidFill>
            <a:ln>
              <a:noFill/>
            </a:ln>
            <a:effectLst/>
          </c:spPr>
          <c:invertIfNegative val="0"/>
          <c:dLbls>
            <c:dLbl>
              <c:idx val="0"/>
              <c:layout>
                <c:manualLayout>
                  <c:x val="-1.6742576755752319E-17"/>
                  <c:y val="-2.9223744292237442E-2"/>
                </c:manualLayout>
              </c:layout>
              <c:tx>
                <c:rich>
                  <a:bodyPr/>
                  <a:lstStyle/>
                  <a:p>
                    <a:fld id="{E107A836-59B7-4F79-8F07-0DFE2BB7E375}"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A92-4A04-9CA5-69E096B5DF66}"/>
                </c:ext>
              </c:extLst>
            </c:dLbl>
            <c:dLbl>
              <c:idx val="1"/>
              <c:layout>
                <c:manualLayout>
                  <c:x val="1.8264840182648067E-3"/>
                  <c:y val="-4.3835616438356199E-2"/>
                </c:manualLayout>
              </c:layout>
              <c:tx>
                <c:rich>
                  <a:bodyPr/>
                  <a:lstStyle/>
                  <a:p>
                    <a:fld id="{197ACDF1-04C4-4F6F-A6AD-D0B3FD1068CC}"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A92-4A04-9CA5-69E096B5DF66}"/>
                </c:ext>
              </c:extLst>
            </c:dLbl>
            <c:dLbl>
              <c:idx val="2"/>
              <c:layout>
                <c:manualLayout>
                  <c:x val="0"/>
                  <c:y val="-3.2876712328767092E-2"/>
                </c:manualLayout>
              </c:layout>
              <c:tx>
                <c:rich>
                  <a:bodyPr/>
                  <a:lstStyle/>
                  <a:p>
                    <a:fld id="{7B3AC642-3CE7-4BB9-B6A9-A204836CFB71}"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A92-4A04-9CA5-69E096B5DF66}"/>
                </c:ext>
              </c:extLst>
            </c:dLbl>
            <c:dLbl>
              <c:idx val="3"/>
              <c:layout>
                <c:manualLayout>
                  <c:x val="0"/>
                  <c:y val="-4.3835616438356165E-2"/>
                </c:manualLayout>
              </c:layout>
              <c:tx>
                <c:rich>
                  <a:bodyPr/>
                  <a:lstStyle/>
                  <a:p>
                    <a:fld id="{3A7F5868-C816-4FBD-B1C5-FBD9F92AC81A}"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A92-4A04-9CA5-69E096B5DF66}"/>
                </c:ext>
              </c:extLst>
            </c:dLbl>
            <c:dLbl>
              <c:idx val="4"/>
              <c:layout>
                <c:manualLayout>
                  <c:x val="-6.6970307023009276E-17"/>
                  <c:y val="-4.7488584474885812E-2"/>
                </c:manualLayout>
              </c:layout>
              <c:tx>
                <c:rich>
                  <a:bodyPr/>
                  <a:lstStyle/>
                  <a:p>
                    <a:fld id="{A54833DE-DBED-4033-99B0-787419910725}"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A92-4A04-9CA5-69E096B5DF66}"/>
                </c:ext>
              </c:extLst>
            </c:dLbl>
            <c:dLbl>
              <c:idx val="5"/>
              <c:layout>
                <c:manualLayout>
                  <c:x val="-6.6970307023009276E-17"/>
                  <c:y val="-4.0182648401826448E-2"/>
                </c:manualLayout>
              </c:layout>
              <c:tx>
                <c:rich>
                  <a:bodyPr/>
                  <a:lstStyle/>
                  <a:p>
                    <a:fld id="{47BEA53A-AABF-4087-AF93-3903FED14892}"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A92-4A04-9CA5-69E096B5DF66}"/>
                </c:ext>
              </c:extLst>
            </c:dLbl>
            <c:dLbl>
              <c:idx val="6"/>
              <c:layout>
                <c:manualLayout>
                  <c:x val="5.4794520547945206E-3"/>
                  <c:y val="-4.7488584474885881E-2"/>
                </c:manualLayout>
              </c:layout>
              <c:tx>
                <c:rich>
                  <a:bodyPr/>
                  <a:lstStyle/>
                  <a:p>
                    <a:fld id="{5081E1E7-FF04-4237-9BFC-DC4FCEBD74B0}"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A92-4A04-9CA5-69E096B5DF66}"/>
                </c:ext>
              </c:extLst>
            </c:dLbl>
            <c:dLbl>
              <c:idx val="7"/>
              <c:layout>
                <c:manualLayout>
                  <c:x val="3.6529680365296802E-3"/>
                  <c:y val="-2.9223744292237477E-2"/>
                </c:manualLayout>
              </c:layout>
              <c:tx>
                <c:rich>
                  <a:bodyPr/>
                  <a:lstStyle/>
                  <a:p>
                    <a:fld id="{EBD14FDA-209A-4E21-BF37-CA692A3BB67E}"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A92-4A04-9CA5-69E096B5DF66}"/>
                </c:ext>
              </c:extLst>
            </c:dLbl>
            <c:dLbl>
              <c:idx val="8"/>
              <c:layout>
                <c:manualLayout>
                  <c:x val="0"/>
                  <c:y val="-3.6529680365296836E-2"/>
                </c:manualLayout>
              </c:layout>
              <c:tx>
                <c:rich>
                  <a:bodyPr/>
                  <a:lstStyle/>
                  <a:p>
                    <a:fld id="{6DD5E90A-97EE-403A-B66B-D6F93F9A0E75}"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A92-4A04-9CA5-69E096B5DF66}"/>
                </c:ext>
              </c:extLst>
            </c:dLbl>
            <c:dLbl>
              <c:idx val="9"/>
              <c:layout>
                <c:manualLayout>
                  <c:x val="3.6529680365296802E-3"/>
                  <c:y val="-4.3835616438356165E-2"/>
                </c:manualLayout>
              </c:layout>
              <c:tx>
                <c:rich>
                  <a:bodyPr/>
                  <a:lstStyle/>
                  <a:p>
                    <a:fld id="{CC28B79A-A6EF-43DA-A2D0-D6E339DCEDA9}"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A92-4A04-9CA5-69E096B5DF66}"/>
                </c:ext>
              </c:extLst>
            </c:dLbl>
            <c:dLbl>
              <c:idx val="10"/>
              <c:layout>
                <c:manualLayout>
                  <c:x val="0"/>
                  <c:y val="-7.6712328767123292E-2"/>
                </c:manualLayout>
              </c:layout>
              <c:tx>
                <c:rich>
                  <a:bodyPr/>
                  <a:lstStyle/>
                  <a:p>
                    <a:fld id="{DBEDF20D-B158-444D-B40B-629D811F50BF}"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1A92-4A04-9CA5-69E096B5DF66}"/>
                </c:ext>
              </c:extLst>
            </c:dLbl>
            <c:dLbl>
              <c:idx val="11"/>
              <c:layout>
                <c:manualLayout>
                  <c:x val="0"/>
                  <c:y val="-3.287671232876712E-2"/>
                </c:manualLayout>
              </c:layout>
              <c:tx>
                <c:rich>
                  <a:bodyPr/>
                  <a:lstStyle/>
                  <a:p>
                    <a:fld id="{25A747D5-6F81-439A-9133-F07050226B00}"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A92-4A04-9CA5-69E096B5DF66}"/>
                </c:ext>
              </c:extLst>
            </c:dLbl>
            <c:spPr>
              <a:solidFill>
                <a:srgbClr val="F7C9C7"/>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'Uhlí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'Uhlí KS'!$K$256:$K$267</c:f>
              <c:numCache>
                <c:formatCode>0.00</c:formatCode>
                <c:ptCount val="12"/>
                <c:pt idx="0">
                  <c:v>0</c:v>
                </c:pt>
                <c:pt idx="1">
                  <c:v>4.0557527834121911</c:v>
                </c:pt>
                <c:pt idx="2">
                  <c:v>0</c:v>
                </c:pt>
                <c:pt idx="3">
                  <c:v>0.17259925531134987</c:v>
                </c:pt>
                <c:pt idx="4">
                  <c:v>0.10957317380164101</c:v>
                </c:pt>
                <c:pt idx="5">
                  <c:v>0</c:v>
                </c:pt>
                <c:pt idx="6">
                  <c:v>80.518042956906498</c:v>
                </c:pt>
                <c:pt idx="7">
                  <c:v>26.522120516405579</c:v>
                </c:pt>
                <c:pt idx="8">
                  <c:v>0</c:v>
                </c:pt>
                <c:pt idx="9">
                  <c:v>3.0988058345363982</c:v>
                </c:pt>
                <c:pt idx="10">
                  <c:v>0</c:v>
                </c:pt>
                <c:pt idx="11">
                  <c:v>3.53651598015457</c:v>
                </c:pt>
              </c:numCache>
            </c:numRef>
          </c:val>
          <c:extLst>
            <c:ext xmlns:c15="http://schemas.microsoft.com/office/drawing/2012/chart" uri="{02D57815-91ED-43cb-92C2-25804820EDAC}">
              <c15:datalabelsRange>
                <c15:f>'Uhlí KS'!$I$256:$I$267</c15:f>
                <c15:dlblRangeCache>
                  <c:ptCount val="12"/>
                  <c:pt idx="0">
                    <c:v>0,00</c:v>
                  </c:pt>
                  <c:pt idx="1">
                    <c:v>0,01</c:v>
                  </c:pt>
                  <c:pt idx="2">
                    <c:v>0,00</c:v>
                  </c:pt>
                  <c:pt idx="3">
                    <c:v>0,00</c:v>
                  </c:pt>
                  <c:pt idx="4">
                    <c:v>0,00</c:v>
                  </c:pt>
                  <c:pt idx="5">
                    <c:v>0,00</c:v>
                  </c:pt>
                  <c:pt idx="6">
                    <c:v>0,12</c:v>
                  </c:pt>
                  <c:pt idx="7">
                    <c:v>0,04</c:v>
                  </c:pt>
                  <c:pt idx="8">
                    <c:v>0,00</c:v>
                  </c:pt>
                  <c:pt idx="9">
                    <c:v>0,00</c:v>
                  </c:pt>
                  <c:pt idx="10">
                    <c:v>0,00</c:v>
                  </c:pt>
                  <c:pt idx="11">
                    <c:v>0,01</c:v>
                  </c:pt>
                </c15:dlblRangeCache>
              </c15:datalabelsRange>
            </c:ext>
            <c:ext xmlns:c16="http://schemas.microsoft.com/office/drawing/2014/chart" uri="{C3380CC4-5D6E-409C-BE32-E72D297353CC}">
              <c16:uniqueId val="{00000019-1A92-4A04-9CA5-69E096B5DF66}"/>
            </c:ext>
          </c:extLst>
        </c:ser>
        <c:dLbls>
          <c:showLegendKey val="0"/>
          <c:showVal val="0"/>
          <c:showCatName val="0"/>
          <c:showSerName val="0"/>
          <c:showPercent val="0"/>
          <c:showBubbleSize val="0"/>
        </c:dLbls>
        <c:gapWidth val="150"/>
        <c:overlap val="100"/>
        <c:axId val="548393840"/>
        <c:axId val="548391544"/>
      </c:barChart>
      <c:catAx>
        <c:axId val="54839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1544"/>
        <c:crosses val="autoZero"/>
        <c:auto val="1"/>
        <c:lblAlgn val="ctr"/>
        <c:lblOffset val="100"/>
        <c:noMultiLvlLbl val="0"/>
      </c:catAx>
      <c:valAx>
        <c:axId val="548391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Průměrné ceny tepelné energie všech dodavatelů tepelné energie [Kč/GJ]</a:t>
                </a:r>
              </a:p>
            </c:rich>
          </c:tx>
          <c:layout>
            <c:manualLayout>
              <c:xMode val="edge"/>
              <c:yMode val="edge"/>
              <c:x val="0"/>
              <c:y val="0.170317980515251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400" b="1" i="0" u="none" strike="noStrike" baseline="0">
                <a:solidFill>
                  <a:srgbClr val="000000"/>
                </a:solidFill>
                <a:latin typeface="Calibri"/>
                <a:ea typeface="Calibri"/>
                <a:cs typeface="Calibri"/>
              </a:defRPr>
            </a:pPr>
            <a:r>
              <a:rPr lang="en-US" sz="1800" b="0" i="0" baseline="0">
                <a:effectLst/>
              </a:rPr>
              <a:t>Rozložení počtu cen v intervalech - leden</a:t>
            </a:r>
            <a:r>
              <a:rPr lang="cs-CZ" sz="1800" b="0" i="0" baseline="0">
                <a:effectLst/>
              </a:rPr>
              <a:t> 2022</a:t>
            </a:r>
            <a:endParaRPr lang="cs-CZ">
              <a:effectLst/>
            </a:endParaRPr>
          </a:p>
        </c:rich>
      </c:tx>
      <c:layout>
        <c:manualLayout>
          <c:xMode val="edge"/>
          <c:yMode val="edge"/>
          <c:x val="0.1430009229615529"/>
          <c:y val="7.3605547855841044E-2"/>
        </c:manualLayout>
      </c:layout>
      <c:overlay val="0"/>
      <c:spPr>
        <a:noFill/>
        <a:ln w="25400">
          <a:noFill/>
        </a:ln>
      </c:spPr>
    </c:title>
    <c:autoTitleDeleted val="0"/>
    <c:plotArea>
      <c:layout>
        <c:manualLayout>
          <c:layoutTarget val="inner"/>
          <c:xMode val="edge"/>
          <c:yMode val="edge"/>
          <c:x val="5.1377323313711032E-2"/>
          <c:y val="0.14527683343387326"/>
          <c:w val="0.75810492054844081"/>
          <c:h val="0.8284420568762384"/>
        </c:manualLayout>
      </c:layout>
      <c:barChart>
        <c:barDir val="bar"/>
        <c:grouping val="clustered"/>
        <c:varyColors val="0"/>
        <c:ser>
          <c:idx val="0"/>
          <c:order val="0"/>
          <c:tx>
            <c:strRef>
              <c:f>'Uhlí KS'!$E$271</c:f>
              <c:strCache>
                <c:ptCount val="1"/>
                <c:pt idx="0">
                  <c:v>Rozložení počtu cen v intervalech - leden</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'Uhlí KS'!$D$272:$D$291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'Uhlí KS'!$E$272:$E$291</c:f>
              <c:numCache>
                <c:formatCode>_-* #\ ##0\ _K_č_-;\-* #\ ##0\ _K_č_-;_-* "-"??\ _K_č_-;_-@_-</c:formatCode>
                <c:ptCount val="20"/>
                <c:pt idx="0">
                  <c:v>2</c:v>
                </c:pt>
                <c:pt idx="1">
                  <c:v>41</c:v>
                </c:pt>
                <c:pt idx="2">
                  <c:v>189</c:v>
                </c:pt>
                <c:pt idx="3">
                  <c:v>174</c:v>
                </c:pt>
                <c:pt idx="4">
                  <c:v>54</c:v>
                </c:pt>
                <c:pt idx="5">
                  <c:v>2</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498-44F2-B850-13CE612633B8}"/>
            </c:ext>
          </c:extLst>
        </c:ser>
        <c:dLbls>
          <c:showLegendKey val="0"/>
          <c:showVal val="0"/>
          <c:showCatName val="0"/>
          <c:showSerName val="0"/>
          <c:showPercent val="0"/>
          <c:showBubbleSize val="0"/>
        </c:dLbls>
        <c:gapWidth val="50"/>
        <c:axId val="959128584"/>
        <c:axId val="1"/>
      </c:barChart>
      <c:catAx>
        <c:axId val="959128584"/>
        <c:scaling>
          <c:orientation val="maxMin"/>
        </c:scaling>
        <c:delete val="1"/>
        <c:axPos val="r"/>
        <c:numFmt formatCode="General" sourceLinked="1"/>
        <c:majorTickMark val="out"/>
        <c:minorTickMark val="none"/>
        <c:tickLblPos val="nextTo"/>
        <c:crossAx val="1"/>
        <c:crosses val="autoZero"/>
        <c:auto val="1"/>
        <c:lblAlgn val="ctr"/>
        <c:lblOffset val="100"/>
        <c:tickLblSkip val="1"/>
        <c:tickMarkSkip val="1"/>
        <c:noMultiLvlLbl val="0"/>
      </c:catAx>
      <c:valAx>
        <c:axId val="1"/>
        <c:scaling>
          <c:orientation val="maxMin"/>
          <c:max val="1700"/>
          <c:min val="0"/>
        </c:scaling>
        <c:delete val="1"/>
        <c:axPos val="t"/>
        <c:numFmt formatCode="_-* #\ ##0\ _K_č_-;\-* #\ ##0\ _K_č_-;_-* &quot;-&quot;??\ _K_č_-;_-@_-" sourceLinked="1"/>
        <c:majorTickMark val="out"/>
        <c:minorTickMark val="none"/>
        <c:tickLblPos val="nextTo"/>
        <c:crossAx val="959128584"/>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800" b="0" i="0" baseline="0">
                <a:effectLst/>
              </a:rPr>
              <a:t>Rozložení počtu cen v intervalech - </a:t>
            </a:r>
            <a:r>
              <a:rPr lang="cs-CZ" sz="1800" b="0" i="0" baseline="0">
                <a:effectLst/>
              </a:rPr>
              <a:t>prosinec 2022</a:t>
            </a:r>
            <a:endParaRPr lang="cs-CZ">
              <a:effectLst/>
            </a:endParaRPr>
          </a:p>
        </c:rich>
      </c:tx>
      <c:layout>
        <c:manualLayout>
          <c:xMode val="edge"/>
          <c:yMode val="edge"/>
          <c:x val="0.16108027780931053"/>
          <c:y val="9.2903859607341155E-2"/>
        </c:manualLayout>
      </c:layout>
      <c:overlay val="0"/>
      <c:spPr>
        <a:noFill/>
        <a:ln w="25400">
          <a:noFill/>
        </a:ln>
      </c:spPr>
    </c:title>
    <c:autoTitleDeleted val="0"/>
    <c:plotArea>
      <c:layout>
        <c:manualLayout>
          <c:layoutTarget val="inner"/>
          <c:xMode val="edge"/>
          <c:yMode val="edge"/>
          <c:x val="0.12796378548090184"/>
          <c:y val="0.16036818999494823"/>
          <c:w val="0.80017726796105504"/>
          <c:h val="0.83699311398945908"/>
        </c:manualLayout>
      </c:layout>
      <c:barChart>
        <c:barDir val="bar"/>
        <c:grouping val="clustered"/>
        <c:varyColors val="0"/>
        <c:ser>
          <c:idx val="0"/>
          <c:order val="0"/>
          <c:tx>
            <c:strRef>
              <c:f>'Uhlí KS'!$I$271</c:f>
              <c:strCache>
                <c:ptCount val="1"/>
                <c:pt idx="0">
                  <c:v>Rozložení počtu cen v intervalech - říjen</c:v>
                </c:pt>
              </c:strCache>
            </c:strRef>
          </c:tx>
          <c:spPr>
            <a:solidFill>
              <a:srgbClr val="800000"/>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'Uhlí KS'!$H$272:$H$291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'Uhlí KS'!$I$272:$I$291</c:f>
              <c:numCache>
                <c:formatCode>_-* #\ ##0\ _K_č_-;\-* #\ ##0\ _K_č_-;_-* "-"??\ _K_č_-;_-@_-</c:formatCode>
                <c:ptCount val="20"/>
                <c:pt idx="0">
                  <c:v>2</c:v>
                </c:pt>
                <c:pt idx="1">
                  <c:v>41</c:v>
                </c:pt>
                <c:pt idx="2">
                  <c:v>179</c:v>
                </c:pt>
                <c:pt idx="3">
                  <c:v>177</c:v>
                </c:pt>
                <c:pt idx="4">
                  <c:v>59</c:v>
                </c:pt>
                <c:pt idx="5">
                  <c:v>4</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2C7B-4275-B099-3FD922322B65}"/>
            </c:ext>
          </c:extLst>
        </c:ser>
        <c:dLbls>
          <c:showLegendKey val="0"/>
          <c:showVal val="0"/>
          <c:showCatName val="0"/>
          <c:showSerName val="0"/>
          <c:showPercent val="0"/>
          <c:showBubbleSize val="0"/>
        </c:dLbls>
        <c:gapWidth val="50"/>
        <c:axId val="956844376"/>
        <c:axId val="1"/>
      </c:barChart>
      <c:catAx>
        <c:axId val="956844376"/>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700"/>
          <c:min val="0"/>
        </c:scaling>
        <c:delete val="1"/>
        <c:axPos val="t"/>
        <c:numFmt formatCode="_-* #\ ##0\ _K_č_-;\-* #\ ##0\ _K_č_-;_-* &quot;-&quot;??\ _K_č_-;_-@_-" sourceLinked="1"/>
        <c:majorTickMark val="out"/>
        <c:minorTickMark val="none"/>
        <c:tickLblPos val="nextTo"/>
        <c:crossAx val="956844376"/>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r>
              <a:rPr lang="cs-CZ" sz="1200" b="1">
                <a:solidFill>
                  <a:schemeClr val="tx2"/>
                </a:solidFill>
                <a:latin typeface="Arial" panose="020B0604020202020204" pitchFamily="34" charset="0"/>
                <a:cs typeface="Arial" panose="020B0604020202020204" pitchFamily="34" charset="0"/>
              </a:rPr>
              <a:t>Vývoj</a:t>
            </a:r>
            <a:r>
              <a:rPr lang="cs-CZ" sz="1200" b="1" baseline="0">
                <a:solidFill>
                  <a:schemeClr val="tx2"/>
                </a:solidFill>
                <a:latin typeface="Arial" panose="020B0604020202020204" pitchFamily="34" charset="0"/>
                <a:cs typeface="Arial" panose="020B0604020202020204" pitchFamily="34" charset="0"/>
              </a:rPr>
              <a:t> předběžné ceny tepelné energie pro konečné spotřebitele v cenových lokalitách palivové kategorie biomasa a jiné OZE </a:t>
            </a:r>
          </a:p>
          <a:p>
            <a:pPr algn="ctr">
              <a:defRPr b="1">
                <a:solidFill>
                  <a:schemeClr val="tx2"/>
                </a:solidFill>
              </a:defRPr>
            </a:pPr>
            <a:r>
              <a:rPr lang="cs-CZ" sz="1200" b="1" baseline="0">
                <a:solidFill>
                  <a:schemeClr val="tx2"/>
                </a:solidFill>
                <a:latin typeface="Arial" panose="020B0604020202020204" pitchFamily="34" charset="0"/>
                <a:cs typeface="Arial" panose="020B0604020202020204" pitchFamily="34" charset="0"/>
              </a:rPr>
              <a:t>v roce 2022 (Kč/GJ)</a:t>
            </a:r>
            <a:r>
              <a:rPr lang="cs-CZ" sz="1200" b="1" baseline="30000">
                <a:solidFill>
                  <a:schemeClr val="tx2"/>
                </a:solidFill>
                <a:latin typeface="Arial" panose="020B0604020202020204" pitchFamily="34" charset="0"/>
                <a:cs typeface="Arial" panose="020B0604020202020204" pitchFamily="34" charset="0"/>
              </a:rPr>
              <a:t>1)</a:t>
            </a:r>
          </a:p>
        </c:rich>
      </c:tx>
      <c:layout>
        <c:manualLayout>
          <c:xMode val="edge"/>
          <c:yMode val="edge"/>
          <c:x val="0.14598435402962837"/>
          <c:y val="8.6489915338020598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6166766305412342"/>
          <c:y val="0.17675614639948209"/>
          <c:w val="0.81581609242387854"/>
          <c:h val="0.68802407501278451"/>
        </c:manualLayout>
      </c:layout>
      <c:barChart>
        <c:barDir val="col"/>
        <c:grouping val="clustered"/>
        <c:varyColors val="0"/>
        <c:ser>
          <c:idx val="1"/>
          <c:order val="1"/>
          <c:tx>
            <c:strRef>
              <c:f>'Biomasa KS'!$F$296</c:f>
              <c:strCache>
                <c:ptCount val="1"/>
                <c:pt idx="0">
                  <c:v>Ceny se změnou2)</c:v>
                </c:pt>
              </c:strCache>
            </c:strRef>
          </c:tx>
          <c:spPr>
            <a:solidFill>
              <a:srgbClr val="233060"/>
            </a:solidFill>
            <a:ln>
              <a:noFill/>
            </a:ln>
            <a:effectLst/>
          </c:spPr>
          <c:invertIfNegative val="0"/>
          <c:cat>
            <c:numRef>
              <c:f>'Biomasa KS'!$F$47:$F$59</c:f>
              <c:numCache>
                <c:formatCode>General</c:formatCode>
                <c:ptCount val="13"/>
              </c:numCache>
            </c:numRef>
          </c:cat>
          <c:val>
            <c:numRef>
              <c:f>'Biomasa KS'!$F$297:$F$309</c:f>
              <c:numCache>
                <c:formatCode>#,##0.00</c:formatCode>
                <c:ptCount val="13"/>
                <c:pt idx="0">
                  <c:v>0</c:v>
                </c:pt>
                <c:pt idx="1">
                  <c:v>0</c:v>
                </c:pt>
                <c:pt idx="2">
                  <c:v>0</c:v>
                </c:pt>
                <c:pt idx="3">
                  <c:v>0</c:v>
                </c:pt>
                <c:pt idx="4">
                  <c:v>635.06086274388576</c:v>
                </c:pt>
                <c:pt idx="5">
                  <c:v>0</c:v>
                </c:pt>
                <c:pt idx="6">
                  <c:v>601.06467661691545</c:v>
                </c:pt>
                <c:pt idx="7">
                  <c:v>768.67103215540908</c:v>
                </c:pt>
                <c:pt idx="8">
                  <c:v>627.0677361853833</c:v>
                </c:pt>
                <c:pt idx="9">
                  <c:v>825.18037080405941</c:v>
                </c:pt>
                <c:pt idx="10">
                  <c:v>655.91962863902893</c:v>
                </c:pt>
                <c:pt idx="11">
                  <c:v>800</c:v>
                </c:pt>
                <c:pt idx="12">
                  <c:v>1350</c:v>
                </c:pt>
              </c:numCache>
            </c:numRef>
          </c:val>
          <c:extLst>
            <c:ext xmlns:c16="http://schemas.microsoft.com/office/drawing/2014/chart" uri="{C3380CC4-5D6E-409C-BE32-E72D297353CC}">
              <c16:uniqueId val="{00000000-2E25-4F82-9D16-ED61BE0D6850}"/>
            </c:ext>
          </c:extLst>
        </c:ser>
        <c:ser>
          <c:idx val="2"/>
          <c:order val="2"/>
          <c:tx>
            <c:strRef>
              <c:f>'Biomasa KS'!$G$296</c:f>
              <c:strCache>
                <c:ptCount val="1"/>
                <c:pt idx="0">
                  <c:v>Veškeré ceny3)</c:v>
                </c:pt>
              </c:strCache>
            </c:strRef>
          </c:tx>
          <c:spPr>
            <a:solidFill>
              <a:srgbClr val="C7CCD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E25-4F82-9D16-ED61BE0D6850}"/>
                </c:ext>
              </c:extLst>
            </c:dLbl>
            <c:dLbl>
              <c:idx val="1"/>
              <c:tx>
                <c:rich>
                  <a:bodyPr/>
                  <a:lstStyle/>
                  <a:p>
                    <a:fld id="{BD0E5DAF-A6B7-41F5-94A0-DAA21C89B4C9}"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E25-4F82-9D16-ED61BE0D6850}"/>
                </c:ext>
              </c:extLst>
            </c:dLbl>
            <c:dLbl>
              <c:idx val="2"/>
              <c:tx>
                <c:rich>
                  <a:bodyPr/>
                  <a:lstStyle/>
                  <a:p>
                    <a:fld id="{4B8E1803-19CF-41F7-9E7E-1F779CA6FC44}"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E25-4F82-9D16-ED61BE0D6850}"/>
                </c:ext>
              </c:extLst>
            </c:dLbl>
            <c:dLbl>
              <c:idx val="3"/>
              <c:tx>
                <c:rich>
                  <a:bodyPr/>
                  <a:lstStyle/>
                  <a:p>
                    <a:fld id="{08B13924-93F8-48C9-80F9-0C3DF8BFECB8}"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E25-4F82-9D16-ED61BE0D6850}"/>
                </c:ext>
              </c:extLst>
            </c:dLbl>
            <c:dLbl>
              <c:idx val="4"/>
              <c:tx>
                <c:rich>
                  <a:bodyPr/>
                  <a:lstStyle/>
                  <a:p>
                    <a:fld id="{6FB30C17-BAD2-4F98-A309-3442CCA0B0CD}"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E25-4F82-9D16-ED61BE0D6850}"/>
                </c:ext>
              </c:extLst>
            </c:dLbl>
            <c:dLbl>
              <c:idx val="5"/>
              <c:tx>
                <c:rich>
                  <a:bodyPr/>
                  <a:lstStyle/>
                  <a:p>
                    <a:fld id="{3AF82646-2B07-4B38-96DB-B1E5F8EE0462}"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E25-4F82-9D16-ED61BE0D6850}"/>
                </c:ext>
              </c:extLst>
            </c:dLbl>
            <c:dLbl>
              <c:idx val="6"/>
              <c:tx>
                <c:rich>
                  <a:bodyPr/>
                  <a:lstStyle/>
                  <a:p>
                    <a:fld id="{737DD067-0F61-4FC3-B034-CA300E68E8FB}"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E25-4F82-9D16-ED61BE0D6850}"/>
                </c:ext>
              </c:extLst>
            </c:dLbl>
            <c:dLbl>
              <c:idx val="7"/>
              <c:tx>
                <c:rich>
                  <a:bodyPr/>
                  <a:lstStyle/>
                  <a:p>
                    <a:fld id="{6052E82B-F4F4-48C7-99F9-9C89C8803662}"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E25-4F82-9D16-ED61BE0D6850}"/>
                </c:ext>
              </c:extLst>
            </c:dLbl>
            <c:dLbl>
              <c:idx val="8"/>
              <c:tx>
                <c:rich>
                  <a:bodyPr/>
                  <a:lstStyle/>
                  <a:p>
                    <a:fld id="{C99BFCF4-04C4-4A70-B68B-CC88A40FBB82}"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E25-4F82-9D16-ED61BE0D6850}"/>
                </c:ext>
              </c:extLst>
            </c:dLbl>
            <c:dLbl>
              <c:idx val="9"/>
              <c:tx>
                <c:rich>
                  <a:bodyPr/>
                  <a:lstStyle/>
                  <a:p>
                    <a:fld id="{25774F06-E862-4FC5-84BF-C3A32AD7246E}"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E25-4F82-9D16-ED61BE0D6850}"/>
                </c:ext>
              </c:extLst>
            </c:dLbl>
            <c:dLbl>
              <c:idx val="10"/>
              <c:tx>
                <c:rich>
                  <a:bodyPr/>
                  <a:lstStyle/>
                  <a:p>
                    <a:fld id="{DDD40D3F-9B69-4BD2-A25D-3FDF9EEF303E}"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E25-4F82-9D16-ED61BE0D6850}"/>
                </c:ext>
              </c:extLst>
            </c:dLbl>
            <c:dLbl>
              <c:idx val="11"/>
              <c:tx>
                <c:rich>
                  <a:bodyPr/>
                  <a:lstStyle/>
                  <a:p>
                    <a:fld id="{7A84FFB3-25F9-46F3-9DB7-2988E7E1467B}"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E25-4F82-9D16-ED61BE0D6850}"/>
                </c:ext>
              </c:extLst>
            </c:dLbl>
            <c:dLbl>
              <c:idx val="12"/>
              <c:tx>
                <c:rich>
                  <a:bodyPr/>
                  <a:lstStyle/>
                  <a:p>
                    <a:fld id="{273BA44B-8893-46BE-A3B4-24BED509D244}"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E25-4F82-9D16-ED61BE0D6850}"/>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'Biomasa KS'!$F$47:$F$59</c:f>
              <c:numCache>
                <c:formatCode>General</c:formatCode>
                <c:ptCount val="13"/>
              </c:numCache>
            </c:numRef>
          </c:cat>
          <c:val>
            <c:numRef>
              <c:f>'Biomasa KS'!$G$297:$G$309</c:f>
              <c:numCache>
                <c:formatCode>#,##0.00</c:formatCode>
                <c:ptCount val="13"/>
                <c:pt idx="0">
                  <c:v>495.36276691046675</c:v>
                </c:pt>
                <c:pt idx="1">
                  <c:v>533.73260306724274</c:v>
                </c:pt>
                <c:pt idx="2">
                  <c:v>533.73260306724274</c:v>
                </c:pt>
                <c:pt idx="3">
                  <c:v>533.73260306724274</c:v>
                </c:pt>
                <c:pt idx="4">
                  <c:v>533.73606884908759</c:v>
                </c:pt>
                <c:pt idx="5">
                  <c:v>533.73606884908759</c:v>
                </c:pt>
                <c:pt idx="6">
                  <c:v>543.77418334482718</c:v>
                </c:pt>
                <c:pt idx="7">
                  <c:v>546.56093875828424</c:v>
                </c:pt>
                <c:pt idx="8">
                  <c:v>547.22966961711143</c:v>
                </c:pt>
                <c:pt idx="9">
                  <c:v>548.03708060075337</c:v>
                </c:pt>
                <c:pt idx="10">
                  <c:v>554.08278582163268</c:v>
                </c:pt>
                <c:pt idx="11">
                  <c:v>560.90890722465349</c:v>
                </c:pt>
                <c:pt idx="12">
                  <c:v>562.28825539146169</c:v>
                </c:pt>
              </c:numCache>
            </c:numRef>
          </c:val>
          <c:extLst>
            <c:ext xmlns:c15="http://schemas.microsoft.com/office/drawing/2012/chart" uri="{02D57815-91ED-43cb-92C2-25804820EDAC}">
              <c15:datalabelsRange>
                <c15:f>'Biomasa KS'!$H$297:$H$309</c15:f>
                <c15:dlblRangeCache>
                  <c:ptCount val="13"/>
                  <c:pt idx="1">
                    <c:v>7,7%</c:v>
                  </c:pt>
                  <c:pt idx="2">
                    <c:v>0,0%</c:v>
                  </c:pt>
                  <c:pt idx="3">
                    <c:v>0,0%</c:v>
                  </c:pt>
                  <c:pt idx="4">
                    <c:v>0,0%</c:v>
                  </c:pt>
                  <c:pt idx="5">
                    <c:v>0,0%</c:v>
                  </c:pt>
                  <c:pt idx="6">
                    <c:v>1,9%</c:v>
                  </c:pt>
                  <c:pt idx="7">
                    <c:v>0,5%</c:v>
                  </c:pt>
                  <c:pt idx="8">
                    <c:v>0,1%</c:v>
                  </c:pt>
                  <c:pt idx="9">
                    <c:v>0,1%</c:v>
                  </c:pt>
                  <c:pt idx="10">
                    <c:v>1,1%</c:v>
                  </c:pt>
                  <c:pt idx="11">
                    <c:v>1,2%</c:v>
                  </c:pt>
                  <c:pt idx="12">
                    <c:v>0,2%</c:v>
                  </c:pt>
                </c15:dlblRangeCache>
              </c15:datalabelsRange>
            </c:ext>
            <c:ext xmlns:c16="http://schemas.microsoft.com/office/drawing/2014/chart" uri="{C3380CC4-5D6E-409C-BE32-E72D297353CC}">
              <c16:uniqueId val="{0000000E-2E25-4F82-9D16-ED61BE0D6850}"/>
            </c:ext>
          </c:extLst>
        </c:ser>
        <c:dLbls>
          <c:showLegendKey val="0"/>
          <c:showVal val="0"/>
          <c:showCatName val="0"/>
          <c:showSerName val="0"/>
          <c:showPercent val="0"/>
          <c:showBubbleSize val="0"/>
        </c:dLbls>
        <c:gapWidth val="150"/>
        <c:axId val="425539048"/>
        <c:axId val="425539376"/>
      </c:barChart>
      <c:lineChart>
        <c:grouping val="stacked"/>
        <c:varyColors val="0"/>
        <c:ser>
          <c:idx val="0"/>
          <c:order val="0"/>
          <c:tx>
            <c:strRef>
              <c:f>'Biomasa KS'!$E$296</c:f>
              <c:strCache>
                <c:ptCount val="1"/>
                <c:pt idx="0">
                  <c:v>Ceny beze změny4)</c:v>
                </c:pt>
              </c:strCache>
            </c:strRef>
          </c:tx>
          <c:spPr>
            <a:ln w="28575" cap="rnd">
              <a:solidFill>
                <a:schemeClr val="accent6">
                  <a:lumMod val="75000"/>
                </a:schemeClr>
              </a:solidFill>
              <a:round/>
            </a:ln>
            <a:effectLst/>
          </c:spPr>
          <c:marker>
            <c:symbol val="circle"/>
            <c:size val="5"/>
            <c:spPr>
              <a:solidFill>
                <a:schemeClr val="accent6">
                  <a:lumMod val="75000"/>
                </a:schemeClr>
              </a:solidFill>
              <a:ln w="44450">
                <a:solidFill>
                  <a:schemeClr val="accent6">
                    <a:lumMod val="75000"/>
                  </a:schemeClr>
                </a:solidFill>
              </a:ln>
              <a:effectLst/>
            </c:spPr>
          </c:marker>
          <c:cat>
            <c:strRef>
              <c:f>'Biomasa KS'!$E$47:$F$59</c:f>
              <c:strCache>
                <c:ptCount val="13"/>
                <c:pt idx="0">
                  <c:v>Leden 2021</c:v>
                </c:pt>
                <c:pt idx="1">
                  <c:v>Leden</c:v>
                </c:pt>
                <c:pt idx="2">
                  <c:v>Únor</c:v>
                </c:pt>
                <c:pt idx="3">
                  <c:v>Březen</c:v>
                </c:pt>
                <c:pt idx="4">
                  <c:v>Duben</c:v>
                </c:pt>
                <c:pt idx="5">
                  <c:v>Květen</c:v>
                </c:pt>
                <c:pt idx="6">
                  <c:v>Červen</c:v>
                </c:pt>
                <c:pt idx="7">
                  <c:v>Červenec</c:v>
                </c:pt>
                <c:pt idx="8">
                  <c:v>Srpen</c:v>
                </c:pt>
                <c:pt idx="9">
                  <c:v>Září</c:v>
                </c:pt>
                <c:pt idx="10">
                  <c:v>Říjen</c:v>
                </c:pt>
                <c:pt idx="11">
                  <c:v>Listopad</c:v>
                </c:pt>
                <c:pt idx="12">
                  <c:v>Prosinec</c:v>
                </c:pt>
              </c:strCache>
            </c:strRef>
          </c:cat>
          <c:val>
            <c:numRef>
              <c:f>'Biomasa KS'!$E$297:$E$309</c:f>
              <c:numCache>
                <c:formatCode>#,##0.00</c:formatCode>
                <c:ptCount val="13"/>
                <c:pt idx="0">
                  <c:v>495.36276691046675</c:v>
                </c:pt>
                <c:pt idx="1">
                  <c:v>533.73260306724274</c:v>
                </c:pt>
                <c:pt idx="2">
                  <c:v>533.73260306724274</c:v>
                </c:pt>
                <c:pt idx="3">
                  <c:v>533.73260306724274</c:v>
                </c:pt>
                <c:pt idx="4">
                  <c:v>525.97102325154572</c:v>
                </c:pt>
                <c:pt idx="5">
                  <c:v>525.97102325154572</c:v>
                </c:pt>
                <c:pt idx="6">
                  <c:v>528.09097316687917</c:v>
                </c:pt>
                <c:pt idx="7">
                  <c:v>526.84759595980802</c:v>
                </c:pt>
                <c:pt idx="8">
                  <c:v>523.70594643249092</c:v>
                </c:pt>
                <c:pt idx="9">
                  <c:v>521.98334855476787</c:v>
                </c:pt>
                <c:pt idx="10">
                  <c:v>516.74976411801174</c:v>
                </c:pt>
                <c:pt idx="11">
                  <c:v>519.32663612483748</c:v>
                </c:pt>
                <c:pt idx="12">
                  <c:v>519.32663612483748</c:v>
                </c:pt>
              </c:numCache>
            </c:numRef>
          </c:val>
          <c:smooth val="0"/>
          <c:extLst>
            <c:ext xmlns:c16="http://schemas.microsoft.com/office/drawing/2014/chart" uri="{C3380CC4-5D6E-409C-BE32-E72D297353CC}">
              <c16:uniqueId val="{0000000F-2E25-4F82-9D16-ED61BE0D6850}"/>
            </c:ext>
          </c:extLst>
        </c:ser>
        <c:dLbls>
          <c:showLegendKey val="0"/>
          <c:showVal val="0"/>
          <c:showCatName val="0"/>
          <c:showSerName val="0"/>
          <c:showPercent val="0"/>
          <c:showBubbleSize val="0"/>
        </c:dLbls>
        <c:marker val="1"/>
        <c:smooth val="0"/>
        <c:axId val="425539048"/>
        <c:axId val="425539376"/>
      </c:lineChart>
      <c:catAx>
        <c:axId val="42553904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376"/>
        <c:crosses val="autoZero"/>
        <c:auto val="1"/>
        <c:lblAlgn val="ctr"/>
        <c:lblOffset val="100"/>
        <c:noMultiLvlLbl val="0"/>
      </c:catAx>
      <c:valAx>
        <c:axId val="425539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cs-CZ"/>
          </a:p>
        </c:txPr>
      </c:dTable>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cs-CZ" sz="1200" b="1" i="0" baseline="0">
                <a:solidFill>
                  <a:schemeClr val="tx2"/>
                </a:solidFill>
                <a:effectLst/>
              </a:rPr>
              <a:t>Podíl trhu se změnou a beze změny ceny v roce 2022 (%)</a:t>
            </a:r>
            <a:endParaRPr lang="cs-CZ" sz="1200">
              <a:solidFill>
                <a:schemeClr val="tx2"/>
              </a:solidFill>
              <a:effectLst/>
            </a:endParaRPr>
          </a:p>
        </c:rich>
      </c:tx>
      <c:layout>
        <c:manualLayout>
          <c:xMode val="edge"/>
          <c:yMode val="edge"/>
          <c:x val="0.1566696491360591"/>
          <c:y val="1.373290747916354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cs-CZ"/>
        </a:p>
      </c:txPr>
    </c:title>
    <c:autoTitleDeleted val="0"/>
    <c:plotArea>
      <c:layout/>
      <c:doughnutChart>
        <c:varyColors val="1"/>
        <c:ser>
          <c:idx val="0"/>
          <c:order val="0"/>
          <c:spPr>
            <a:solidFill>
              <a:srgbClr val="9196B0"/>
            </a:solidFill>
          </c:spPr>
          <c:dPt>
            <c:idx val="0"/>
            <c:bubble3D val="0"/>
            <c:spPr>
              <a:solidFill>
                <a:srgbClr val="233060"/>
              </a:solidFill>
              <a:ln w="19050">
                <a:solidFill>
                  <a:schemeClr val="lt1"/>
                </a:solidFill>
              </a:ln>
              <a:effectLst/>
            </c:spPr>
            <c:extLst>
              <c:ext xmlns:c16="http://schemas.microsoft.com/office/drawing/2014/chart" uri="{C3380CC4-5D6E-409C-BE32-E72D297353CC}">
                <c16:uniqueId val="{00000001-BD85-4B4C-85F6-36F6F6FBEC2F}"/>
              </c:ext>
            </c:extLst>
          </c:dPt>
          <c:dPt>
            <c:idx val="1"/>
            <c:bubble3D val="0"/>
            <c:spPr>
              <a:solidFill>
                <a:srgbClr val="9196B0"/>
              </a:solidFill>
              <a:ln w="19050">
                <a:solidFill>
                  <a:schemeClr val="lt1"/>
                </a:solidFill>
              </a:ln>
              <a:effectLst/>
            </c:spPr>
            <c:extLst>
              <c:ext xmlns:c16="http://schemas.microsoft.com/office/drawing/2014/chart" uri="{C3380CC4-5D6E-409C-BE32-E72D297353CC}">
                <c16:uniqueId val="{00000003-BD85-4B4C-85F6-36F6F6FBEC2F}"/>
              </c:ext>
            </c:extLst>
          </c:dPt>
          <c:dLbls>
            <c:dLbl>
              <c:idx val="0"/>
              <c:layout>
                <c:manualLayout>
                  <c:x val="0.11666666666666667"/>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85-4B4C-85F6-36F6F6FBEC2F}"/>
                </c:ext>
              </c:extLst>
            </c:dLbl>
            <c:dLbl>
              <c:idx val="1"/>
              <c:layout>
                <c:manualLayout>
                  <c:x val="-8.3333333333333384E-2"/>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85-4B4C-85F6-36F6F6FBEC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'Biomasa KS'!$E$93:$E$94</c:f>
              <c:strCache>
                <c:ptCount val="2"/>
                <c:pt idx="0">
                  <c:v>Beze změny ceny</c:v>
                </c:pt>
                <c:pt idx="1">
                  <c:v>Se změnou ceny</c:v>
                </c:pt>
              </c:strCache>
            </c:strRef>
          </c:cat>
          <c:val>
            <c:numRef>
              <c:f>'Biomasa KS'!$G$93:$G$94</c:f>
              <c:numCache>
                <c:formatCode>0.00%</c:formatCode>
                <c:ptCount val="2"/>
                <c:pt idx="0">
                  <c:v>0.67444645845795193</c:v>
                </c:pt>
                <c:pt idx="1">
                  <c:v>0.32555354154204807</c:v>
                </c:pt>
              </c:numCache>
            </c:numRef>
          </c:val>
          <c:extLst>
            <c:ext xmlns:c16="http://schemas.microsoft.com/office/drawing/2014/chart" uri="{C3380CC4-5D6E-409C-BE32-E72D297353CC}">
              <c16:uniqueId val="{00000004-BD85-4B4C-85F6-36F6F6FBEC2F}"/>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cs-CZ" sz="1200" b="1" i="0" u="none" strike="noStrike" baseline="0">
                <a:effectLst/>
              </a:rPr>
              <a:t>Podíl trhu se změnou a beze změny ceny v jednotlivých měsících roku 2022 </a:t>
            </a:r>
            <a:r>
              <a:rPr lang="cs-CZ" sz="1200">
                <a:solidFill>
                  <a:schemeClr val="tx2"/>
                </a:solidFill>
              </a:rPr>
              <a:t>(%)</a:t>
            </a:r>
            <a:r>
              <a:rPr lang="cs-CZ" sz="1200" baseline="0">
                <a:solidFill>
                  <a:schemeClr val="tx2"/>
                </a:solidFill>
              </a:rPr>
              <a:t> </a:t>
            </a:r>
            <a:endParaRPr lang="en-US" sz="1200">
              <a:solidFill>
                <a:schemeClr val="tx2"/>
              </a:solidFill>
            </a:endParaRPr>
          </a:p>
        </c:rich>
      </c:tx>
      <c:layout>
        <c:manualLayout>
          <c:xMode val="edge"/>
          <c:yMode val="edge"/>
          <c:x val="0.13277014345809512"/>
          <c:y val="1.52518606407075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2601912227206596"/>
          <c:y val="0.13990650024374557"/>
          <c:w val="0.86914379302518652"/>
          <c:h val="0.72435158245559161"/>
        </c:manualLayout>
      </c:layout>
      <c:barChart>
        <c:barDir val="col"/>
        <c:grouping val="stacked"/>
        <c:varyColors val="0"/>
        <c:ser>
          <c:idx val="0"/>
          <c:order val="0"/>
          <c:tx>
            <c:strRef>
              <c:f>'Biomasa KS'!$H$255</c:f>
              <c:strCache>
                <c:ptCount val="1"/>
                <c:pt idx="0">
                  <c:v>Podíl beze změny ceny</c:v>
                </c:pt>
              </c:strCache>
            </c:strRef>
          </c:tx>
          <c:spPr>
            <a:solidFill>
              <a:srgbClr val="9196B0"/>
            </a:solidFill>
            <a:ln>
              <a:noFill/>
            </a:ln>
            <a:effectLst/>
          </c:spPr>
          <c:invertIfNegative val="0"/>
          <c:dLbls>
            <c:dLbl>
              <c:idx val="0"/>
              <c:tx>
                <c:rich>
                  <a:bodyPr/>
                  <a:lstStyle/>
                  <a:p>
                    <a:fld id="{DD75E046-4059-41B2-A96D-7011005E95CF}"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2CE-48ED-9839-AED35C0D11C7}"/>
                </c:ext>
              </c:extLst>
            </c:dLbl>
            <c:dLbl>
              <c:idx val="1"/>
              <c:tx>
                <c:rich>
                  <a:bodyPr/>
                  <a:lstStyle/>
                  <a:p>
                    <a:fld id="{4E780CC9-1637-4473-9F4B-1DBAFEFCCADF}"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2CE-48ED-9839-AED35C0D11C7}"/>
                </c:ext>
              </c:extLst>
            </c:dLbl>
            <c:dLbl>
              <c:idx val="2"/>
              <c:tx>
                <c:rich>
                  <a:bodyPr/>
                  <a:lstStyle/>
                  <a:p>
                    <a:fld id="{63DDC9D0-076B-40F9-AFCD-1B26E2F669EB}"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2CE-48ED-9839-AED35C0D11C7}"/>
                </c:ext>
              </c:extLst>
            </c:dLbl>
            <c:dLbl>
              <c:idx val="3"/>
              <c:tx>
                <c:rich>
                  <a:bodyPr/>
                  <a:lstStyle/>
                  <a:p>
                    <a:fld id="{67308482-5592-4CC1-AF06-9B9778CA63CA}"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2CE-48ED-9839-AED35C0D11C7}"/>
                </c:ext>
              </c:extLst>
            </c:dLbl>
            <c:dLbl>
              <c:idx val="4"/>
              <c:tx>
                <c:rich>
                  <a:bodyPr/>
                  <a:lstStyle/>
                  <a:p>
                    <a:fld id="{AD50725D-0A1B-4E34-98B7-241E503B9250}"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2CE-48ED-9839-AED35C0D11C7}"/>
                </c:ext>
              </c:extLst>
            </c:dLbl>
            <c:dLbl>
              <c:idx val="5"/>
              <c:tx>
                <c:rich>
                  <a:bodyPr/>
                  <a:lstStyle/>
                  <a:p>
                    <a:fld id="{0696D2D1-FB70-4691-B20B-2213FDC2F398}"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2CE-48ED-9839-AED35C0D11C7}"/>
                </c:ext>
              </c:extLst>
            </c:dLbl>
            <c:dLbl>
              <c:idx val="6"/>
              <c:tx>
                <c:rich>
                  <a:bodyPr/>
                  <a:lstStyle/>
                  <a:p>
                    <a:fld id="{7865B175-CEF0-4C27-AB10-CAE8BBF6C20F}"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2CE-48ED-9839-AED35C0D11C7}"/>
                </c:ext>
              </c:extLst>
            </c:dLbl>
            <c:dLbl>
              <c:idx val="7"/>
              <c:tx>
                <c:rich>
                  <a:bodyPr/>
                  <a:lstStyle/>
                  <a:p>
                    <a:fld id="{A4C612F2-A4F4-431E-B5B6-063CBE333DAA}"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2CE-48ED-9839-AED35C0D11C7}"/>
                </c:ext>
              </c:extLst>
            </c:dLbl>
            <c:dLbl>
              <c:idx val="8"/>
              <c:tx>
                <c:rich>
                  <a:bodyPr/>
                  <a:lstStyle/>
                  <a:p>
                    <a:fld id="{CA2E04B8-F6B0-41B4-AAE1-A1460653CA8F}"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2CE-48ED-9839-AED35C0D11C7}"/>
                </c:ext>
              </c:extLst>
            </c:dLbl>
            <c:dLbl>
              <c:idx val="9"/>
              <c:tx>
                <c:rich>
                  <a:bodyPr/>
                  <a:lstStyle/>
                  <a:p>
                    <a:fld id="{F745EC3E-74B0-426E-8F25-9B589BE2B8FE}"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2CE-48ED-9839-AED35C0D11C7}"/>
                </c:ext>
              </c:extLst>
            </c:dLbl>
            <c:dLbl>
              <c:idx val="10"/>
              <c:tx>
                <c:rich>
                  <a:bodyPr/>
                  <a:lstStyle/>
                  <a:p>
                    <a:fld id="{AE08066D-A7B9-4983-A998-2F2A3260BF5E}"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2CE-48ED-9839-AED35C0D11C7}"/>
                </c:ext>
              </c:extLst>
            </c:dLbl>
            <c:dLbl>
              <c:idx val="11"/>
              <c:tx>
                <c:rich>
                  <a:bodyPr/>
                  <a:lstStyle/>
                  <a:p>
                    <a:fld id="{63704C70-955E-4267-B296-6AF846C0968E}"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32CE-48ED-9839-AED35C0D11C7}"/>
                </c:ext>
              </c:extLst>
            </c:dLbl>
            <c:spPr>
              <a:solidFill>
                <a:srgbClr val="C7CCD6"/>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'Biomasa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'Biomasa KS'!$J$256:$J$267</c:f>
              <c:numCache>
                <c:formatCode>0.00</c:formatCode>
                <c:ptCount val="12"/>
                <c:pt idx="0">
                  <c:v>533.73260306724274</c:v>
                </c:pt>
                <c:pt idx="1">
                  <c:v>533.73260306724274</c:v>
                </c:pt>
                <c:pt idx="2">
                  <c:v>533.73260306724274</c:v>
                </c:pt>
                <c:pt idx="3">
                  <c:v>495.74458466547651</c:v>
                </c:pt>
                <c:pt idx="4">
                  <c:v>533.73606884908759</c:v>
                </c:pt>
                <c:pt idx="5">
                  <c:v>483.64638316064492</c:v>
                </c:pt>
                <c:pt idx="6">
                  <c:v>537.9629483114245</c:v>
                </c:pt>
                <c:pt idx="7">
                  <c:v>530.34108827023158</c:v>
                </c:pt>
                <c:pt idx="8">
                  <c:v>544.17501410676596</c:v>
                </c:pt>
                <c:pt idx="9">
                  <c:v>514.08093901479424</c:v>
                </c:pt>
                <c:pt idx="10">
                  <c:v>550.83303275951869</c:v>
                </c:pt>
                <c:pt idx="11">
                  <c:v>560.80811937182057</c:v>
                </c:pt>
              </c:numCache>
            </c:numRef>
          </c:val>
          <c:extLst>
            <c:ext xmlns:c15="http://schemas.microsoft.com/office/drawing/2012/chart" uri="{02D57815-91ED-43cb-92C2-25804820EDAC}">
              <c15:datalabelsRange>
                <c15:f>'Biomasa KS'!$H$256:$H$267</c15:f>
                <c15:dlblRangeCache>
                  <c:ptCount val="12"/>
                  <c:pt idx="0">
                    <c:v>1,00</c:v>
                  </c:pt>
                  <c:pt idx="1">
                    <c:v>1,00</c:v>
                  </c:pt>
                  <c:pt idx="2">
                    <c:v>1,00</c:v>
                  </c:pt>
                  <c:pt idx="3">
                    <c:v>0,93</c:v>
                  </c:pt>
                  <c:pt idx="4">
                    <c:v>1,00</c:v>
                  </c:pt>
                  <c:pt idx="5">
                    <c:v>0,89</c:v>
                  </c:pt>
                  <c:pt idx="6">
                    <c:v>0,98</c:v>
                  </c:pt>
                  <c:pt idx="7">
                    <c:v>0,97</c:v>
                  </c:pt>
                  <c:pt idx="8">
                    <c:v>0,99</c:v>
                  </c:pt>
                  <c:pt idx="9">
                    <c:v>0,93</c:v>
                  </c:pt>
                  <c:pt idx="10">
                    <c:v>0,98</c:v>
                  </c:pt>
                  <c:pt idx="11">
                    <c:v>1,00</c:v>
                  </c:pt>
                </c15:dlblRangeCache>
              </c15:datalabelsRange>
            </c:ext>
            <c:ext xmlns:c16="http://schemas.microsoft.com/office/drawing/2014/chart" uri="{C3380CC4-5D6E-409C-BE32-E72D297353CC}">
              <c16:uniqueId val="{0000000C-32CE-48ED-9839-AED35C0D11C7}"/>
            </c:ext>
          </c:extLst>
        </c:ser>
        <c:ser>
          <c:idx val="1"/>
          <c:order val="1"/>
          <c:tx>
            <c:strRef>
              <c:f>'Biomasa KS'!$I$255</c:f>
              <c:strCache>
                <c:ptCount val="1"/>
                <c:pt idx="0">
                  <c:v>Podíl se změnou ceny</c:v>
                </c:pt>
              </c:strCache>
            </c:strRef>
          </c:tx>
          <c:spPr>
            <a:solidFill>
              <a:srgbClr val="DF2B20"/>
            </a:solidFill>
            <a:ln>
              <a:noFill/>
            </a:ln>
            <a:effectLst/>
          </c:spPr>
          <c:invertIfNegative val="0"/>
          <c:dLbls>
            <c:dLbl>
              <c:idx val="0"/>
              <c:layout>
                <c:manualLayout>
                  <c:x val="-1.6742576755752319E-17"/>
                  <c:y val="-2.9223744292237442E-2"/>
                </c:manualLayout>
              </c:layout>
              <c:tx>
                <c:rich>
                  <a:bodyPr/>
                  <a:lstStyle/>
                  <a:p>
                    <a:fld id="{F69CD265-C562-4B77-9FE9-36E0320F958F}"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2CE-48ED-9839-AED35C0D11C7}"/>
                </c:ext>
              </c:extLst>
            </c:dLbl>
            <c:dLbl>
              <c:idx val="1"/>
              <c:layout>
                <c:manualLayout>
                  <c:x val="1.8264840182648067E-3"/>
                  <c:y val="-4.3835616438356199E-2"/>
                </c:manualLayout>
              </c:layout>
              <c:tx>
                <c:rich>
                  <a:bodyPr/>
                  <a:lstStyle/>
                  <a:p>
                    <a:fld id="{8E0C68FC-F2C5-4129-8D55-8EB05258D16E}"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2CE-48ED-9839-AED35C0D11C7}"/>
                </c:ext>
              </c:extLst>
            </c:dLbl>
            <c:dLbl>
              <c:idx val="2"/>
              <c:layout>
                <c:manualLayout>
                  <c:x val="0"/>
                  <c:y val="-3.2876712328767092E-2"/>
                </c:manualLayout>
              </c:layout>
              <c:tx>
                <c:rich>
                  <a:bodyPr/>
                  <a:lstStyle/>
                  <a:p>
                    <a:fld id="{AF8208D7-C505-475B-9F30-5ED1E4A627B8}"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2CE-48ED-9839-AED35C0D11C7}"/>
                </c:ext>
              </c:extLst>
            </c:dLbl>
            <c:dLbl>
              <c:idx val="3"/>
              <c:layout>
                <c:manualLayout>
                  <c:x val="0"/>
                  <c:y val="-4.3835616438356165E-2"/>
                </c:manualLayout>
              </c:layout>
              <c:tx>
                <c:rich>
                  <a:bodyPr/>
                  <a:lstStyle/>
                  <a:p>
                    <a:fld id="{83151E5F-4217-4D01-BB39-334D7801B47F}"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2CE-48ED-9839-AED35C0D11C7}"/>
                </c:ext>
              </c:extLst>
            </c:dLbl>
            <c:dLbl>
              <c:idx val="4"/>
              <c:layout>
                <c:manualLayout>
                  <c:x val="-6.6970307023009276E-17"/>
                  <c:y val="-4.7488584474885812E-2"/>
                </c:manualLayout>
              </c:layout>
              <c:tx>
                <c:rich>
                  <a:bodyPr/>
                  <a:lstStyle/>
                  <a:p>
                    <a:fld id="{FD160F1B-4EDE-4E67-9D2D-45E6468C176E}"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32CE-48ED-9839-AED35C0D11C7}"/>
                </c:ext>
              </c:extLst>
            </c:dLbl>
            <c:dLbl>
              <c:idx val="5"/>
              <c:layout>
                <c:manualLayout>
                  <c:x val="-6.6970307023009276E-17"/>
                  <c:y val="-4.0182648401826448E-2"/>
                </c:manualLayout>
              </c:layout>
              <c:tx>
                <c:rich>
                  <a:bodyPr/>
                  <a:lstStyle/>
                  <a:p>
                    <a:fld id="{6828BFE3-2787-4A19-BD83-309C616AE2B7}"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2CE-48ED-9839-AED35C0D11C7}"/>
                </c:ext>
              </c:extLst>
            </c:dLbl>
            <c:dLbl>
              <c:idx val="6"/>
              <c:layout>
                <c:manualLayout>
                  <c:x val="5.4794520547945206E-3"/>
                  <c:y val="-4.7488584474885881E-2"/>
                </c:manualLayout>
              </c:layout>
              <c:tx>
                <c:rich>
                  <a:bodyPr/>
                  <a:lstStyle/>
                  <a:p>
                    <a:fld id="{0B6E94E7-35DD-40AF-AC66-A6C042B482F8}"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2CE-48ED-9839-AED35C0D11C7}"/>
                </c:ext>
              </c:extLst>
            </c:dLbl>
            <c:dLbl>
              <c:idx val="7"/>
              <c:layout>
                <c:manualLayout>
                  <c:x val="3.6529680365296802E-3"/>
                  <c:y val="-2.9223744292237477E-2"/>
                </c:manualLayout>
              </c:layout>
              <c:tx>
                <c:rich>
                  <a:bodyPr/>
                  <a:lstStyle/>
                  <a:p>
                    <a:fld id="{4B3AA211-4B1E-43B7-8956-DCD4AB7415E0}"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2CE-48ED-9839-AED35C0D11C7}"/>
                </c:ext>
              </c:extLst>
            </c:dLbl>
            <c:dLbl>
              <c:idx val="8"/>
              <c:layout>
                <c:manualLayout>
                  <c:x val="0"/>
                  <c:y val="-3.6529680365296836E-2"/>
                </c:manualLayout>
              </c:layout>
              <c:tx>
                <c:rich>
                  <a:bodyPr/>
                  <a:lstStyle/>
                  <a:p>
                    <a:fld id="{EABC19A8-D931-4A45-B774-216006437497}"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2CE-48ED-9839-AED35C0D11C7}"/>
                </c:ext>
              </c:extLst>
            </c:dLbl>
            <c:dLbl>
              <c:idx val="9"/>
              <c:layout>
                <c:manualLayout>
                  <c:x val="3.6529680365296802E-3"/>
                  <c:y val="-4.3835616438356165E-2"/>
                </c:manualLayout>
              </c:layout>
              <c:tx>
                <c:rich>
                  <a:bodyPr/>
                  <a:lstStyle/>
                  <a:p>
                    <a:fld id="{63813A77-9AAB-4949-A9F2-E299A17CC4F6}"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2CE-48ED-9839-AED35C0D11C7}"/>
                </c:ext>
              </c:extLst>
            </c:dLbl>
            <c:dLbl>
              <c:idx val="10"/>
              <c:layout>
                <c:manualLayout>
                  <c:x val="0"/>
                  <c:y val="-7.6712328767123292E-2"/>
                </c:manualLayout>
              </c:layout>
              <c:tx>
                <c:rich>
                  <a:bodyPr/>
                  <a:lstStyle/>
                  <a:p>
                    <a:fld id="{8986A43C-D579-492F-9229-2E0AAFBA8085}"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32CE-48ED-9839-AED35C0D11C7}"/>
                </c:ext>
              </c:extLst>
            </c:dLbl>
            <c:dLbl>
              <c:idx val="11"/>
              <c:layout>
                <c:manualLayout>
                  <c:x val="0"/>
                  <c:y val="-3.287671232876712E-2"/>
                </c:manualLayout>
              </c:layout>
              <c:tx>
                <c:rich>
                  <a:bodyPr/>
                  <a:lstStyle/>
                  <a:p>
                    <a:fld id="{64E720CA-C6C2-414D-8683-BFBFF200C186}"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32CE-48ED-9839-AED35C0D11C7}"/>
                </c:ext>
              </c:extLst>
            </c:dLbl>
            <c:spPr>
              <a:solidFill>
                <a:srgbClr val="F7C9C7"/>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'Biomasa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'Biomasa KS'!$K$256:$K$267</c:f>
              <c:numCache>
                <c:formatCode>0.00</c:formatCode>
                <c:ptCount val="12"/>
                <c:pt idx="0">
                  <c:v>0</c:v>
                </c:pt>
                <c:pt idx="1">
                  <c:v>0</c:v>
                </c:pt>
                <c:pt idx="2">
                  <c:v>0</c:v>
                </c:pt>
                <c:pt idx="3">
                  <c:v>37.991484183611064</c:v>
                </c:pt>
                <c:pt idx="4">
                  <c:v>0</c:v>
                </c:pt>
                <c:pt idx="5">
                  <c:v>60.127800184182234</c:v>
                </c:pt>
                <c:pt idx="6">
                  <c:v>8.5979904468597912</c:v>
                </c:pt>
                <c:pt idx="7">
                  <c:v>16.888581346879867</c:v>
                </c:pt>
                <c:pt idx="8">
                  <c:v>3.8620664939874692</c:v>
                </c:pt>
                <c:pt idx="9">
                  <c:v>40.001846806838465</c:v>
                </c:pt>
                <c:pt idx="10">
                  <c:v>10.075874465134742</c:v>
                </c:pt>
                <c:pt idx="11">
                  <c:v>1.480136019641116</c:v>
                </c:pt>
              </c:numCache>
            </c:numRef>
          </c:val>
          <c:extLst>
            <c:ext xmlns:c15="http://schemas.microsoft.com/office/drawing/2012/chart" uri="{02D57815-91ED-43cb-92C2-25804820EDAC}">
              <c15:datalabelsRange>
                <c15:f>'Biomasa KS'!$I$256:$I$267</c15:f>
                <c15:dlblRangeCache>
                  <c:ptCount val="12"/>
                  <c:pt idx="0">
                    <c:v>0,00</c:v>
                  </c:pt>
                  <c:pt idx="1">
                    <c:v>0,00</c:v>
                  </c:pt>
                  <c:pt idx="2">
                    <c:v>0,00</c:v>
                  </c:pt>
                  <c:pt idx="3">
                    <c:v>0,07</c:v>
                  </c:pt>
                  <c:pt idx="4">
                    <c:v>0,00</c:v>
                  </c:pt>
                  <c:pt idx="5">
                    <c:v>0,11</c:v>
                  </c:pt>
                  <c:pt idx="6">
                    <c:v>0,02</c:v>
                  </c:pt>
                  <c:pt idx="7">
                    <c:v>0,03</c:v>
                  </c:pt>
                  <c:pt idx="8">
                    <c:v>0,01</c:v>
                  </c:pt>
                  <c:pt idx="9">
                    <c:v>0,07</c:v>
                  </c:pt>
                  <c:pt idx="10">
                    <c:v>0,02</c:v>
                  </c:pt>
                  <c:pt idx="11">
                    <c:v>0,00</c:v>
                  </c:pt>
                </c15:dlblRangeCache>
              </c15:datalabelsRange>
            </c:ext>
            <c:ext xmlns:c16="http://schemas.microsoft.com/office/drawing/2014/chart" uri="{C3380CC4-5D6E-409C-BE32-E72D297353CC}">
              <c16:uniqueId val="{00000019-32CE-48ED-9839-AED35C0D11C7}"/>
            </c:ext>
          </c:extLst>
        </c:ser>
        <c:dLbls>
          <c:showLegendKey val="0"/>
          <c:showVal val="0"/>
          <c:showCatName val="0"/>
          <c:showSerName val="0"/>
          <c:showPercent val="0"/>
          <c:showBubbleSize val="0"/>
        </c:dLbls>
        <c:gapWidth val="150"/>
        <c:overlap val="100"/>
        <c:axId val="548393840"/>
        <c:axId val="548391544"/>
      </c:barChart>
      <c:catAx>
        <c:axId val="54839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1544"/>
        <c:crosses val="autoZero"/>
        <c:auto val="1"/>
        <c:lblAlgn val="ctr"/>
        <c:lblOffset val="100"/>
        <c:noMultiLvlLbl val="0"/>
      </c:catAx>
      <c:valAx>
        <c:axId val="548391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Průměrné ceny tepelné energie všech dodavatelů tepelné energie [Kč/GJ]</a:t>
                </a:r>
              </a:p>
            </c:rich>
          </c:tx>
          <c:layout>
            <c:manualLayout>
              <c:xMode val="edge"/>
              <c:yMode val="edge"/>
              <c:x val="0"/>
              <c:y val="0.170317980515251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400" b="1" i="0" u="none" strike="noStrike" baseline="0">
                <a:solidFill>
                  <a:srgbClr val="000000"/>
                </a:solidFill>
                <a:latin typeface="Calibri"/>
                <a:ea typeface="Calibri"/>
                <a:cs typeface="Calibri"/>
              </a:defRPr>
            </a:pPr>
            <a:r>
              <a:rPr lang="en-US" sz="1800" b="0" i="0" baseline="0">
                <a:effectLst/>
              </a:rPr>
              <a:t>Rozložení počtu cen v intervalech - leden</a:t>
            </a:r>
            <a:r>
              <a:rPr lang="cs-CZ" sz="1800" b="0" i="0" baseline="0">
                <a:effectLst/>
              </a:rPr>
              <a:t> 2022</a:t>
            </a:r>
            <a:endParaRPr lang="cs-CZ">
              <a:effectLst/>
            </a:endParaRPr>
          </a:p>
        </c:rich>
      </c:tx>
      <c:layout>
        <c:manualLayout>
          <c:xMode val="edge"/>
          <c:yMode val="edge"/>
          <c:x val="0.1430009229615529"/>
          <c:y val="7.3605547855841044E-2"/>
        </c:manualLayout>
      </c:layout>
      <c:overlay val="0"/>
      <c:spPr>
        <a:noFill/>
        <a:ln w="25400">
          <a:noFill/>
        </a:ln>
      </c:spPr>
    </c:title>
    <c:autoTitleDeleted val="0"/>
    <c:plotArea>
      <c:layout>
        <c:manualLayout>
          <c:layoutTarget val="inner"/>
          <c:xMode val="edge"/>
          <c:yMode val="edge"/>
          <c:x val="5.1377323313711032E-2"/>
          <c:y val="0.14527683343387326"/>
          <c:w val="0.75810492054844081"/>
          <c:h val="0.8284420568762384"/>
        </c:manualLayout>
      </c:layout>
      <c:barChart>
        <c:barDir val="bar"/>
        <c:grouping val="clustered"/>
        <c:varyColors val="0"/>
        <c:ser>
          <c:idx val="0"/>
          <c:order val="0"/>
          <c:tx>
            <c:strRef>
              <c:f>'Biomasa KS'!$E$271</c:f>
              <c:strCache>
                <c:ptCount val="1"/>
                <c:pt idx="0">
                  <c:v>Rozložení počtu cen v intervalech - leden</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'Biomasa KS'!$D$272:$D$291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'Biomasa KS'!$E$272:$E$291</c:f>
              <c:numCache>
                <c:formatCode>_-* #\ ##0\ _K_č_-;\-* #\ ##0\ _K_č_-;_-* "-"??\ _K_č_-;_-@_-</c:formatCode>
                <c:ptCount val="20"/>
                <c:pt idx="0">
                  <c:v>44</c:v>
                </c:pt>
                <c:pt idx="1">
                  <c:v>50</c:v>
                </c:pt>
                <c:pt idx="2">
                  <c:v>59</c:v>
                </c:pt>
                <c:pt idx="3">
                  <c:v>12</c:v>
                </c:pt>
                <c:pt idx="4">
                  <c:v>3</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91A-4541-8FBA-2AF2CE819C28}"/>
            </c:ext>
          </c:extLst>
        </c:ser>
        <c:dLbls>
          <c:showLegendKey val="0"/>
          <c:showVal val="0"/>
          <c:showCatName val="0"/>
          <c:showSerName val="0"/>
          <c:showPercent val="0"/>
          <c:showBubbleSize val="0"/>
        </c:dLbls>
        <c:gapWidth val="50"/>
        <c:axId val="959128584"/>
        <c:axId val="1"/>
      </c:barChart>
      <c:catAx>
        <c:axId val="959128584"/>
        <c:scaling>
          <c:orientation val="maxMin"/>
        </c:scaling>
        <c:delete val="1"/>
        <c:axPos val="r"/>
        <c:numFmt formatCode="General" sourceLinked="1"/>
        <c:majorTickMark val="out"/>
        <c:minorTickMark val="none"/>
        <c:tickLblPos val="nextTo"/>
        <c:crossAx val="1"/>
        <c:crosses val="autoZero"/>
        <c:auto val="1"/>
        <c:lblAlgn val="ctr"/>
        <c:lblOffset val="100"/>
        <c:tickLblSkip val="1"/>
        <c:tickMarkSkip val="1"/>
        <c:noMultiLvlLbl val="0"/>
      </c:catAx>
      <c:valAx>
        <c:axId val="1"/>
        <c:scaling>
          <c:orientation val="maxMin"/>
          <c:max val="1700"/>
          <c:min val="0"/>
        </c:scaling>
        <c:delete val="1"/>
        <c:axPos val="t"/>
        <c:numFmt formatCode="_-* #\ ##0\ _K_č_-;\-* #\ ##0\ _K_č_-;_-* &quot;-&quot;??\ _K_č_-;_-@_-" sourceLinked="1"/>
        <c:majorTickMark val="out"/>
        <c:minorTickMark val="none"/>
        <c:tickLblPos val="nextTo"/>
        <c:crossAx val="959128584"/>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800" b="0" i="0" baseline="0">
                <a:effectLst/>
              </a:rPr>
              <a:t>Rozložení počtu cen v intervalech - </a:t>
            </a:r>
            <a:r>
              <a:rPr lang="cs-CZ" sz="1800" b="0" i="0" baseline="0">
                <a:effectLst/>
              </a:rPr>
              <a:t>prosinec 2022</a:t>
            </a:r>
            <a:endParaRPr lang="cs-CZ">
              <a:effectLst/>
            </a:endParaRPr>
          </a:p>
        </c:rich>
      </c:tx>
      <c:layout>
        <c:manualLayout>
          <c:xMode val="edge"/>
          <c:yMode val="edge"/>
          <c:x val="0.16108027780931053"/>
          <c:y val="9.2903859607341155E-2"/>
        </c:manualLayout>
      </c:layout>
      <c:overlay val="0"/>
      <c:spPr>
        <a:noFill/>
        <a:ln w="25400">
          <a:noFill/>
        </a:ln>
      </c:spPr>
    </c:title>
    <c:autoTitleDeleted val="0"/>
    <c:plotArea>
      <c:layout>
        <c:manualLayout>
          <c:layoutTarget val="inner"/>
          <c:xMode val="edge"/>
          <c:yMode val="edge"/>
          <c:x val="0.12796378548090184"/>
          <c:y val="0.16036818999494823"/>
          <c:w val="0.80017726796105504"/>
          <c:h val="0.83699311398945908"/>
        </c:manualLayout>
      </c:layout>
      <c:barChart>
        <c:barDir val="bar"/>
        <c:grouping val="clustered"/>
        <c:varyColors val="0"/>
        <c:ser>
          <c:idx val="0"/>
          <c:order val="0"/>
          <c:tx>
            <c:strRef>
              <c:f>'Biomasa KS'!$I$271</c:f>
              <c:strCache>
                <c:ptCount val="1"/>
                <c:pt idx="0">
                  <c:v>Rozložení počtu cen v intervalech - říjen</c:v>
                </c:pt>
              </c:strCache>
            </c:strRef>
          </c:tx>
          <c:spPr>
            <a:solidFill>
              <a:srgbClr val="800000"/>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'Biomasa KS'!$H$272:$H$291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'Biomasa KS'!$I$272:$I$291</c:f>
              <c:numCache>
                <c:formatCode>_-* #\ ##0\ _K_č_-;\-* #\ ##0\ _K_č_-;_-* "-"??\ _K_č_-;_-@_-</c:formatCode>
                <c:ptCount val="20"/>
                <c:pt idx="0">
                  <c:v>43</c:v>
                </c:pt>
                <c:pt idx="1">
                  <c:v>46</c:v>
                </c:pt>
                <c:pt idx="2">
                  <c:v>58</c:v>
                </c:pt>
                <c:pt idx="3">
                  <c:v>16</c:v>
                </c:pt>
                <c:pt idx="4">
                  <c:v>4</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42E-40E8-A2ED-FBCAEB64F9A9}"/>
            </c:ext>
          </c:extLst>
        </c:ser>
        <c:dLbls>
          <c:showLegendKey val="0"/>
          <c:showVal val="0"/>
          <c:showCatName val="0"/>
          <c:showSerName val="0"/>
          <c:showPercent val="0"/>
          <c:showBubbleSize val="0"/>
        </c:dLbls>
        <c:gapWidth val="50"/>
        <c:axId val="956844376"/>
        <c:axId val="1"/>
      </c:barChart>
      <c:catAx>
        <c:axId val="956844376"/>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700"/>
          <c:min val="0"/>
        </c:scaling>
        <c:delete val="1"/>
        <c:axPos val="t"/>
        <c:numFmt formatCode="_-* #\ ##0\ _K_č_-;\-* #\ ##0\ _K_č_-;_-* &quot;-&quot;??\ _K_č_-;_-@_-" sourceLinked="1"/>
        <c:majorTickMark val="out"/>
        <c:minorTickMark val="none"/>
        <c:tickLblPos val="nextTo"/>
        <c:crossAx val="956844376"/>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cs-CZ" sz="1200" b="1" i="0" u="none" strike="noStrike" kern="1200" spc="0" baseline="0">
                <a:solidFill>
                  <a:schemeClr val="tx2"/>
                </a:solidFill>
                <a:effectLst/>
                <a:latin typeface="+mn-lt"/>
                <a:ea typeface="+mn-ea"/>
                <a:cs typeface="+mn-cs"/>
              </a:defRPr>
            </a:pPr>
            <a:r>
              <a:rPr lang="cs-CZ" sz="1200" b="1" i="0" u="none" strike="noStrike" kern="1200" spc="0" baseline="0">
                <a:solidFill>
                  <a:schemeClr val="tx2"/>
                </a:solidFill>
                <a:effectLst/>
                <a:latin typeface="+mn-lt"/>
                <a:ea typeface="+mn-ea"/>
                <a:cs typeface="+mn-cs"/>
              </a:rPr>
              <a:t>Počet cenových lokalit, ve kterých došlo ke změně ceny TE v roce 2022, zařazených do cenového pásma podle nové výše ceny v dané lokalitě </a:t>
            </a:r>
          </a:p>
        </c:rich>
      </c:tx>
      <c:layout>
        <c:manualLayout>
          <c:xMode val="edge"/>
          <c:yMode val="edge"/>
          <c:x val="0.10719167321035757"/>
          <c:y val="2.5157220246015823E-2"/>
        </c:manualLayout>
      </c:layout>
      <c:overlay val="0"/>
      <c:spPr>
        <a:noFill/>
        <a:ln>
          <a:noFill/>
        </a:ln>
        <a:effectLst/>
      </c:spPr>
      <c:txPr>
        <a:bodyPr rot="0" spcFirstLastPara="1" vertOverflow="ellipsis" vert="horz" wrap="square" anchor="ctr" anchorCtr="1"/>
        <a:lstStyle/>
        <a:p>
          <a:pPr algn="ctr">
            <a:defRPr lang="cs-CZ" sz="1200" b="1" i="0" u="none" strike="noStrike" kern="1200" spc="0" baseline="0">
              <a:solidFill>
                <a:schemeClr val="tx2"/>
              </a:solidFill>
              <a:effectLst/>
              <a:latin typeface="+mn-lt"/>
              <a:ea typeface="+mn-ea"/>
              <a:cs typeface="+mn-cs"/>
            </a:defRPr>
          </a:pPr>
          <a:endParaRPr lang="cs-CZ"/>
        </a:p>
      </c:txPr>
    </c:title>
    <c:autoTitleDeleted val="0"/>
    <c:plotArea>
      <c:layout/>
      <c:barChart>
        <c:barDir val="col"/>
        <c:grouping val="stacked"/>
        <c:varyColors val="0"/>
        <c:ser>
          <c:idx val="0"/>
          <c:order val="0"/>
          <c:tx>
            <c:strRef>
              <c:f>'Souhrnně KS'!$S$62</c:f>
              <c:strCache>
                <c:ptCount val="1"/>
                <c:pt idx="0">
                  <c:v>Uhlí</c:v>
                </c:pt>
              </c:strCache>
            </c:strRef>
          </c:tx>
          <c:spPr>
            <a:solidFill>
              <a:schemeClr val="tx2"/>
            </a:solidFill>
            <a:ln>
              <a:solidFill>
                <a:schemeClr val="tx2"/>
              </a:solidFill>
            </a:ln>
            <a:effectLst/>
          </c:spPr>
          <c:invertIfNegative val="0"/>
          <c:dLbls>
            <c:spPr>
              <a:solidFill>
                <a:schemeClr val="accent2">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'Souhrnně KS'!$R$63:$R$82</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'Souhrnně KS'!$S$63:$S$82</c:f>
              <c:numCache>
                <c:formatCode>General</c:formatCode>
                <c:ptCount val="20"/>
                <c:pt idx="0">
                  <c:v>0</c:v>
                </c:pt>
                <c:pt idx="1">
                  <c:v>0</c:v>
                </c:pt>
                <c:pt idx="2">
                  <c:v>6</c:v>
                </c:pt>
                <c:pt idx="3">
                  <c:v>38</c:v>
                </c:pt>
                <c:pt idx="4">
                  <c:v>8</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9E4-4E57-A475-E639D68D55B7}"/>
            </c:ext>
          </c:extLst>
        </c:ser>
        <c:ser>
          <c:idx val="1"/>
          <c:order val="1"/>
          <c:tx>
            <c:strRef>
              <c:f>'Souhrnně KS'!$T$62</c:f>
              <c:strCache>
                <c:ptCount val="1"/>
                <c:pt idx="0">
                  <c:v>Zemní plyn</c:v>
                </c:pt>
              </c:strCache>
            </c:strRef>
          </c:tx>
          <c:spPr>
            <a:solidFill>
              <a:schemeClr val="accent6">
                <a:lumMod val="75000"/>
              </a:schemeClr>
            </a:solidFill>
            <a:ln>
              <a:solidFill>
                <a:schemeClr val="accent6">
                  <a:lumMod val="75000"/>
                </a:schemeClr>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F1F-43DC-867E-3D1626FE11B4}"/>
                </c:ext>
              </c:extLst>
            </c:dLbl>
            <c:dLbl>
              <c:idx val="6"/>
              <c:layout>
                <c:manualLayout>
                  <c:x val="-4.2790834603464446E-17"/>
                  <c:y val="-5.23509252442069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A-4CDA-8620-08D902F4AA41}"/>
                </c:ext>
              </c:extLst>
            </c:dLbl>
            <c:dLbl>
              <c:idx val="7"/>
              <c:layout>
                <c:manualLayout>
                  <c:x val="-8.2511924833970462E-17"/>
                  <c:y val="-4.4025135430527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E4-4E57-A475-E639D68D55B7}"/>
                </c:ext>
              </c:extLst>
            </c:dLbl>
            <c:dLbl>
              <c:idx val="8"/>
              <c:layout>
                <c:manualLayout>
                  <c:x val="0"/>
                  <c:y val="-3.7735830369023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E4-4E57-A475-E639D68D55B7}"/>
                </c:ext>
              </c:extLst>
            </c:dLbl>
            <c:dLbl>
              <c:idx val="9"/>
              <c:layout>
                <c:manualLayout>
                  <c:x val="-8.5581669206928892E-17"/>
                  <c:y val="-3.2391619729840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E4-4E57-A475-E639D68D55B7}"/>
                </c:ext>
              </c:extLst>
            </c:dLbl>
            <c:dLbl>
              <c:idx val="10"/>
              <c:layout>
                <c:manualLayout>
                  <c:x val="-1.708693731076426E-3"/>
                  <c:y val="-5.5622088775566375E-2"/>
                </c:manualLayout>
              </c:layout>
              <c:spPr>
                <a:solidFill>
                  <a:schemeClr val="accent6">
                    <a:lumMod val="20000"/>
                    <a:lumOff val="80000"/>
                  </a:schemeClr>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c:ext xmlns:c15="http://schemas.microsoft.com/office/drawing/2012/chart" uri="{CE6537A1-D6FC-4f65-9D91-7224C49458BB}">
                  <c15:layout>
                    <c:manualLayout>
                      <c:w val="1.1676151669500479E-2"/>
                      <c:h val="5.3354432481390345E-2"/>
                    </c:manualLayout>
                  </c15:layout>
                </c:ext>
                <c:ext xmlns:c16="http://schemas.microsoft.com/office/drawing/2014/chart" uri="{C3380CC4-5D6E-409C-BE32-E72D297353CC}">
                  <c16:uniqueId val="{00000005-69E4-4E57-A475-E639D68D55B7}"/>
                </c:ext>
              </c:extLst>
            </c:dLbl>
            <c:dLbl>
              <c:idx val="11"/>
              <c:layout>
                <c:manualLayout>
                  <c:x val="0"/>
                  <c:y val="-4.9442540508417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1A-4CDA-8620-08D902F4AA41}"/>
                </c:ext>
              </c:extLst>
            </c:dLbl>
            <c:dLbl>
              <c:idx val="12"/>
              <c:layout>
                <c:manualLayout>
                  <c:x val="-1.166067152062863E-3"/>
                  <c:y val="-2.0213820841881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F1F-43DC-867E-3D1626FE11B4}"/>
                </c:ext>
              </c:extLst>
            </c:dLbl>
            <c:dLbl>
              <c:idx val="13"/>
              <c:delete val="1"/>
              <c:extLst>
                <c:ext xmlns:c15="http://schemas.microsoft.com/office/drawing/2012/chart" uri="{CE6537A1-D6FC-4f65-9D91-7224C49458BB}"/>
                <c:ext xmlns:c16="http://schemas.microsoft.com/office/drawing/2014/chart" uri="{C3380CC4-5D6E-409C-BE32-E72D297353CC}">
                  <c16:uniqueId val="{00000016-6F1F-43DC-867E-3D1626FE11B4}"/>
                </c:ext>
              </c:extLst>
            </c:dLbl>
            <c:dLbl>
              <c:idx val="14"/>
              <c:delete val="1"/>
              <c:extLst>
                <c:ext xmlns:c15="http://schemas.microsoft.com/office/drawing/2012/chart" uri="{CE6537A1-D6FC-4f65-9D91-7224C49458BB}"/>
                <c:ext xmlns:c16="http://schemas.microsoft.com/office/drawing/2014/chart" uri="{C3380CC4-5D6E-409C-BE32-E72D297353CC}">
                  <c16:uniqueId val="{00000013-6F1F-43DC-867E-3D1626FE11B4}"/>
                </c:ext>
              </c:extLst>
            </c:dLbl>
            <c:dLbl>
              <c:idx val="15"/>
              <c:delete val="1"/>
              <c:extLst>
                <c:ext xmlns:c15="http://schemas.microsoft.com/office/drawing/2012/chart" uri="{CE6537A1-D6FC-4f65-9D91-7224C49458BB}"/>
                <c:ext xmlns:c16="http://schemas.microsoft.com/office/drawing/2014/chart" uri="{C3380CC4-5D6E-409C-BE32-E72D297353CC}">
                  <c16:uniqueId val="{00000010-6F1F-43DC-867E-3D1626FE11B4}"/>
                </c:ext>
              </c:extLst>
            </c:dLbl>
            <c:dLbl>
              <c:idx val="16"/>
              <c:delete val="1"/>
              <c:extLst>
                <c:ext xmlns:c15="http://schemas.microsoft.com/office/drawing/2012/chart" uri="{CE6537A1-D6FC-4f65-9D91-7224C49458BB}"/>
                <c:ext xmlns:c16="http://schemas.microsoft.com/office/drawing/2014/chart" uri="{C3380CC4-5D6E-409C-BE32-E72D297353CC}">
                  <c16:uniqueId val="{0000000D-6F1F-43DC-867E-3D1626FE11B4}"/>
                </c:ext>
              </c:extLst>
            </c:dLbl>
            <c:dLbl>
              <c:idx val="17"/>
              <c:delete val="1"/>
              <c:extLst>
                <c:ext xmlns:c15="http://schemas.microsoft.com/office/drawing/2012/chart" uri="{CE6537A1-D6FC-4f65-9D91-7224C49458BB}"/>
                <c:ext xmlns:c16="http://schemas.microsoft.com/office/drawing/2014/chart" uri="{C3380CC4-5D6E-409C-BE32-E72D297353CC}">
                  <c16:uniqueId val="{0000000A-6F1F-43DC-867E-3D1626FE11B4}"/>
                </c:ext>
              </c:extLst>
            </c:dLbl>
            <c:dLbl>
              <c:idx val="18"/>
              <c:layout>
                <c:manualLayout>
                  <c:x val="-1.6502384966794092E-16"/>
                  <c:y val="-4.4025135430527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E4-4E57-A475-E639D68D55B7}"/>
                </c:ext>
              </c:extLst>
            </c:dLbl>
            <c:dLbl>
              <c:idx val="19"/>
              <c:delete val="1"/>
              <c:extLst>
                <c:ext xmlns:c15="http://schemas.microsoft.com/office/drawing/2012/chart" uri="{CE6537A1-D6FC-4f65-9D91-7224C49458BB}"/>
                <c:ext xmlns:c16="http://schemas.microsoft.com/office/drawing/2014/chart" uri="{C3380CC4-5D6E-409C-BE32-E72D297353CC}">
                  <c16:uniqueId val="{00000004-69E4-4E57-A475-E639D68D55B7}"/>
                </c:ext>
              </c:extLst>
            </c:dLbl>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'Souhrnně KS'!$R$63:$R$82</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'Souhrnně KS'!$T$63:$T$82</c:f>
              <c:numCache>
                <c:formatCode>General</c:formatCode>
                <c:ptCount val="20"/>
                <c:pt idx="0">
                  <c:v>0</c:v>
                </c:pt>
                <c:pt idx="1">
                  <c:v>11</c:v>
                </c:pt>
                <c:pt idx="2">
                  <c:v>34</c:v>
                </c:pt>
                <c:pt idx="3">
                  <c:v>72</c:v>
                </c:pt>
                <c:pt idx="4">
                  <c:v>57</c:v>
                </c:pt>
                <c:pt idx="5">
                  <c:v>21</c:v>
                </c:pt>
                <c:pt idx="6">
                  <c:v>13</c:v>
                </c:pt>
                <c:pt idx="7">
                  <c:v>10</c:v>
                </c:pt>
                <c:pt idx="8">
                  <c:v>4</c:v>
                </c:pt>
                <c:pt idx="9">
                  <c:v>2</c:v>
                </c:pt>
                <c:pt idx="10">
                  <c:v>8</c:v>
                </c:pt>
                <c:pt idx="11">
                  <c:v>7</c:v>
                </c:pt>
                <c:pt idx="12">
                  <c:v>1</c:v>
                </c:pt>
                <c:pt idx="13">
                  <c:v>0</c:v>
                </c:pt>
                <c:pt idx="14">
                  <c:v>0</c:v>
                </c:pt>
                <c:pt idx="15">
                  <c:v>0</c:v>
                </c:pt>
                <c:pt idx="16">
                  <c:v>0</c:v>
                </c:pt>
                <c:pt idx="17">
                  <c:v>0</c:v>
                </c:pt>
                <c:pt idx="18">
                  <c:v>1</c:v>
                </c:pt>
                <c:pt idx="19">
                  <c:v>0</c:v>
                </c:pt>
              </c:numCache>
            </c:numRef>
          </c:val>
          <c:extLst>
            <c:ext xmlns:c16="http://schemas.microsoft.com/office/drawing/2014/chart" uri="{C3380CC4-5D6E-409C-BE32-E72D297353CC}">
              <c16:uniqueId val="{00000001-69E4-4E57-A475-E639D68D55B7}"/>
            </c:ext>
          </c:extLst>
        </c:ser>
        <c:ser>
          <c:idx val="2"/>
          <c:order val="2"/>
          <c:tx>
            <c:strRef>
              <c:f>'Souhrnně KS'!$U$62</c:f>
              <c:strCache>
                <c:ptCount val="1"/>
                <c:pt idx="0">
                  <c:v>Biomasa</c:v>
                </c:pt>
              </c:strCache>
            </c:strRef>
          </c:tx>
          <c:spPr>
            <a:solidFill>
              <a:schemeClr val="accent4">
                <a:lumMod val="90000"/>
              </a:schemeClr>
            </a:solidFill>
            <a:ln>
              <a:solidFill>
                <a:schemeClr val="accent3">
                  <a:lumMod val="40000"/>
                  <a:lumOff val="60000"/>
                </a:schemeClr>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F1F-43DC-867E-3D1626FE11B4}"/>
                </c:ext>
              </c:extLst>
            </c:dLbl>
            <c:dLbl>
              <c:idx val="5"/>
              <c:delete val="1"/>
              <c:extLst>
                <c:ext xmlns:c15="http://schemas.microsoft.com/office/drawing/2012/chart" uri="{CE6537A1-D6FC-4f65-9D91-7224C49458BB}"/>
                <c:ext xmlns:c16="http://schemas.microsoft.com/office/drawing/2014/chart" uri="{C3380CC4-5D6E-409C-BE32-E72D297353CC}">
                  <c16:uniqueId val="{0000001E-6F1F-43DC-867E-3D1626FE11B4}"/>
                </c:ext>
              </c:extLst>
            </c:dLbl>
            <c:dLbl>
              <c:idx val="6"/>
              <c:delete val="1"/>
              <c:extLst>
                <c:ext xmlns:c15="http://schemas.microsoft.com/office/drawing/2012/chart" uri="{CE6537A1-D6FC-4f65-9D91-7224C49458BB}"/>
                <c:ext xmlns:c16="http://schemas.microsoft.com/office/drawing/2014/chart" uri="{C3380CC4-5D6E-409C-BE32-E72D297353CC}">
                  <c16:uniqueId val="{0000001D-6F1F-43DC-867E-3D1626FE11B4}"/>
                </c:ext>
              </c:extLst>
            </c:dLbl>
            <c:dLbl>
              <c:idx val="7"/>
              <c:delete val="1"/>
              <c:extLst>
                <c:ext xmlns:c15="http://schemas.microsoft.com/office/drawing/2012/chart" uri="{CE6537A1-D6FC-4f65-9D91-7224C49458BB}"/>
                <c:ext xmlns:c16="http://schemas.microsoft.com/office/drawing/2014/chart" uri="{C3380CC4-5D6E-409C-BE32-E72D297353CC}">
                  <c16:uniqueId val="{0000001C-6F1F-43DC-867E-3D1626FE11B4}"/>
                </c:ext>
              </c:extLst>
            </c:dLbl>
            <c:dLbl>
              <c:idx val="8"/>
              <c:delete val="1"/>
              <c:extLst>
                <c:ext xmlns:c15="http://schemas.microsoft.com/office/drawing/2012/chart" uri="{CE6537A1-D6FC-4f65-9D91-7224C49458BB}"/>
                <c:ext xmlns:c16="http://schemas.microsoft.com/office/drawing/2014/chart" uri="{C3380CC4-5D6E-409C-BE32-E72D297353CC}">
                  <c16:uniqueId val="{0000001B-6F1F-43DC-867E-3D1626FE11B4}"/>
                </c:ext>
              </c:extLst>
            </c:dLbl>
            <c:dLbl>
              <c:idx val="9"/>
              <c:delete val="1"/>
              <c:extLst>
                <c:ext xmlns:c15="http://schemas.microsoft.com/office/drawing/2012/chart" uri="{CE6537A1-D6FC-4f65-9D91-7224C49458BB}"/>
                <c:ext xmlns:c16="http://schemas.microsoft.com/office/drawing/2014/chart" uri="{C3380CC4-5D6E-409C-BE32-E72D297353CC}">
                  <c16:uniqueId val="{0000001A-6F1F-43DC-867E-3D1626FE11B4}"/>
                </c:ext>
              </c:extLst>
            </c:dLbl>
            <c:dLbl>
              <c:idx val="10"/>
              <c:delete val="1"/>
              <c:extLst>
                <c:ext xmlns:c15="http://schemas.microsoft.com/office/drawing/2012/chart" uri="{CE6537A1-D6FC-4f65-9D91-7224C49458BB}"/>
                <c:ext xmlns:c16="http://schemas.microsoft.com/office/drawing/2014/chart" uri="{C3380CC4-5D6E-409C-BE32-E72D297353CC}">
                  <c16:uniqueId val="{0000001F-6F1F-43DC-867E-3D1626FE11B4}"/>
                </c:ext>
              </c:extLst>
            </c:dLbl>
            <c:dLbl>
              <c:idx val="11"/>
              <c:delete val="1"/>
              <c:extLst>
                <c:ext xmlns:c15="http://schemas.microsoft.com/office/drawing/2012/chart" uri="{CE6537A1-D6FC-4f65-9D91-7224C49458BB}"/>
                <c:ext xmlns:c16="http://schemas.microsoft.com/office/drawing/2014/chart" uri="{C3380CC4-5D6E-409C-BE32-E72D297353CC}">
                  <c16:uniqueId val="{00000020-6F1F-43DC-867E-3D1626FE11B4}"/>
                </c:ext>
              </c:extLst>
            </c:dLbl>
            <c:dLbl>
              <c:idx val="12"/>
              <c:delete val="1"/>
              <c:extLst>
                <c:ext xmlns:c15="http://schemas.microsoft.com/office/drawing/2012/chart" uri="{CE6537A1-D6FC-4f65-9D91-7224C49458BB}"/>
                <c:ext xmlns:c16="http://schemas.microsoft.com/office/drawing/2014/chart" uri="{C3380CC4-5D6E-409C-BE32-E72D297353CC}">
                  <c16:uniqueId val="{00000021-6F1F-43DC-867E-3D1626FE11B4}"/>
                </c:ext>
              </c:extLst>
            </c:dLbl>
            <c:dLbl>
              <c:idx val="13"/>
              <c:delete val="1"/>
              <c:extLst>
                <c:ext xmlns:c15="http://schemas.microsoft.com/office/drawing/2012/chart" uri="{CE6537A1-D6FC-4f65-9D91-7224C49458BB}"/>
                <c:ext xmlns:c16="http://schemas.microsoft.com/office/drawing/2014/chart" uri="{C3380CC4-5D6E-409C-BE32-E72D297353CC}">
                  <c16:uniqueId val="{00000015-6F1F-43DC-867E-3D1626FE11B4}"/>
                </c:ext>
              </c:extLst>
            </c:dLbl>
            <c:dLbl>
              <c:idx val="14"/>
              <c:delete val="1"/>
              <c:extLst>
                <c:ext xmlns:c15="http://schemas.microsoft.com/office/drawing/2012/chart" uri="{CE6537A1-D6FC-4f65-9D91-7224C49458BB}"/>
                <c:ext xmlns:c16="http://schemas.microsoft.com/office/drawing/2014/chart" uri="{C3380CC4-5D6E-409C-BE32-E72D297353CC}">
                  <c16:uniqueId val="{00000012-6F1F-43DC-867E-3D1626FE11B4}"/>
                </c:ext>
              </c:extLst>
            </c:dLbl>
            <c:dLbl>
              <c:idx val="15"/>
              <c:delete val="1"/>
              <c:extLst>
                <c:ext xmlns:c15="http://schemas.microsoft.com/office/drawing/2012/chart" uri="{CE6537A1-D6FC-4f65-9D91-7224C49458BB}"/>
                <c:ext xmlns:c16="http://schemas.microsoft.com/office/drawing/2014/chart" uri="{C3380CC4-5D6E-409C-BE32-E72D297353CC}">
                  <c16:uniqueId val="{0000000F-6F1F-43DC-867E-3D1626FE11B4}"/>
                </c:ext>
              </c:extLst>
            </c:dLbl>
            <c:dLbl>
              <c:idx val="16"/>
              <c:delete val="1"/>
              <c:extLst>
                <c:ext xmlns:c15="http://schemas.microsoft.com/office/drawing/2012/chart" uri="{CE6537A1-D6FC-4f65-9D91-7224C49458BB}"/>
                <c:ext xmlns:c16="http://schemas.microsoft.com/office/drawing/2014/chart" uri="{C3380CC4-5D6E-409C-BE32-E72D297353CC}">
                  <c16:uniqueId val="{0000000C-6F1F-43DC-867E-3D1626FE11B4}"/>
                </c:ext>
              </c:extLst>
            </c:dLbl>
            <c:dLbl>
              <c:idx val="17"/>
              <c:delete val="1"/>
              <c:extLst>
                <c:ext xmlns:c15="http://schemas.microsoft.com/office/drawing/2012/chart" uri="{CE6537A1-D6FC-4f65-9D91-7224C49458BB}"/>
                <c:ext xmlns:c16="http://schemas.microsoft.com/office/drawing/2014/chart" uri="{C3380CC4-5D6E-409C-BE32-E72D297353CC}">
                  <c16:uniqueId val="{00000009-6F1F-43DC-867E-3D1626FE11B4}"/>
                </c:ext>
              </c:extLst>
            </c:dLbl>
            <c:dLbl>
              <c:idx val="18"/>
              <c:delete val="1"/>
              <c:extLst>
                <c:ext xmlns:c15="http://schemas.microsoft.com/office/drawing/2012/chart" uri="{CE6537A1-D6FC-4f65-9D91-7224C49458BB}"/>
                <c:ext xmlns:c16="http://schemas.microsoft.com/office/drawing/2014/chart" uri="{C3380CC4-5D6E-409C-BE32-E72D297353CC}">
                  <c16:uniqueId val="{00000023-6F1F-43DC-867E-3D1626FE11B4}"/>
                </c:ext>
              </c:extLst>
            </c:dLbl>
            <c:dLbl>
              <c:idx val="19"/>
              <c:delete val="1"/>
              <c:extLst>
                <c:ext xmlns:c15="http://schemas.microsoft.com/office/drawing/2012/chart" uri="{CE6537A1-D6FC-4f65-9D91-7224C49458BB}"/>
                <c:ext xmlns:c16="http://schemas.microsoft.com/office/drawing/2014/chart" uri="{C3380CC4-5D6E-409C-BE32-E72D297353CC}">
                  <c16:uniqueId val="{00000008-6F1F-43DC-867E-3D1626FE11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'Souhrnně KS'!$R$63:$R$82</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'Souhrnně KS'!$U$63:$U$82</c:f>
              <c:numCache>
                <c:formatCode>General</c:formatCode>
                <c:ptCount val="20"/>
                <c:pt idx="0">
                  <c:v>0</c:v>
                </c:pt>
                <c:pt idx="1">
                  <c:v>2</c:v>
                </c:pt>
                <c:pt idx="2">
                  <c:v>11</c:v>
                </c:pt>
                <c:pt idx="3">
                  <c:v>6</c:v>
                </c:pt>
                <c:pt idx="4">
                  <c:v>1</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69E4-4E57-A475-E639D68D55B7}"/>
            </c:ext>
          </c:extLst>
        </c:ser>
        <c:dLbls>
          <c:showLegendKey val="0"/>
          <c:showVal val="0"/>
          <c:showCatName val="0"/>
          <c:showSerName val="0"/>
          <c:showPercent val="0"/>
          <c:showBubbleSize val="0"/>
        </c:dLbls>
        <c:gapWidth val="150"/>
        <c:overlap val="100"/>
        <c:axId val="900074000"/>
        <c:axId val="900073344"/>
      </c:barChart>
      <c:catAx>
        <c:axId val="90007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900073344"/>
        <c:crosses val="autoZero"/>
        <c:auto val="1"/>
        <c:lblAlgn val="ctr"/>
        <c:lblOffset val="100"/>
        <c:noMultiLvlLbl val="0"/>
      </c:catAx>
      <c:valAx>
        <c:axId val="900073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90007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r>
              <a:rPr lang="cs-CZ" sz="1200" b="1">
                <a:solidFill>
                  <a:schemeClr val="tx2"/>
                </a:solidFill>
                <a:latin typeface="Arial" panose="020B0604020202020204" pitchFamily="34" charset="0"/>
                <a:cs typeface="Arial" panose="020B0604020202020204" pitchFamily="34" charset="0"/>
              </a:rPr>
              <a:t>Vývoj</a:t>
            </a:r>
            <a:r>
              <a:rPr lang="cs-CZ" sz="1200" b="1" baseline="0">
                <a:solidFill>
                  <a:schemeClr val="tx2"/>
                </a:solidFill>
                <a:latin typeface="Arial" panose="020B0604020202020204" pitchFamily="34" charset="0"/>
                <a:cs typeface="Arial" panose="020B0604020202020204" pitchFamily="34" charset="0"/>
              </a:rPr>
              <a:t> předběžné ceny tepelné energie pro konečné spotřebitele v cenových lokalitách palivové kategorie zemní plyn v roce 2022 (Kč/GJ)</a:t>
            </a:r>
            <a:r>
              <a:rPr lang="cs-CZ" sz="1200" b="1" baseline="30000">
                <a:solidFill>
                  <a:schemeClr val="tx2"/>
                </a:solidFill>
                <a:latin typeface="Arial" panose="020B0604020202020204" pitchFamily="34" charset="0"/>
                <a:cs typeface="Arial" panose="020B0604020202020204" pitchFamily="34" charset="0"/>
              </a:rPr>
              <a:t>1)</a:t>
            </a:r>
          </a:p>
        </c:rich>
      </c:tx>
      <c:layout>
        <c:manualLayout>
          <c:xMode val="edge"/>
          <c:yMode val="edge"/>
          <c:x val="0.16067433030641295"/>
          <c:y val="3.040325526760975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6166766305412342"/>
          <c:y val="0.17675614639948209"/>
          <c:w val="0.81581609242387854"/>
          <c:h val="0.68802407501278451"/>
        </c:manualLayout>
      </c:layout>
      <c:barChart>
        <c:barDir val="col"/>
        <c:grouping val="clustered"/>
        <c:varyColors val="0"/>
        <c:ser>
          <c:idx val="1"/>
          <c:order val="1"/>
          <c:tx>
            <c:strRef>
              <c:f>'Plyn KS'!$F$296</c:f>
              <c:strCache>
                <c:ptCount val="1"/>
                <c:pt idx="0">
                  <c:v>Ceny se změnou2)</c:v>
                </c:pt>
              </c:strCache>
            </c:strRef>
          </c:tx>
          <c:spPr>
            <a:solidFill>
              <a:srgbClr val="233060"/>
            </a:solidFill>
            <a:ln>
              <a:noFill/>
            </a:ln>
            <a:effectLst/>
          </c:spPr>
          <c:invertIfNegative val="0"/>
          <c:cat>
            <c:numRef>
              <c:f>'Plyn KS'!$F$47:$F$59</c:f>
              <c:numCache>
                <c:formatCode>General</c:formatCode>
                <c:ptCount val="13"/>
              </c:numCache>
            </c:numRef>
          </c:cat>
          <c:val>
            <c:numRef>
              <c:f>'Plyn KS'!$F$297:$F$309</c:f>
              <c:numCache>
                <c:formatCode>#,##0.00</c:formatCode>
                <c:ptCount val="13"/>
                <c:pt idx="0">
                  <c:v>0</c:v>
                </c:pt>
                <c:pt idx="1">
                  <c:v>0</c:v>
                </c:pt>
                <c:pt idx="2">
                  <c:v>936.71564685151964</c:v>
                </c:pt>
                <c:pt idx="3">
                  <c:v>1478.4027438390012</c:v>
                </c:pt>
                <c:pt idx="4">
                  <c:v>1403.1612771033754</c:v>
                </c:pt>
                <c:pt idx="5">
                  <c:v>1210.3632831450823</c:v>
                </c:pt>
                <c:pt idx="6">
                  <c:v>1487.947538352038</c:v>
                </c:pt>
                <c:pt idx="7">
                  <c:v>938.71356124780357</c:v>
                </c:pt>
                <c:pt idx="8">
                  <c:v>1545.4119839619855</c:v>
                </c:pt>
                <c:pt idx="9">
                  <c:v>1567.9149292315453</c:v>
                </c:pt>
                <c:pt idx="10">
                  <c:v>2137.9673381727362</c:v>
                </c:pt>
                <c:pt idx="11">
                  <c:v>1518.5241427066226</c:v>
                </c:pt>
                <c:pt idx="12">
                  <c:v>1597.46</c:v>
                </c:pt>
              </c:numCache>
            </c:numRef>
          </c:val>
          <c:extLst>
            <c:ext xmlns:c16="http://schemas.microsoft.com/office/drawing/2014/chart" uri="{C3380CC4-5D6E-409C-BE32-E72D297353CC}">
              <c16:uniqueId val="{00000018-7520-4FC2-995F-270B4521DD24}"/>
            </c:ext>
          </c:extLst>
        </c:ser>
        <c:ser>
          <c:idx val="2"/>
          <c:order val="2"/>
          <c:tx>
            <c:strRef>
              <c:f>'Plyn KS'!$G$296</c:f>
              <c:strCache>
                <c:ptCount val="1"/>
                <c:pt idx="0">
                  <c:v>Veškeré ceny3)</c:v>
                </c:pt>
              </c:strCache>
            </c:strRef>
          </c:tx>
          <c:spPr>
            <a:solidFill>
              <a:srgbClr val="C7CCD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719-483B-BBE3-ADDAEB3FE5BD}"/>
                </c:ext>
              </c:extLst>
            </c:dLbl>
            <c:dLbl>
              <c:idx val="1"/>
              <c:tx>
                <c:rich>
                  <a:bodyPr/>
                  <a:lstStyle/>
                  <a:p>
                    <a:fld id="{7F3300DA-9547-4DCB-8F27-1AD1B123E2BC}"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719-483B-BBE3-ADDAEB3FE5BD}"/>
                </c:ext>
              </c:extLst>
            </c:dLbl>
            <c:dLbl>
              <c:idx val="2"/>
              <c:tx>
                <c:rich>
                  <a:bodyPr/>
                  <a:lstStyle/>
                  <a:p>
                    <a:fld id="{72797E20-7586-4B0B-B240-B725B83D8A48}"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719-483B-BBE3-ADDAEB3FE5BD}"/>
                </c:ext>
              </c:extLst>
            </c:dLbl>
            <c:dLbl>
              <c:idx val="3"/>
              <c:tx>
                <c:rich>
                  <a:bodyPr/>
                  <a:lstStyle/>
                  <a:p>
                    <a:fld id="{0696D355-0ABF-478B-923E-EC80314A8CFA}"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719-483B-BBE3-ADDAEB3FE5BD}"/>
                </c:ext>
              </c:extLst>
            </c:dLbl>
            <c:dLbl>
              <c:idx val="4"/>
              <c:tx>
                <c:rich>
                  <a:bodyPr/>
                  <a:lstStyle/>
                  <a:p>
                    <a:fld id="{680D4250-EFAE-4BD9-A2DF-9EC00DF94922}"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719-483B-BBE3-ADDAEB3FE5BD}"/>
                </c:ext>
              </c:extLst>
            </c:dLbl>
            <c:dLbl>
              <c:idx val="5"/>
              <c:tx>
                <c:rich>
                  <a:bodyPr/>
                  <a:lstStyle/>
                  <a:p>
                    <a:fld id="{5371C963-09BA-43A8-A665-0295B8C300A9}"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719-483B-BBE3-ADDAEB3FE5BD}"/>
                </c:ext>
              </c:extLst>
            </c:dLbl>
            <c:dLbl>
              <c:idx val="6"/>
              <c:tx>
                <c:rich>
                  <a:bodyPr/>
                  <a:lstStyle/>
                  <a:p>
                    <a:fld id="{BE0274D9-B8EA-4BED-9819-B66B338012B8}"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719-483B-BBE3-ADDAEB3FE5BD}"/>
                </c:ext>
              </c:extLst>
            </c:dLbl>
            <c:dLbl>
              <c:idx val="7"/>
              <c:tx>
                <c:rich>
                  <a:bodyPr/>
                  <a:lstStyle/>
                  <a:p>
                    <a:fld id="{F0EF5AD7-47E9-41E6-9B14-E8285D831849}"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719-483B-BBE3-ADDAEB3FE5BD}"/>
                </c:ext>
              </c:extLst>
            </c:dLbl>
            <c:dLbl>
              <c:idx val="8"/>
              <c:tx>
                <c:rich>
                  <a:bodyPr/>
                  <a:lstStyle/>
                  <a:p>
                    <a:fld id="{EEDCE245-20E5-4ACE-BA2B-7838F08BAF35}"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719-483B-BBE3-ADDAEB3FE5BD}"/>
                </c:ext>
              </c:extLst>
            </c:dLbl>
            <c:dLbl>
              <c:idx val="9"/>
              <c:tx>
                <c:rich>
                  <a:bodyPr/>
                  <a:lstStyle/>
                  <a:p>
                    <a:fld id="{5572F6A2-463C-4EEE-B0F1-BEC50960E322}"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719-483B-BBE3-ADDAEB3FE5BD}"/>
                </c:ext>
              </c:extLst>
            </c:dLbl>
            <c:dLbl>
              <c:idx val="10"/>
              <c:tx>
                <c:rich>
                  <a:bodyPr/>
                  <a:lstStyle/>
                  <a:p>
                    <a:fld id="{09E1B23F-7AF9-4EDB-B441-B506605E6A4E}"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719-483B-BBE3-ADDAEB3FE5BD}"/>
                </c:ext>
              </c:extLst>
            </c:dLbl>
            <c:dLbl>
              <c:idx val="11"/>
              <c:tx>
                <c:rich>
                  <a:bodyPr/>
                  <a:lstStyle/>
                  <a:p>
                    <a:fld id="{93CA4CEB-4FDF-4F34-B258-F7A34E7309B5}"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719-483B-BBE3-ADDAEB3FE5BD}"/>
                </c:ext>
              </c:extLst>
            </c:dLbl>
            <c:dLbl>
              <c:idx val="12"/>
              <c:tx>
                <c:rich>
                  <a:bodyPr/>
                  <a:lstStyle/>
                  <a:p>
                    <a:fld id="{8AE9DCA0-E6D4-43B1-9A9C-EF095277AA91}"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719-483B-BBE3-ADDAEB3FE5BD}"/>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'Plyn KS'!$F$47:$F$59</c:f>
              <c:numCache>
                <c:formatCode>General</c:formatCode>
                <c:ptCount val="13"/>
              </c:numCache>
            </c:numRef>
          </c:cat>
          <c:val>
            <c:numRef>
              <c:f>'Plyn KS'!$G$297:$G$309</c:f>
              <c:numCache>
                <c:formatCode>#,##0.00</c:formatCode>
                <c:ptCount val="13"/>
                <c:pt idx="0">
                  <c:v>518.18702914611197</c:v>
                </c:pt>
                <c:pt idx="1">
                  <c:v>696.09627014068644</c:v>
                </c:pt>
                <c:pt idx="2">
                  <c:v>696.98130661058849</c:v>
                </c:pt>
                <c:pt idx="3">
                  <c:v>700.54746687841634</c:v>
                </c:pt>
                <c:pt idx="4">
                  <c:v>722.8267577486572</c:v>
                </c:pt>
                <c:pt idx="5">
                  <c:v>720.42345660138142</c:v>
                </c:pt>
                <c:pt idx="6">
                  <c:v>723.10326712495839</c:v>
                </c:pt>
                <c:pt idx="7">
                  <c:v>739.74873171207207</c:v>
                </c:pt>
                <c:pt idx="8">
                  <c:v>750.48493499562551</c:v>
                </c:pt>
                <c:pt idx="9">
                  <c:v>758.48760012204423</c:v>
                </c:pt>
                <c:pt idx="10">
                  <c:v>779.00777919747838</c:v>
                </c:pt>
                <c:pt idx="11">
                  <c:v>886.07288273242011</c:v>
                </c:pt>
                <c:pt idx="12">
                  <c:v>887.57262016256641</c:v>
                </c:pt>
              </c:numCache>
            </c:numRef>
          </c:val>
          <c:extLst>
            <c:ext xmlns:c15="http://schemas.microsoft.com/office/drawing/2012/chart" uri="{02D57815-91ED-43cb-92C2-25804820EDAC}">
              <c15:datalabelsRange>
                <c15:f>'Plyn KS'!$H$297:$H$309</c15:f>
                <c15:dlblRangeCache>
                  <c:ptCount val="13"/>
                  <c:pt idx="1">
                    <c:v>34,3%</c:v>
                  </c:pt>
                  <c:pt idx="2">
                    <c:v>0,1%</c:v>
                  </c:pt>
                  <c:pt idx="3">
                    <c:v>0,5%</c:v>
                  </c:pt>
                  <c:pt idx="4">
                    <c:v>3,2%</c:v>
                  </c:pt>
                  <c:pt idx="5">
                    <c:v>-0,3%</c:v>
                  </c:pt>
                  <c:pt idx="6">
                    <c:v>0,4%</c:v>
                  </c:pt>
                  <c:pt idx="7">
                    <c:v>2,3%</c:v>
                  </c:pt>
                  <c:pt idx="8">
                    <c:v>1,5%</c:v>
                  </c:pt>
                  <c:pt idx="9">
                    <c:v>1,1%</c:v>
                  </c:pt>
                  <c:pt idx="10">
                    <c:v>2,7%</c:v>
                  </c:pt>
                  <c:pt idx="11">
                    <c:v>13,7%</c:v>
                  </c:pt>
                  <c:pt idx="12">
                    <c:v>0,2%</c:v>
                  </c:pt>
                </c15:dlblRangeCache>
              </c15:datalabelsRange>
            </c:ext>
            <c:ext xmlns:c16="http://schemas.microsoft.com/office/drawing/2014/chart" uri="{C3380CC4-5D6E-409C-BE32-E72D297353CC}">
              <c16:uniqueId val="{00000019-7520-4FC2-995F-270B4521DD24}"/>
            </c:ext>
          </c:extLst>
        </c:ser>
        <c:dLbls>
          <c:showLegendKey val="0"/>
          <c:showVal val="0"/>
          <c:showCatName val="0"/>
          <c:showSerName val="0"/>
          <c:showPercent val="0"/>
          <c:showBubbleSize val="0"/>
        </c:dLbls>
        <c:gapWidth val="150"/>
        <c:axId val="425539048"/>
        <c:axId val="425539376"/>
      </c:barChart>
      <c:lineChart>
        <c:grouping val="stacked"/>
        <c:varyColors val="0"/>
        <c:ser>
          <c:idx val="0"/>
          <c:order val="0"/>
          <c:tx>
            <c:strRef>
              <c:f>'Plyn KS'!$E$296</c:f>
              <c:strCache>
                <c:ptCount val="1"/>
                <c:pt idx="0">
                  <c:v>Ceny beze změny4)</c:v>
                </c:pt>
              </c:strCache>
            </c:strRef>
          </c:tx>
          <c:spPr>
            <a:ln w="28575" cap="rnd">
              <a:solidFill>
                <a:schemeClr val="accent6">
                  <a:lumMod val="75000"/>
                </a:schemeClr>
              </a:solidFill>
              <a:round/>
            </a:ln>
            <a:effectLst/>
          </c:spPr>
          <c:marker>
            <c:symbol val="circle"/>
            <c:size val="5"/>
            <c:spPr>
              <a:solidFill>
                <a:schemeClr val="accent6">
                  <a:lumMod val="75000"/>
                </a:schemeClr>
              </a:solidFill>
              <a:ln w="44450">
                <a:solidFill>
                  <a:schemeClr val="accent6">
                    <a:lumMod val="75000"/>
                  </a:schemeClr>
                </a:solidFill>
              </a:ln>
              <a:effectLst/>
            </c:spPr>
          </c:marker>
          <c:cat>
            <c:strRef>
              <c:f>'Plyn KS'!$E$47:$F$59</c:f>
              <c:strCache>
                <c:ptCount val="13"/>
                <c:pt idx="0">
                  <c:v>Leden 2021</c:v>
                </c:pt>
                <c:pt idx="1">
                  <c:v>Leden</c:v>
                </c:pt>
                <c:pt idx="2">
                  <c:v>Únor</c:v>
                </c:pt>
                <c:pt idx="3">
                  <c:v>Březen</c:v>
                </c:pt>
                <c:pt idx="4">
                  <c:v>Duben</c:v>
                </c:pt>
                <c:pt idx="5">
                  <c:v>Květen</c:v>
                </c:pt>
                <c:pt idx="6">
                  <c:v>Červen</c:v>
                </c:pt>
                <c:pt idx="7">
                  <c:v>Červenec</c:v>
                </c:pt>
                <c:pt idx="8">
                  <c:v>Srpen</c:v>
                </c:pt>
                <c:pt idx="9">
                  <c:v>Září</c:v>
                </c:pt>
                <c:pt idx="10">
                  <c:v>Říjen</c:v>
                </c:pt>
                <c:pt idx="11">
                  <c:v>Listopad</c:v>
                </c:pt>
                <c:pt idx="12">
                  <c:v>Prosinec</c:v>
                </c:pt>
              </c:strCache>
            </c:strRef>
          </c:cat>
          <c:val>
            <c:numRef>
              <c:f>'Plyn KS'!$E$297:$E$309</c:f>
              <c:numCache>
                <c:formatCode>#,##0.00</c:formatCode>
                <c:ptCount val="13"/>
                <c:pt idx="0">
                  <c:v>518.18702914611197</c:v>
                </c:pt>
                <c:pt idx="1">
                  <c:v>696.09627014068644</c:v>
                </c:pt>
                <c:pt idx="2">
                  <c:v>690.15917106509767</c:v>
                </c:pt>
                <c:pt idx="3">
                  <c:v>689.77194363501724</c:v>
                </c:pt>
                <c:pt idx="4">
                  <c:v>688.78674838969744</c:v>
                </c:pt>
                <c:pt idx="5">
                  <c:v>691.0435382123153</c:v>
                </c:pt>
                <c:pt idx="6">
                  <c:v>685.98525857277423</c:v>
                </c:pt>
                <c:pt idx="7">
                  <c:v>687.52237310272642</c:v>
                </c:pt>
                <c:pt idx="8">
                  <c:v>684.07302357808453</c:v>
                </c:pt>
                <c:pt idx="9">
                  <c:v>684.07223784775942</c:v>
                </c:pt>
                <c:pt idx="10">
                  <c:v>684.12376684578965</c:v>
                </c:pt>
                <c:pt idx="11">
                  <c:v>678.79489959544242</c:v>
                </c:pt>
                <c:pt idx="12">
                  <c:v>677.05089161652393</c:v>
                </c:pt>
              </c:numCache>
            </c:numRef>
          </c:val>
          <c:smooth val="0"/>
          <c:extLst>
            <c:ext xmlns:c16="http://schemas.microsoft.com/office/drawing/2014/chart" uri="{C3380CC4-5D6E-409C-BE32-E72D297353CC}">
              <c16:uniqueId val="{00000017-7520-4FC2-995F-270B4521DD24}"/>
            </c:ext>
          </c:extLst>
        </c:ser>
        <c:dLbls>
          <c:showLegendKey val="0"/>
          <c:showVal val="0"/>
          <c:showCatName val="0"/>
          <c:showSerName val="0"/>
          <c:showPercent val="0"/>
          <c:showBubbleSize val="0"/>
        </c:dLbls>
        <c:marker val="1"/>
        <c:smooth val="0"/>
        <c:axId val="425539048"/>
        <c:axId val="425539376"/>
      </c:lineChart>
      <c:catAx>
        <c:axId val="42553904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376"/>
        <c:crosses val="autoZero"/>
        <c:auto val="1"/>
        <c:lblAlgn val="ctr"/>
        <c:lblOffset val="100"/>
        <c:noMultiLvlLbl val="0"/>
      </c:catAx>
      <c:valAx>
        <c:axId val="425539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cs-CZ"/>
          </a:p>
        </c:txPr>
      </c:dTable>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cs-CZ" sz="1200" b="1" i="0" baseline="0">
                <a:solidFill>
                  <a:schemeClr val="tx2"/>
                </a:solidFill>
                <a:effectLst/>
              </a:rPr>
              <a:t>Podíl trhu se změnou a beze změny ceny v roce 2022 (%)</a:t>
            </a:r>
            <a:endParaRPr lang="cs-CZ" sz="1200">
              <a:solidFill>
                <a:schemeClr val="tx2"/>
              </a:solidFill>
              <a:effectLst/>
            </a:endParaRPr>
          </a:p>
        </c:rich>
      </c:tx>
      <c:layout>
        <c:manualLayout>
          <c:xMode val="edge"/>
          <c:yMode val="edge"/>
          <c:x val="0.1566696491360591"/>
          <c:y val="1.373290747916354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cs-CZ"/>
        </a:p>
      </c:txPr>
    </c:title>
    <c:autoTitleDeleted val="0"/>
    <c:plotArea>
      <c:layout/>
      <c:doughnutChart>
        <c:varyColors val="1"/>
        <c:ser>
          <c:idx val="0"/>
          <c:order val="0"/>
          <c:spPr>
            <a:solidFill>
              <a:srgbClr val="9196B0"/>
            </a:solidFill>
          </c:spPr>
          <c:dPt>
            <c:idx val="0"/>
            <c:bubble3D val="0"/>
            <c:spPr>
              <a:solidFill>
                <a:srgbClr val="233060"/>
              </a:solidFill>
              <a:ln w="19050">
                <a:solidFill>
                  <a:schemeClr val="lt1"/>
                </a:solidFill>
              </a:ln>
              <a:effectLst/>
            </c:spPr>
            <c:extLst>
              <c:ext xmlns:c16="http://schemas.microsoft.com/office/drawing/2014/chart" uri="{C3380CC4-5D6E-409C-BE32-E72D297353CC}">
                <c16:uniqueId val="{00000001-5FA5-4FB2-BBAE-D002DCF52742}"/>
              </c:ext>
            </c:extLst>
          </c:dPt>
          <c:dPt>
            <c:idx val="1"/>
            <c:bubble3D val="0"/>
            <c:spPr>
              <a:solidFill>
                <a:srgbClr val="9196B0"/>
              </a:solidFill>
              <a:ln w="19050">
                <a:solidFill>
                  <a:schemeClr val="lt1"/>
                </a:solidFill>
              </a:ln>
              <a:effectLst/>
            </c:spPr>
            <c:extLst>
              <c:ext xmlns:c16="http://schemas.microsoft.com/office/drawing/2014/chart" uri="{C3380CC4-5D6E-409C-BE32-E72D297353CC}">
                <c16:uniqueId val="{00000003-5FA5-4FB2-BBAE-D002DCF52742}"/>
              </c:ext>
            </c:extLst>
          </c:dPt>
          <c:dLbls>
            <c:dLbl>
              <c:idx val="0"/>
              <c:layout>
                <c:manualLayout>
                  <c:x val="0.11666666666666667"/>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A5-4FB2-BBAE-D002DCF52742}"/>
                </c:ext>
              </c:extLst>
            </c:dLbl>
            <c:dLbl>
              <c:idx val="1"/>
              <c:layout>
                <c:manualLayout>
                  <c:x val="-8.3333333333333384E-2"/>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A5-4FB2-BBAE-D002DCF527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'Plyn KS'!$E$93:$E$94</c:f>
              <c:strCache>
                <c:ptCount val="2"/>
                <c:pt idx="0">
                  <c:v>Beze změny ceny</c:v>
                </c:pt>
                <c:pt idx="1">
                  <c:v>Se změnou ceny</c:v>
                </c:pt>
              </c:strCache>
            </c:strRef>
          </c:cat>
          <c:val>
            <c:numRef>
              <c:f>'Plyn KS'!$G$93:$G$94</c:f>
              <c:numCache>
                <c:formatCode>0.00%</c:formatCode>
                <c:ptCount val="2"/>
                <c:pt idx="0">
                  <c:v>0.68163544099153062</c:v>
                </c:pt>
                <c:pt idx="1">
                  <c:v>0.31836455900846938</c:v>
                </c:pt>
              </c:numCache>
            </c:numRef>
          </c:val>
          <c:extLst>
            <c:ext xmlns:c16="http://schemas.microsoft.com/office/drawing/2014/chart" uri="{C3380CC4-5D6E-409C-BE32-E72D297353CC}">
              <c16:uniqueId val="{00000004-5FA5-4FB2-BBAE-D002DCF52742}"/>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cs-CZ" sz="1200" b="1" i="0" u="none" strike="noStrike" baseline="0">
                <a:effectLst/>
              </a:rPr>
              <a:t>Podíl trhu se změnou a beze změny ceny v jednotlivých měsících roku 2022 </a:t>
            </a:r>
            <a:r>
              <a:rPr lang="cs-CZ" sz="1200">
                <a:solidFill>
                  <a:schemeClr val="tx2"/>
                </a:solidFill>
              </a:rPr>
              <a:t>(%)</a:t>
            </a:r>
            <a:r>
              <a:rPr lang="cs-CZ" sz="1200" baseline="0">
                <a:solidFill>
                  <a:schemeClr val="tx2"/>
                </a:solidFill>
              </a:rPr>
              <a:t> </a:t>
            </a:r>
            <a:endParaRPr lang="en-US" sz="1200">
              <a:solidFill>
                <a:schemeClr val="tx2"/>
              </a:solidFill>
            </a:endParaRPr>
          </a:p>
        </c:rich>
      </c:tx>
      <c:layout>
        <c:manualLayout>
          <c:xMode val="edge"/>
          <c:yMode val="edge"/>
          <c:x val="0.13277014345809512"/>
          <c:y val="1.52518606407075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2601912227206596"/>
          <c:y val="0.13990650024374557"/>
          <c:w val="0.86914379302518652"/>
          <c:h val="0.72435158245559161"/>
        </c:manualLayout>
      </c:layout>
      <c:barChart>
        <c:barDir val="col"/>
        <c:grouping val="stacked"/>
        <c:varyColors val="0"/>
        <c:ser>
          <c:idx val="0"/>
          <c:order val="0"/>
          <c:tx>
            <c:strRef>
              <c:f>'Plyn KS'!$H$255</c:f>
              <c:strCache>
                <c:ptCount val="1"/>
                <c:pt idx="0">
                  <c:v>Podíl beze změny ceny</c:v>
                </c:pt>
              </c:strCache>
            </c:strRef>
          </c:tx>
          <c:spPr>
            <a:solidFill>
              <a:srgbClr val="9196B0"/>
            </a:solidFill>
            <a:ln>
              <a:noFill/>
            </a:ln>
            <a:effectLst/>
          </c:spPr>
          <c:invertIfNegative val="0"/>
          <c:dLbls>
            <c:dLbl>
              <c:idx val="0"/>
              <c:tx>
                <c:rich>
                  <a:bodyPr/>
                  <a:lstStyle/>
                  <a:p>
                    <a:fld id="{C383071D-C30F-495A-BF74-6A4F9727AE76}"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FE4-4C61-8CE4-341FDD134D9C}"/>
                </c:ext>
              </c:extLst>
            </c:dLbl>
            <c:dLbl>
              <c:idx val="1"/>
              <c:tx>
                <c:rich>
                  <a:bodyPr/>
                  <a:lstStyle/>
                  <a:p>
                    <a:fld id="{036E7118-8E9F-4EAE-AA5A-ED6D664DE0DB}"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FE4-4C61-8CE4-341FDD134D9C}"/>
                </c:ext>
              </c:extLst>
            </c:dLbl>
            <c:dLbl>
              <c:idx val="2"/>
              <c:tx>
                <c:rich>
                  <a:bodyPr/>
                  <a:lstStyle/>
                  <a:p>
                    <a:fld id="{5EBBF897-1630-422A-BC8B-988C187C0459}"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FE4-4C61-8CE4-341FDD134D9C}"/>
                </c:ext>
              </c:extLst>
            </c:dLbl>
            <c:dLbl>
              <c:idx val="3"/>
              <c:tx>
                <c:rich>
                  <a:bodyPr/>
                  <a:lstStyle/>
                  <a:p>
                    <a:fld id="{46379C27-2F65-4887-BC8E-F141338DF421}"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FE4-4C61-8CE4-341FDD134D9C}"/>
                </c:ext>
              </c:extLst>
            </c:dLbl>
            <c:dLbl>
              <c:idx val="4"/>
              <c:tx>
                <c:rich>
                  <a:bodyPr/>
                  <a:lstStyle/>
                  <a:p>
                    <a:fld id="{3A2D2ACA-ABDC-4A1F-B778-3C9B248B8512}"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FE4-4C61-8CE4-341FDD134D9C}"/>
                </c:ext>
              </c:extLst>
            </c:dLbl>
            <c:dLbl>
              <c:idx val="5"/>
              <c:tx>
                <c:rich>
                  <a:bodyPr/>
                  <a:lstStyle/>
                  <a:p>
                    <a:fld id="{FAA6F535-B5FE-48F1-8660-DB2E92250CB8}"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FE4-4C61-8CE4-341FDD134D9C}"/>
                </c:ext>
              </c:extLst>
            </c:dLbl>
            <c:dLbl>
              <c:idx val="6"/>
              <c:tx>
                <c:rich>
                  <a:bodyPr/>
                  <a:lstStyle/>
                  <a:p>
                    <a:fld id="{37E5AD5F-9F4B-4521-B36A-31B5F8E9202F}"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FE4-4C61-8CE4-341FDD134D9C}"/>
                </c:ext>
              </c:extLst>
            </c:dLbl>
            <c:dLbl>
              <c:idx val="7"/>
              <c:tx>
                <c:rich>
                  <a:bodyPr/>
                  <a:lstStyle/>
                  <a:p>
                    <a:fld id="{AF3E5B03-3675-447C-B1ED-2B59561DAAAF}"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FE4-4C61-8CE4-341FDD134D9C}"/>
                </c:ext>
              </c:extLst>
            </c:dLbl>
            <c:dLbl>
              <c:idx val="8"/>
              <c:tx>
                <c:rich>
                  <a:bodyPr/>
                  <a:lstStyle/>
                  <a:p>
                    <a:fld id="{3EC231ED-3526-4152-9173-01E8370CC41D}"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FE4-4C61-8CE4-341FDD134D9C}"/>
                </c:ext>
              </c:extLst>
            </c:dLbl>
            <c:dLbl>
              <c:idx val="9"/>
              <c:tx>
                <c:rich>
                  <a:bodyPr/>
                  <a:lstStyle/>
                  <a:p>
                    <a:fld id="{342F18F6-19C1-4811-A393-584C880F1B75}"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042-4AE4-8762-7A6F803C7734}"/>
                </c:ext>
              </c:extLst>
            </c:dLbl>
            <c:dLbl>
              <c:idx val="10"/>
              <c:tx>
                <c:rich>
                  <a:bodyPr/>
                  <a:lstStyle/>
                  <a:p>
                    <a:fld id="{36EAB7B5-D1D1-48F5-B334-81E83D3ADD03}"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042-4AE4-8762-7A6F803C7734}"/>
                </c:ext>
              </c:extLst>
            </c:dLbl>
            <c:dLbl>
              <c:idx val="11"/>
              <c:tx>
                <c:rich>
                  <a:bodyPr/>
                  <a:lstStyle/>
                  <a:p>
                    <a:fld id="{CA8E28D3-F637-4A0D-85F2-B92E2E96F91A}" type="CELLRANGE">
                      <a:rPr lang="cs-CZ"/>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042-4AE4-8762-7A6F803C7734}"/>
                </c:ext>
              </c:extLst>
            </c:dLbl>
            <c:spPr>
              <a:solidFill>
                <a:srgbClr val="C7CCD6"/>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'Plyn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'Plyn KS'!$J$256:$J$267</c:f>
              <c:numCache>
                <c:formatCode>0.00</c:formatCode>
                <c:ptCount val="12"/>
                <c:pt idx="0">
                  <c:v>696.09627014068644</c:v>
                </c:pt>
                <c:pt idx="1">
                  <c:v>677.69606605381693</c:v>
                </c:pt>
                <c:pt idx="2">
                  <c:v>695.50270228856073</c:v>
                </c:pt>
                <c:pt idx="3">
                  <c:v>691.93114948001505</c:v>
                </c:pt>
                <c:pt idx="4">
                  <c:v>689.25847323590085</c:v>
                </c:pt>
                <c:pt idx="5">
                  <c:v>713.11326308169816</c:v>
                </c:pt>
                <c:pt idx="6">
                  <c:v>683.910120186879</c:v>
                </c:pt>
                <c:pt idx="7">
                  <c:v>729.42540166738888</c:v>
                </c:pt>
                <c:pt idx="8">
                  <c:v>726.49141031469469</c:v>
                </c:pt>
                <c:pt idx="9">
                  <c:v>762.4939488072921</c:v>
                </c:pt>
                <c:pt idx="10">
                  <c:v>764.14934306756697</c:v>
                </c:pt>
                <c:pt idx="11">
                  <c:v>884.97509863809455</c:v>
                </c:pt>
              </c:numCache>
            </c:numRef>
          </c:val>
          <c:extLst>
            <c:ext xmlns:c15="http://schemas.microsoft.com/office/drawing/2012/chart" uri="{02D57815-91ED-43cb-92C2-25804820EDAC}">
              <c15:datalabelsRange>
                <c15:f>'Plyn KS'!$H$256:$H$267</c15:f>
                <c15:dlblRangeCache>
                  <c:ptCount val="12"/>
                  <c:pt idx="0">
                    <c:v>1,00</c:v>
                  </c:pt>
                  <c:pt idx="1">
                    <c:v>0,97</c:v>
                  </c:pt>
                  <c:pt idx="2">
                    <c:v>0,99</c:v>
                  </c:pt>
                  <c:pt idx="3">
                    <c:v>0,96</c:v>
                  </c:pt>
                  <c:pt idx="4">
                    <c:v>0,96</c:v>
                  </c:pt>
                  <c:pt idx="5">
                    <c:v>0,99</c:v>
                  </c:pt>
                  <c:pt idx="6">
                    <c:v>0,92</c:v>
                  </c:pt>
                  <c:pt idx="7">
                    <c:v>0,97</c:v>
                  </c:pt>
                  <c:pt idx="8">
                    <c:v>0,96</c:v>
                  </c:pt>
                  <c:pt idx="9">
                    <c:v>0,98</c:v>
                  </c:pt>
                  <c:pt idx="10">
                    <c:v>0,86</c:v>
                  </c:pt>
                  <c:pt idx="11">
                    <c:v>1,00</c:v>
                  </c:pt>
                </c15:dlblRangeCache>
              </c15:datalabelsRange>
            </c:ext>
            <c:ext xmlns:c16="http://schemas.microsoft.com/office/drawing/2014/chart" uri="{C3380CC4-5D6E-409C-BE32-E72D297353CC}">
              <c16:uniqueId val="{00000009-4FE4-4C61-8CE4-341FDD134D9C}"/>
            </c:ext>
          </c:extLst>
        </c:ser>
        <c:ser>
          <c:idx val="1"/>
          <c:order val="1"/>
          <c:tx>
            <c:strRef>
              <c:f>'Plyn KS'!$I$255</c:f>
              <c:strCache>
                <c:ptCount val="1"/>
                <c:pt idx="0">
                  <c:v>Podíl se změnou ceny</c:v>
                </c:pt>
              </c:strCache>
            </c:strRef>
          </c:tx>
          <c:spPr>
            <a:solidFill>
              <a:srgbClr val="DF2B20"/>
            </a:solidFill>
            <a:ln>
              <a:noFill/>
            </a:ln>
            <a:effectLst/>
          </c:spPr>
          <c:invertIfNegative val="0"/>
          <c:dLbls>
            <c:dLbl>
              <c:idx val="0"/>
              <c:layout>
                <c:manualLayout>
                  <c:x val="-1.6742576755752319E-17"/>
                  <c:y val="-2.9223744292237442E-2"/>
                </c:manualLayout>
              </c:layout>
              <c:tx>
                <c:rich>
                  <a:bodyPr/>
                  <a:lstStyle/>
                  <a:p>
                    <a:fld id="{F76AF524-C7FC-4B42-8CB7-97D3E09DECFA}"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FE4-4C61-8CE4-341FDD134D9C}"/>
                </c:ext>
              </c:extLst>
            </c:dLbl>
            <c:dLbl>
              <c:idx val="1"/>
              <c:layout>
                <c:manualLayout>
                  <c:x val="1.8264840182648067E-3"/>
                  <c:y val="-4.3835616438356199E-2"/>
                </c:manualLayout>
              </c:layout>
              <c:tx>
                <c:rich>
                  <a:bodyPr/>
                  <a:lstStyle/>
                  <a:p>
                    <a:fld id="{81DD16C1-53E7-452D-8B44-FB9CBC1A8316}"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FE4-4C61-8CE4-341FDD134D9C}"/>
                </c:ext>
              </c:extLst>
            </c:dLbl>
            <c:dLbl>
              <c:idx val="2"/>
              <c:layout>
                <c:manualLayout>
                  <c:x val="0"/>
                  <c:y val="-3.2876712328767092E-2"/>
                </c:manualLayout>
              </c:layout>
              <c:tx>
                <c:rich>
                  <a:bodyPr/>
                  <a:lstStyle/>
                  <a:p>
                    <a:fld id="{A4AC880B-5D81-4CAB-BD6C-E18B0450DFDB}"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FE4-4C61-8CE4-341FDD134D9C}"/>
                </c:ext>
              </c:extLst>
            </c:dLbl>
            <c:dLbl>
              <c:idx val="3"/>
              <c:layout>
                <c:manualLayout>
                  <c:x val="0"/>
                  <c:y val="-4.3835616438356165E-2"/>
                </c:manualLayout>
              </c:layout>
              <c:tx>
                <c:rich>
                  <a:bodyPr/>
                  <a:lstStyle/>
                  <a:p>
                    <a:fld id="{F843A109-93AE-4C0E-A112-FD49B7C63C5B}"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FE4-4C61-8CE4-341FDD134D9C}"/>
                </c:ext>
              </c:extLst>
            </c:dLbl>
            <c:dLbl>
              <c:idx val="4"/>
              <c:layout>
                <c:manualLayout>
                  <c:x val="-6.6970307023009276E-17"/>
                  <c:y val="-4.7488584474885812E-2"/>
                </c:manualLayout>
              </c:layout>
              <c:tx>
                <c:rich>
                  <a:bodyPr/>
                  <a:lstStyle/>
                  <a:p>
                    <a:fld id="{41CE52BC-013E-4C77-81C8-B199B2E6C8BA}"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FE4-4C61-8CE4-341FDD134D9C}"/>
                </c:ext>
              </c:extLst>
            </c:dLbl>
            <c:dLbl>
              <c:idx val="5"/>
              <c:layout>
                <c:manualLayout>
                  <c:x val="-6.6970307023009276E-17"/>
                  <c:y val="-4.0182648401826448E-2"/>
                </c:manualLayout>
              </c:layout>
              <c:tx>
                <c:rich>
                  <a:bodyPr/>
                  <a:lstStyle/>
                  <a:p>
                    <a:fld id="{641FF229-C542-4393-A3CA-5E62DC599CBA}"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FE4-4C61-8CE4-341FDD134D9C}"/>
                </c:ext>
              </c:extLst>
            </c:dLbl>
            <c:dLbl>
              <c:idx val="6"/>
              <c:layout>
                <c:manualLayout>
                  <c:x val="5.4794520547945206E-3"/>
                  <c:y val="-4.7488584474885881E-2"/>
                </c:manualLayout>
              </c:layout>
              <c:tx>
                <c:rich>
                  <a:bodyPr/>
                  <a:lstStyle/>
                  <a:p>
                    <a:fld id="{AB508336-1F81-45EC-9C72-87034636B1A2}"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FE4-4C61-8CE4-341FDD134D9C}"/>
                </c:ext>
              </c:extLst>
            </c:dLbl>
            <c:dLbl>
              <c:idx val="7"/>
              <c:layout>
                <c:manualLayout>
                  <c:x val="3.6529680365296802E-3"/>
                  <c:y val="-2.9223744292237477E-2"/>
                </c:manualLayout>
              </c:layout>
              <c:tx>
                <c:rich>
                  <a:bodyPr/>
                  <a:lstStyle/>
                  <a:p>
                    <a:fld id="{D1279B58-0705-44C5-8F9C-91EF746E2A5E}"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FE4-4C61-8CE4-341FDD134D9C}"/>
                </c:ext>
              </c:extLst>
            </c:dLbl>
            <c:dLbl>
              <c:idx val="8"/>
              <c:layout>
                <c:manualLayout>
                  <c:x val="0"/>
                  <c:y val="-3.6529680365296836E-2"/>
                </c:manualLayout>
              </c:layout>
              <c:tx>
                <c:rich>
                  <a:bodyPr/>
                  <a:lstStyle/>
                  <a:p>
                    <a:fld id="{28B035BF-74FE-46DC-ADE5-67805FA1DCE0}"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FE4-4C61-8CE4-341FDD134D9C}"/>
                </c:ext>
              </c:extLst>
            </c:dLbl>
            <c:dLbl>
              <c:idx val="9"/>
              <c:layout>
                <c:manualLayout>
                  <c:x val="3.6529680365296802E-3"/>
                  <c:y val="-4.3835616438356165E-2"/>
                </c:manualLayout>
              </c:layout>
              <c:tx>
                <c:rich>
                  <a:bodyPr/>
                  <a:lstStyle/>
                  <a:p>
                    <a:fld id="{CC9E5B58-FC60-4671-A968-5A3B42C14F40}"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042-4AE4-8762-7A6F803C7734}"/>
                </c:ext>
              </c:extLst>
            </c:dLbl>
            <c:dLbl>
              <c:idx val="10"/>
              <c:layout>
                <c:manualLayout>
                  <c:x val="0"/>
                  <c:y val="-7.6712328767123292E-2"/>
                </c:manualLayout>
              </c:layout>
              <c:tx>
                <c:rich>
                  <a:bodyPr/>
                  <a:lstStyle/>
                  <a:p>
                    <a:fld id="{7559D75C-0A0F-4949-BF68-CD7AAF19C1D3}"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042-4AE4-8762-7A6F803C7734}"/>
                </c:ext>
              </c:extLst>
            </c:dLbl>
            <c:dLbl>
              <c:idx val="11"/>
              <c:layout>
                <c:manualLayout>
                  <c:x val="0"/>
                  <c:y val="-3.287671232876712E-2"/>
                </c:manualLayout>
              </c:layout>
              <c:tx>
                <c:rich>
                  <a:bodyPr/>
                  <a:lstStyle/>
                  <a:p>
                    <a:fld id="{10F981F7-04C2-43AF-AD48-54F3B8303DB2}" type="CELLRANGE">
                      <a:rPr lang="en-US"/>
                      <a:pPr/>
                      <a:t>[OBLAST BUNĚK]</a:t>
                    </a:fld>
                    <a:endParaRPr lang="cs-CZ"/>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042-4AE4-8762-7A6F803C7734}"/>
                </c:ext>
              </c:extLst>
            </c:dLbl>
            <c:spPr>
              <a:solidFill>
                <a:srgbClr val="F7C9C7"/>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'Plyn KS'!$C$256:$C$267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'Plyn KS'!$K$256:$K$267</c:f>
              <c:numCache>
                <c:formatCode>0.00</c:formatCode>
                <c:ptCount val="12"/>
                <c:pt idx="0">
                  <c:v>0</c:v>
                </c:pt>
                <c:pt idx="1">
                  <c:v>19.285240556771601</c:v>
                </c:pt>
                <c:pt idx="2">
                  <c:v>5.0447645898556459</c:v>
                </c:pt>
                <c:pt idx="3">
                  <c:v>30.895608268642206</c:v>
                </c:pt>
                <c:pt idx="4">
                  <c:v>31.164983365480548</c:v>
                </c:pt>
                <c:pt idx="5">
                  <c:v>9.9900040432602601</c:v>
                </c:pt>
                <c:pt idx="6">
                  <c:v>55.838611525193073</c:v>
                </c:pt>
                <c:pt idx="7">
                  <c:v>21.059533328236665</c:v>
                </c:pt>
                <c:pt idx="8">
                  <c:v>31.996189807349509</c:v>
                </c:pt>
                <c:pt idx="9">
                  <c:v>16.513830390186371</c:v>
                </c:pt>
                <c:pt idx="10">
                  <c:v>121.92353966485315</c:v>
                </c:pt>
                <c:pt idx="11">
                  <c:v>2.5975215244718561</c:v>
                </c:pt>
              </c:numCache>
            </c:numRef>
          </c:val>
          <c:extLst>
            <c:ext xmlns:c15="http://schemas.microsoft.com/office/drawing/2012/chart" uri="{02D57815-91ED-43cb-92C2-25804820EDAC}">
              <c15:datalabelsRange>
                <c15:f>'Plyn KS'!$I$256:$I$267</c15:f>
                <c15:dlblRangeCache>
                  <c:ptCount val="12"/>
                  <c:pt idx="0">
                    <c:v>0,00</c:v>
                  </c:pt>
                  <c:pt idx="1">
                    <c:v>0,03</c:v>
                  </c:pt>
                  <c:pt idx="2">
                    <c:v>0,01</c:v>
                  </c:pt>
                  <c:pt idx="3">
                    <c:v>0,04</c:v>
                  </c:pt>
                  <c:pt idx="4">
                    <c:v>0,04</c:v>
                  </c:pt>
                  <c:pt idx="5">
                    <c:v>0,01</c:v>
                  </c:pt>
                  <c:pt idx="6">
                    <c:v>0,08</c:v>
                  </c:pt>
                  <c:pt idx="7">
                    <c:v>0,03</c:v>
                  </c:pt>
                  <c:pt idx="8">
                    <c:v>0,04</c:v>
                  </c:pt>
                  <c:pt idx="9">
                    <c:v>0,02</c:v>
                  </c:pt>
                  <c:pt idx="10">
                    <c:v>0,14</c:v>
                  </c:pt>
                  <c:pt idx="11">
                    <c:v>0,00</c:v>
                  </c:pt>
                </c15:dlblRangeCache>
              </c15:datalabelsRange>
            </c:ext>
            <c:ext xmlns:c16="http://schemas.microsoft.com/office/drawing/2014/chart" uri="{C3380CC4-5D6E-409C-BE32-E72D297353CC}">
              <c16:uniqueId val="{00000013-4FE4-4C61-8CE4-341FDD134D9C}"/>
            </c:ext>
          </c:extLst>
        </c:ser>
        <c:dLbls>
          <c:showLegendKey val="0"/>
          <c:showVal val="0"/>
          <c:showCatName val="0"/>
          <c:showSerName val="0"/>
          <c:showPercent val="0"/>
          <c:showBubbleSize val="0"/>
        </c:dLbls>
        <c:gapWidth val="150"/>
        <c:overlap val="100"/>
        <c:axId val="548393840"/>
        <c:axId val="548391544"/>
      </c:barChart>
      <c:catAx>
        <c:axId val="54839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1544"/>
        <c:crosses val="autoZero"/>
        <c:auto val="1"/>
        <c:lblAlgn val="ctr"/>
        <c:lblOffset val="100"/>
        <c:noMultiLvlLbl val="0"/>
      </c:catAx>
      <c:valAx>
        <c:axId val="548391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Průměrné ceny tepelné energie všech dodavatelů tepelné energie [Kč/GJ]</a:t>
                </a:r>
              </a:p>
            </c:rich>
          </c:tx>
          <c:layout>
            <c:manualLayout>
              <c:xMode val="edge"/>
              <c:yMode val="edge"/>
              <c:x val="0"/>
              <c:y val="0.170317980515251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839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400" b="1" i="0" u="none" strike="noStrike" baseline="0">
                <a:solidFill>
                  <a:srgbClr val="000000"/>
                </a:solidFill>
                <a:latin typeface="Calibri"/>
                <a:ea typeface="Calibri"/>
                <a:cs typeface="Calibri"/>
              </a:defRPr>
            </a:pPr>
            <a:r>
              <a:rPr lang="en-US" sz="1800" b="0" i="0" baseline="0">
                <a:effectLst/>
              </a:rPr>
              <a:t>Rozložení počtu cen v intervalech - leden</a:t>
            </a:r>
            <a:r>
              <a:rPr lang="cs-CZ" sz="1800" b="0" i="0" baseline="0">
                <a:effectLst/>
              </a:rPr>
              <a:t> 2022</a:t>
            </a:r>
            <a:endParaRPr lang="cs-CZ">
              <a:effectLst/>
            </a:endParaRPr>
          </a:p>
        </c:rich>
      </c:tx>
      <c:layout>
        <c:manualLayout>
          <c:xMode val="edge"/>
          <c:yMode val="edge"/>
          <c:x val="0.1430009229615529"/>
          <c:y val="7.3605547855841044E-2"/>
        </c:manualLayout>
      </c:layout>
      <c:overlay val="0"/>
      <c:spPr>
        <a:noFill/>
        <a:ln w="25400">
          <a:noFill/>
        </a:ln>
      </c:spPr>
    </c:title>
    <c:autoTitleDeleted val="0"/>
    <c:plotArea>
      <c:layout>
        <c:manualLayout>
          <c:layoutTarget val="inner"/>
          <c:xMode val="edge"/>
          <c:yMode val="edge"/>
          <c:x val="5.1377323313711032E-2"/>
          <c:y val="0.14527683343387326"/>
          <c:w val="0.75810492054844081"/>
          <c:h val="0.8284420568762384"/>
        </c:manualLayout>
      </c:layout>
      <c:barChart>
        <c:barDir val="bar"/>
        <c:grouping val="clustered"/>
        <c:varyColors val="0"/>
        <c:ser>
          <c:idx val="0"/>
          <c:order val="0"/>
          <c:tx>
            <c:strRef>
              <c:f>'Plyn KS'!$E$271</c:f>
              <c:strCache>
                <c:ptCount val="1"/>
                <c:pt idx="0">
                  <c:v>Rozložení počtu cen v intervalech - leden</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'Plyn KS'!$D$272:$D$291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'Plyn KS'!$E$272:$E$291</c:f>
              <c:numCache>
                <c:formatCode>_-* #\ ##0\ _K_č_-;\-* #\ ##0\ _K_č_-;_-* "-"??\ _K_č_-;_-@_-</c:formatCode>
                <c:ptCount val="20"/>
                <c:pt idx="0">
                  <c:v>5</c:v>
                </c:pt>
                <c:pt idx="1">
                  <c:v>634</c:v>
                </c:pt>
                <c:pt idx="2">
                  <c:v>1107</c:v>
                </c:pt>
                <c:pt idx="3">
                  <c:v>462</c:v>
                </c:pt>
                <c:pt idx="4">
                  <c:v>94</c:v>
                </c:pt>
                <c:pt idx="5">
                  <c:v>60</c:v>
                </c:pt>
                <c:pt idx="6">
                  <c:v>4</c:v>
                </c:pt>
                <c:pt idx="7">
                  <c:v>2</c:v>
                </c:pt>
                <c:pt idx="8">
                  <c:v>0</c:v>
                </c:pt>
                <c:pt idx="9">
                  <c:v>1</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706-43AA-BD84-E0A48039631E}"/>
            </c:ext>
          </c:extLst>
        </c:ser>
        <c:dLbls>
          <c:showLegendKey val="0"/>
          <c:showVal val="0"/>
          <c:showCatName val="0"/>
          <c:showSerName val="0"/>
          <c:showPercent val="0"/>
          <c:showBubbleSize val="0"/>
        </c:dLbls>
        <c:gapWidth val="50"/>
        <c:axId val="959128584"/>
        <c:axId val="1"/>
      </c:barChart>
      <c:catAx>
        <c:axId val="959128584"/>
        <c:scaling>
          <c:orientation val="maxMin"/>
        </c:scaling>
        <c:delete val="1"/>
        <c:axPos val="r"/>
        <c:numFmt formatCode="General" sourceLinked="1"/>
        <c:majorTickMark val="out"/>
        <c:minorTickMark val="none"/>
        <c:tickLblPos val="nextTo"/>
        <c:crossAx val="1"/>
        <c:crosses val="autoZero"/>
        <c:auto val="1"/>
        <c:lblAlgn val="ctr"/>
        <c:lblOffset val="100"/>
        <c:tickLblSkip val="1"/>
        <c:tickMarkSkip val="1"/>
        <c:noMultiLvlLbl val="0"/>
      </c:catAx>
      <c:valAx>
        <c:axId val="1"/>
        <c:scaling>
          <c:orientation val="maxMin"/>
          <c:max val="1700"/>
          <c:min val="0"/>
        </c:scaling>
        <c:delete val="1"/>
        <c:axPos val="t"/>
        <c:numFmt formatCode="_-* #\ ##0\ _K_č_-;\-* #\ ##0\ _K_č_-;_-* &quot;-&quot;??\ _K_č_-;_-@_-" sourceLinked="1"/>
        <c:majorTickMark val="out"/>
        <c:minorTickMark val="none"/>
        <c:tickLblPos val="nextTo"/>
        <c:crossAx val="959128584"/>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800" b="0" i="0" baseline="0">
                <a:effectLst/>
              </a:rPr>
              <a:t>Rozložení počtu cen v intervalech - </a:t>
            </a:r>
            <a:r>
              <a:rPr lang="cs-CZ" sz="1800" b="0" i="0" baseline="0">
                <a:effectLst/>
              </a:rPr>
              <a:t>prosinec 2022</a:t>
            </a:r>
            <a:endParaRPr lang="cs-CZ">
              <a:effectLst/>
            </a:endParaRPr>
          </a:p>
        </c:rich>
      </c:tx>
      <c:layout>
        <c:manualLayout>
          <c:xMode val="edge"/>
          <c:yMode val="edge"/>
          <c:x val="0.16108027780931053"/>
          <c:y val="9.2903859607341155E-2"/>
        </c:manualLayout>
      </c:layout>
      <c:overlay val="0"/>
      <c:spPr>
        <a:noFill/>
        <a:ln w="25400">
          <a:noFill/>
        </a:ln>
      </c:spPr>
    </c:title>
    <c:autoTitleDeleted val="0"/>
    <c:plotArea>
      <c:layout>
        <c:manualLayout>
          <c:layoutTarget val="inner"/>
          <c:xMode val="edge"/>
          <c:yMode val="edge"/>
          <c:x val="0.12796378548090184"/>
          <c:y val="0.16036818999494823"/>
          <c:w val="0.80017726796105504"/>
          <c:h val="0.83699311398945908"/>
        </c:manualLayout>
      </c:layout>
      <c:barChart>
        <c:barDir val="bar"/>
        <c:grouping val="clustered"/>
        <c:varyColors val="0"/>
        <c:ser>
          <c:idx val="0"/>
          <c:order val="0"/>
          <c:tx>
            <c:strRef>
              <c:f>'Plyn KS'!$I$271</c:f>
              <c:strCache>
                <c:ptCount val="1"/>
                <c:pt idx="0">
                  <c:v>Rozložení počtu cen v intervalech - říjen</c:v>
                </c:pt>
              </c:strCache>
            </c:strRef>
          </c:tx>
          <c:spPr>
            <a:solidFill>
              <a:srgbClr val="800000"/>
            </a:solidFill>
            <a:ln w="25400">
              <a:noFill/>
            </a:ln>
          </c:spPr>
          <c:invertIfNegative val="0"/>
          <c:dLbls>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'Plyn KS'!$H$272:$H$291</c:f>
              <c:strCache>
                <c:ptCount val="20"/>
                <c:pt idx="0">
                  <c:v>( 0 - 250 &gt;</c:v>
                </c:pt>
                <c:pt idx="1">
                  <c:v>( 250 - 500 &gt;</c:v>
                </c:pt>
                <c:pt idx="2">
                  <c:v>( 500 - 750 &gt;</c:v>
                </c:pt>
                <c:pt idx="3">
                  <c:v>( 750 - 1000 &gt;</c:v>
                </c:pt>
                <c:pt idx="4">
                  <c:v>( 1000 - 1250 &gt;</c:v>
                </c:pt>
                <c:pt idx="5">
                  <c:v>( 1250 - 1500 &gt;</c:v>
                </c:pt>
                <c:pt idx="6">
                  <c:v>( 1500 - 1750 &gt;</c:v>
                </c:pt>
                <c:pt idx="7">
                  <c:v>( 1750 - 2000 &gt;</c:v>
                </c:pt>
                <c:pt idx="8">
                  <c:v>( 2000 - 2250 &gt;</c:v>
                </c:pt>
                <c:pt idx="9">
                  <c:v>( 2250 - 2500 &gt;</c:v>
                </c:pt>
                <c:pt idx="10">
                  <c:v>( 2500 - 2750 &gt;</c:v>
                </c:pt>
                <c:pt idx="11">
                  <c:v>( 2750 - 3000 &gt;</c:v>
                </c:pt>
                <c:pt idx="12">
                  <c:v>( 3000 - 3250 &gt;</c:v>
                </c:pt>
                <c:pt idx="13">
                  <c:v>( 3250 - 3500 &gt;</c:v>
                </c:pt>
                <c:pt idx="14">
                  <c:v>( 3500 - 3750 &gt;</c:v>
                </c:pt>
                <c:pt idx="15">
                  <c:v>( 3750 - 4000 &gt;</c:v>
                </c:pt>
                <c:pt idx="16">
                  <c:v>( 4000 - 4250 &gt;</c:v>
                </c:pt>
                <c:pt idx="17">
                  <c:v>( 4250 - 4500 &gt;</c:v>
                </c:pt>
                <c:pt idx="18">
                  <c:v>( 4500 - 4750 &gt;</c:v>
                </c:pt>
                <c:pt idx="19">
                  <c:v>( 4750 - 5000 &gt;</c:v>
                </c:pt>
              </c:strCache>
            </c:strRef>
          </c:cat>
          <c:val>
            <c:numRef>
              <c:f>'Plyn KS'!$I$272:$I$291</c:f>
              <c:numCache>
                <c:formatCode>_-* #\ ##0\ _K_č_-;\-* #\ ##0\ _K_č_-;_-* "-"??\ _K_č_-;_-@_-</c:formatCode>
                <c:ptCount val="20"/>
                <c:pt idx="0">
                  <c:v>5</c:v>
                </c:pt>
                <c:pt idx="1">
                  <c:v>604</c:v>
                </c:pt>
                <c:pt idx="2">
                  <c:v>1035</c:v>
                </c:pt>
                <c:pt idx="3">
                  <c:v>467</c:v>
                </c:pt>
                <c:pt idx="4">
                  <c:v>133</c:v>
                </c:pt>
                <c:pt idx="5">
                  <c:v>75</c:v>
                </c:pt>
                <c:pt idx="6">
                  <c:v>16</c:v>
                </c:pt>
                <c:pt idx="7">
                  <c:v>11</c:v>
                </c:pt>
                <c:pt idx="8">
                  <c:v>4</c:v>
                </c:pt>
                <c:pt idx="9">
                  <c:v>2</c:v>
                </c:pt>
                <c:pt idx="10">
                  <c:v>8</c:v>
                </c:pt>
                <c:pt idx="11">
                  <c:v>7</c:v>
                </c:pt>
                <c:pt idx="12">
                  <c:v>1</c:v>
                </c:pt>
                <c:pt idx="13">
                  <c:v>0</c:v>
                </c:pt>
                <c:pt idx="14">
                  <c:v>0</c:v>
                </c:pt>
                <c:pt idx="15">
                  <c:v>0</c:v>
                </c:pt>
                <c:pt idx="16">
                  <c:v>0</c:v>
                </c:pt>
                <c:pt idx="17">
                  <c:v>0</c:v>
                </c:pt>
                <c:pt idx="18">
                  <c:v>1</c:v>
                </c:pt>
                <c:pt idx="19">
                  <c:v>0</c:v>
                </c:pt>
              </c:numCache>
            </c:numRef>
          </c:val>
          <c:extLst>
            <c:ext xmlns:c16="http://schemas.microsoft.com/office/drawing/2014/chart" uri="{C3380CC4-5D6E-409C-BE32-E72D297353CC}">
              <c16:uniqueId val="{00000000-8BDA-4B96-9F6B-FC874834BF06}"/>
            </c:ext>
          </c:extLst>
        </c:ser>
        <c:dLbls>
          <c:showLegendKey val="0"/>
          <c:showVal val="0"/>
          <c:showCatName val="0"/>
          <c:showSerName val="0"/>
          <c:showPercent val="0"/>
          <c:showBubbleSize val="0"/>
        </c:dLbls>
        <c:gapWidth val="50"/>
        <c:axId val="956844376"/>
        <c:axId val="1"/>
      </c:barChart>
      <c:catAx>
        <c:axId val="956844376"/>
        <c:scaling>
          <c:orientation val="maxMin"/>
        </c:scaling>
        <c:delete val="0"/>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700"/>
          <c:min val="0"/>
        </c:scaling>
        <c:delete val="1"/>
        <c:axPos val="t"/>
        <c:numFmt formatCode="_-* #\ ##0\ _K_č_-;\-* #\ ##0\ _K_č_-;_-* &quot;-&quot;??\ _K_č_-;_-@_-" sourceLinked="1"/>
        <c:majorTickMark val="out"/>
        <c:minorTickMark val="none"/>
        <c:tickLblPos val="nextTo"/>
        <c:crossAx val="956844376"/>
        <c:crosses val="autoZero"/>
        <c:crossBetween val="between"/>
        <c:majorUnit val="100"/>
        <c:minorUnit val="50"/>
      </c:valAx>
      <c:spPr>
        <a:solidFill>
          <a:srgbClr val="FFFFFF"/>
        </a:solidFill>
        <a:ln w="25400">
          <a:noFill/>
        </a:ln>
      </c:spPr>
    </c:plotArea>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cs-CZ"/>
    </a:p>
  </c:txPr>
  <c:printSettings>
    <c:headerFooter alignWithMargins="0"/>
    <c:pageMargins b="0.984251969" l="0.78740157499999996" r="0.78740157499999996" t="0.984251969" header="0.4921259845" footer="0.492125984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r>
              <a:rPr lang="cs-CZ" sz="1200" b="1">
                <a:solidFill>
                  <a:schemeClr val="tx2"/>
                </a:solidFill>
                <a:latin typeface="Arial" panose="020B0604020202020204" pitchFamily="34" charset="0"/>
                <a:cs typeface="Arial" panose="020B0604020202020204" pitchFamily="34" charset="0"/>
              </a:rPr>
              <a:t>Vývoj</a:t>
            </a:r>
            <a:r>
              <a:rPr lang="cs-CZ" sz="1200" b="1" baseline="0">
                <a:solidFill>
                  <a:schemeClr val="tx2"/>
                </a:solidFill>
                <a:latin typeface="Arial" panose="020B0604020202020204" pitchFamily="34" charset="0"/>
                <a:cs typeface="Arial" panose="020B0604020202020204" pitchFamily="34" charset="0"/>
              </a:rPr>
              <a:t> předběžné ceny tepelné energie pro konečné spotřebitele v cenových lokalitách palivové kategorie uhlí v roce 2022 (Kč/GJ)</a:t>
            </a:r>
            <a:r>
              <a:rPr lang="cs-CZ" sz="1200" b="1" baseline="30000">
                <a:solidFill>
                  <a:schemeClr val="tx2"/>
                </a:solidFill>
                <a:latin typeface="Arial" panose="020B0604020202020204" pitchFamily="34" charset="0"/>
                <a:cs typeface="Arial" panose="020B0604020202020204" pitchFamily="34" charset="0"/>
              </a:rPr>
              <a:t>1)</a:t>
            </a:r>
          </a:p>
        </c:rich>
      </c:tx>
      <c:layout>
        <c:manualLayout>
          <c:xMode val="edge"/>
          <c:yMode val="edge"/>
          <c:x val="0.16067433030641295"/>
          <c:y val="3.040325526760975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6166766305412342"/>
          <c:y val="0.17675614639948209"/>
          <c:w val="0.81581609242387854"/>
          <c:h val="0.68802407501278451"/>
        </c:manualLayout>
      </c:layout>
      <c:barChart>
        <c:barDir val="col"/>
        <c:grouping val="clustered"/>
        <c:varyColors val="0"/>
        <c:ser>
          <c:idx val="1"/>
          <c:order val="1"/>
          <c:tx>
            <c:strRef>
              <c:f>'Uhlí KS'!$F$296</c:f>
              <c:strCache>
                <c:ptCount val="1"/>
                <c:pt idx="0">
                  <c:v>Ceny se změnou2)</c:v>
                </c:pt>
              </c:strCache>
            </c:strRef>
          </c:tx>
          <c:spPr>
            <a:solidFill>
              <a:srgbClr val="233060"/>
            </a:solidFill>
            <a:ln>
              <a:noFill/>
            </a:ln>
            <a:effectLst/>
          </c:spPr>
          <c:invertIfNegative val="0"/>
          <c:cat>
            <c:numRef>
              <c:f>'Uhlí KS'!$F$47:$F$59</c:f>
              <c:numCache>
                <c:formatCode>General</c:formatCode>
                <c:ptCount val="13"/>
              </c:numCache>
            </c:numRef>
          </c:cat>
          <c:val>
            <c:numRef>
              <c:f>'Uhlí KS'!$F$297:$F$309</c:f>
              <c:numCache>
                <c:formatCode>#,##0.00</c:formatCode>
                <c:ptCount val="13"/>
                <c:pt idx="0">
                  <c:v>0</c:v>
                </c:pt>
                <c:pt idx="1">
                  <c:v>0</c:v>
                </c:pt>
                <c:pt idx="2">
                  <c:v>613</c:v>
                </c:pt>
                <c:pt idx="3">
                  <c:v>0</c:v>
                </c:pt>
                <c:pt idx="4">
                  <c:v>745.75643394833958</c:v>
                </c:pt>
                <c:pt idx="5">
                  <c:v>621.0056172983027</c:v>
                </c:pt>
                <c:pt idx="6">
                  <c:v>0</c:v>
                </c:pt>
                <c:pt idx="7">
                  <c:v>876.71867654452558</c:v>
                </c:pt>
                <c:pt idx="8">
                  <c:v>671.99527672018769</c:v>
                </c:pt>
                <c:pt idx="9">
                  <c:v>0</c:v>
                </c:pt>
                <c:pt idx="10">
                  <c:v>884.44184424335594</c:v>
                </c:pt>
                <c:pt idx="11">
                  <c:v>0</c:v>
                </c:pt>
                <c:pt idx="12">
                  <c:v>952.16187486183367</c:v>
                </c:pt>
              </c:numCache>
            </c:numRef>
          </c:val>
          <c:extLst>
            <c:ext xmlns:c16="http://schemas.microsoft.com/office/drawing/2014/chart" uri="{C3380CC4-5D6E-409C-BE32-E72D297353CC}">
              <c16:uniqueId val="{00000000-E9B7-4DE7-8F43-470DA18209E7}"/>
            </c:ext>
          </c:extLst>
        </c:ser>
        <c:ser>
          <c:idx val="2"/>
          <c:order val="2"/>
          <c:tx>
            <c:strRef>
              <c:f>'Uhlí KS'!$G$296</c:f>
              <c:strCache>
                <c:ptCount val="1"/>
                <c:pt idx="0">
                  <c:v>Veškeré ceny3)</c:v>
                </c:pt>
              </c:strCache>
            </c:strRef>
          </c:tx>
          <c:spPr>
            <a:solidFill>
              <a:srgbClr val="C7CCD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E9B7-4DE7-8F43-470DA18209E7}"/>
                </c:ext>
              </c:extLst>
            </c:dLbl>
            <c:dLbl>
              <c:idx val="1"/>
              <c:tx>
                <c:rich>
                  <a:bodyPr/>
                  <a:lstStyle/>
                  <a:p>
                    <a:fld id="{A4FCDD65-30E4-4664-AD79-E4A69439CDAD}"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9B7-4DE7-8F43-470DA18209E7}"/>
                </c:ext>
              </c:extLst>
            </c:dLbl>
            <c:dLbl>
              <c:idx val="2"/>
              <c:tx>
                <c:rich>
                  <a:bodyPr/>
                  <a:lstStyle/>
                  <a:p>
                    <a:fld id="{41BF8720-D7E8-4FD5-87C2-BAA87656224B}"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9B7-4DE7-8F43-470DA18209E7}"/>
                </c:ext>
              </c:extLst>
            </c:dLbl>
            <c:dLbl>
              <c:idx val="3"/>
              <c:tx>
                <c:rich>
                  <a:bodyPr/>
                  <a:lstStyle/>
                  <a:p>
                    <a:fld id="{DBA8F8E7-9732-4094-B443-F4C20B46245D}"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9B7-4DE7-8F43-470DA18209E7}"/>
                </c:ext>
              </c:extLst>
            </c:dLbl>
            <c:dLbl>
              <c:idx val="4"/>
              <c:tx>
                <c:rich>
                  <a:bodyPr/>
                  <a:lstStyle/>
                  <a:p>
                    <a:fld id="{346604CF-57B0-4797-8340-DE5EFDBD250A}"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9B7-4DE7-8F43-470DA18209E7}"/>
                </c:ext>
              </c:extLst>
            </c:dLbl>
            <c:dLbl>
              <c:idx val="5"/>
              <c:tx>
                <c:rich>
                  <a:bodyPr/>
                  <a:lstStyle/>
                  <a:p>
                    <a:fld id="{B5559867-D656-496C-83AE-6D2195191C14}"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9B7-4DE7-8F43-470DA18209E7}"/>
                </c:ext>
              </c:extLst>
            </c:dLbl>
            <c:dLbl>
              <c:idx val="6"/>
              <c:tx>
                <c:rich>
                  <a:bodyPr/>
                  <a:lstStyle/>
                  <a:p>
                    <a:fld id="{9B50E8C6-9B6E-4F80-98AC-AB7B5BEBBD0A}"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9B7-4DE7-8F43-470DA18209E7}"/>
                </c:ext>
              </c:extLst>
            </c:dLbl>
            <c:dLbl>
              <c:idx val="7"/>
              <c:tx>
                <c:rich>
                  <a:bodyPr/>
                  <a:lstStyle/>
                  <a:p>
                    <a:fld id="{D80429FC-CF38-4735-A1FB-9255D35AA294}"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9B7-4DE7-8F43-470DA18209E7}"/>
                </c:ext>
              </c:extLst>
            </c:dLbl>
            <c:dLbl>
              <c:idx val="8"/>
              <c:tx>
                <c:rich>
                  <a:bodyPr/>
                  <a:lstStyle/>
                  <a:p>
                    <a:fld id="{A1B74485-8A47-4D5F-912C-7F2E3EFFEFC3}"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9B7-4DE7-8F43-470DA18209E7}"/>
                </c:ext>
              </c:extLst>
            </c:dLbl>
            <c:dLbl>
              <c:idx val="9"/>
              <c:tx>
                <c:rich>
                  <a:bodyPr/>
                  <a:lstStyle/>
                  <a:p>
                    <a:fld id="{FE5FB8F1-508E-46DB-893B-86D9FDC45FCB}"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9B7-4DE7-8F43-470DA18209E7}"/>
                </c:ext>
              </c:extLst>
            </c:dLbl>
            <c:dLbl>
              <c:idx val="10"/>
              <c:tx>
                <c:rich>
                  <a:bodyPr/>
                  <a:lstStyle/>
                  <a:p>
                    <a:fld id="{954A0267-FFBB-488F-95AE-5A44F72CDA46}"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9B7-4DE7-8F43-470DA18209E7}"/>
                </c:ext>
              </c:extLst>
            </c:dLbl>
            <c:dLbl>
              <c:idx val="11"/>
              <c:tx>
                <c:rich>
                  <a:bodyPr/>
                  <a:lstStyle/>
                  <a:p>
                    <a:fld id="{44B63DE0-3E37-4ACE-96A0-09F51F4E45F3}"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9B7-4DE7-8F43-470DA18209E7}"/>
                </c:ext>
              </c:extLst>
            </c:dLbl>
            <c:dLbl>
              <c:idx val="12"/>
              <c:tx>
                <c:rich>
                  <a:bodyPr/>
                  <a:lstStyle/>
                  <a:p>
                    <a:fld id="{13263D72-218A-4655-8202-315851EE69A6}" type="CELLRANGE">
                      <a:rPr lang="cs-CZ"/>
                      <a:pPr/>
                      <a:t>[OBLAST BUNĚK]</a:t>
                    </a:fld>
                    <a:endParaRPr lang="cs-CZ"/>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9B7-4DE7-8F43-470DA18209E7}"/>
                </c:ext>
              </c:extLst>
            </c:dLbl>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'Uhlí KS'!$F$47:$F$59</c:f>
              <c:numCache>
                <c:formatCode>General</c:formatCode>
                <c:ptCount val="13"/>
              </c:numCache>
            </c:numRef>
          </c:cat>
          <c:val>
            <c:numRef>
              <c:f>'Uhlí KS'!$G$297:$G$309</c:f>
              <c:numCache>
                <c:formatCode>#,##0.00</c:formatCode>
                <c:ptCount val="13"/>
                <c:pt idx="0">
                  <c:v>555.53845412357907</c:v>
                </c:pt>
                <c:pt idx="1">
                  <c:v>638.00697642931448</c:v>
                </c:pt>
                <c:pt idx="2">
                  <c:v>638.12773485850573</c:v>
                </c:pt>
                <c:pt idx="3">
                  <c:v>638.12773485850573</c:v>
                </c:pt>
                <c:pt idx="4">
                  <c:v>638.12950768949815</c:v>
                </c:pt>
                <c:pt idx="5">
                  <c:v>638.13711987282238</c:v>
                </c:pt>
                <c:pt idx="6">
                  <c:v>638.13711987282238</c:v>
                </c:pt>
                <c:pt idx="7">
                  <c:v>648.38818636129167</c:v>
                </c:pt>
                <c:pt idx="8">
                  <c:v>651.72397854325618</c:v>
                </c:pt>
                <c:pt idx="9">
                  <c:v>651.72397854325618</c:v>
                </c:pt>
                <c:pt idx="10">
                  <c:v>652.16468401326506</c:v>
                </c:pt>
                <c:pt idx="11">
                  <c:v>652.16468401326506</c:v>
                </c:pt>
                <c:pt idx="12">
                  <c:v>652.76338281276549</c:v>
                </c:pt>
              </c:numCache>
            </c:numRef>
          </c:val>
          <c:extLst>
            <c:ext xmlns:c15="http://schemas.microsoft.com/office/drawing/2012/chart" uri="{02D57815-91ED-43cb-92C2-25804820EDAC}">
              <c15:datalabelsRange>
                <c15:f>'Uhlí KS'!$H$297:$H$309</c15:f>
                <c15:dlblRangeCache>
                  <c:ptCount val="13"/>
                  <c:pt idx="1">
                    <c:v>14,8%</c:v>
                  </c:pt>
                  <c:pt idx="2">
                    <c:v>0,0%</c:v>
                  </c:pt>
                  <c:pt idx="3">
                    <c:v>0,0%</c:v>
                  </c:pt>
                  <c:pt idx="4">
                    <c:v>0,0%</c:v>
                  </c:pt>
                  <c:pt idx="5">
                    <c:v>0,0%</c:v>
                  </c:pt>
                  <c:pt idx="6">
                    <c:v>0,0%</c:v>
                  </c:pt>
                  <c:pt idx="7">
                    <c:v>1,6%</c:v>
                  </c:pt>
                  <c:pt idx="8">
                    <c:v>0,5%</c:v>
                  </c:pt>
                  <c:pt idx="9">
                    <c:v>0,0%</c:v>
                  </c:pt>
                  <c:pt idx="10">
                    <c:v>0,1%</c:v>
                  </c:pt>
                  <c:pt idx="11">
                    <c:v>0,0%</c:v>
                  </c:pt>
                  <c:pt idx="12">
                    <c:v>0,1%</c:v>
                  </c:pt>
                </c15:dlblRangeCache>
              </c15:datalabelsRange>
            </c:ext>
            <c:ext xmlns:c16="http://schemas.microsoft.com/office/drawing/2014/chart" uri="{C3380CC4-5D6E-409C-BE32-E72D297353CC}">
              <c16:uniqueId val="{0000000E-E9B7-4DE7-8F43-470DA18209E7}"/>
            </c:ext>
          </c:extLst>
        </c:ser>
        <c:dLbls>
          <c:showLegendKey val="0"/>
          <c:showVal val="0"/>
          <c:showCatName val="0"/>
          <c:showSerName val="0"/>
          <c:showPercent val="0"/>
          <c:showBubbleSize val="0"/>
        </c:dLbls>
        <c:gapWidth val="150"/>
        <c:axId val="425539048"/>
        <c:axId val="425539376"/>
      </c:barChart>
      <c:lineChart>
        <c:grouping val="stacked"/>
        <c:varyColors val="0"/>
        <c:ser>
          <c:idx val="0"/>
          <c:order val="0"/>
          <c:tx>
            <c:strRef>
              <c:f>'Uhlí KS'!$E$296</c:f>
              <c:strCache>
                <c:ptCount val="1"/>
                <c:pt idx="0">
                  <c:v>Ceny beze změny4)</c:v>
                </c:pt>
              </c:strCache>
            </c:strRef>
          </c:tx>
          <c:spPr>
            <a:ln w="28575" cap="rnd">
              <a:solidFill>
                <a:schemeClr val="accent6">
                  <a:lumMod val="75000"/>
                </a:schemeClr>
              </a:solidFill>
              <a:round/>
            </a:ln>
            <a:effectLst/>
          </c:spPr>
          <c:marker>
            <c:symbol val="circle"/>
            <c:size val="5"/>
            <c:spPr>
              <a:solidFill>
                <a:schemeClr val="accent6">
                  <a:lumMod val="75000"/>
                </a:schemeClr>
              </a:solidFill>
              <a:ln w="44450">
                <a:solidFill>
                  <a:schemeClr val="accent6">
                    <a:lumMod val="75000"/>
                  </a:schemeClr>
                </a:solidFill>
              </a:ln>
              <a:effectLst/>
            </c:spPr>
          </c:marker>
          <c:cat>
            <c:strRef>
              <c:f>'Uhlí KS'!$E$47:$F$59</c:f>
              <c:strCache>
                <c:ptCount val="13"/>
                <c:pt idx="0">
                  <c:v>Leden 2021</c:v>
                </c:pt>
                <c:pt idx="1">
                  <c:v>Leden</c:v>
                </c:pt>
                <c:pt idx="2">
                  <c:v>Únor</c:v>
                </c:pt>
                <c:pt idx="3">
                  <c:v>Březen</c:v>
                </c:pt>
                <c:pt idx="4">
                  <c:v>Duben</c:v>
                </c:pt>
                <c:pt idx="5">
                  <c:v>Květen</c:v>
                </c:pt>
                <c:pt idx="6">
                  <c:v>Červen</c:v>
                </c:pt>
                <c:pt idx="7">
                  <c:v>Červenec</c:v>
                </c:pt>
                <c:pt idx="8">
                  <c:v>Srpen</c:v>
                </c:pt>
                <c:pt idx="9">
                  <c:v>Září</c:v>
                </c:pt>
                <c:pt idx="10">
                  <c:v>Říjen</c:v>
                </c:pt>
                <c:pt idx="11">
                  <c:v>Listopad</c:v>
                </c:pt>
                <c:pt idx="12">
                  <c:v>Prosinec</c:v>
                </c:pt>
              </c:strCache>
            </c:strRef>
          </c:cat>
          <c:val>
            <c:numRef>
              <c:f>'Uhlí KS'!$E$297:$E$309</c:f>
              <c:numCache>
                <c:formatCode>#,##0.00</c:formatCode>
                <c:ptCount val="13"/>
                <c:pt idx="0">
                  <c:v>555.53845412357907</c:v>
                </c:pt>
                <c:pt idx="1">
                  <c:v>638.00697642931448</c:v>
                </c:pt>
                <c:pt idx="2">
                  <c:v>638.28846090140655</c:v>
                </c:pt>
                <c:pt idx="3">
                  <c:v>638.28846090140655</c:v>
                </c:pt>
                <c:pt idx="4">
                  <c:v>638.26098406767051</c:v>
                </c:pt>
                <c:pt idx="5">
                  <c:v>638.2716315136729</c:v>
                </c:pt>
                <c:pt idx="6">
                  <c:v>638.2716315136729</c:v>
                </c:pt>
                <c:pt idx="7">
                  <c:v>615.99398276955071</c:v>
                </c:pt>
                <c:pt idx="8">
                  <c:v>617.31175369652738</c:v>
                </c:pt>
                <c:pt idx="9">
                  <c:v>617.31175369652738</c:v>
                </c:pt>
                <c:pt idx="10">
                  <c:v>616.30600274613573</c:v>
                </c:pt>
                <c:pt idx="11">
                  <c:v>616.30600274613573</c:v>
                </c:pt>
                <c:pt idx="12">
                  <c:v>616.30600274613573</c:v>
                </c:pt>
              </c:numCache>
            </c:numRef>
          </c:val>
          <c:smooth val="0"/>
          <c:extLst>
            <c:ext xmlns:c16="http://schemas.microsoft.com/office/drawing/2014/chart" uri="{C3380CC4-5D6E-409C-BE32-E72D297353CC}">
              <c16:uniqueId val="{0000000F-E9B7-4DE7-8F43-470DA18209E7}"/>
            </c:ext>
          </c:extLst>
        </c:ser>
        <c:dLbls>
          <c:showLegendKey val="0"/>
          <c:showVal val="0"/>
          <c:showCatName val="0"/>
          <c:showSerName val="0"/>
          <c:showPercent val="0"/>
          <c:showBubbleSize val="0"/>
        </c:dLbls>
        <c:marker val="1"/>
        <c:smooth val="0"/>
        <c:axId val="425539048"/>
        <c:axId val="425539376"/>
      </c:lineChart>
      <c:catAx>
        <c:axId val="42553904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376"/>
        <c:crosses val="autoZero"/>
        <c:auto val="1"/>
        <c:lblAlgn val="ctr"/>
        <c:lblOffset val="100"/>
        <c:noMultiLvlLbl val="0"/>
      </c:catAx>
      <c:valAx>
        <c:axId val="425539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255390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cs-CZ"/>
          </a:p>
        </c:txPr>
      </c:dTable>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cs-CZ" sz="1200" b="1" i="0" baseline="0">
                <a:solidFill>
                  <a:schemeClr val="tx2"/>
                </a:solidFill>
                <a:effectLst/>
              </a:rPr>
              <a:t>Podíl trhu se změnou a beze změny ceny v roce 2022 (%)</a:t>
            </a:r>
            <a:endParaRPr lang="cs-CZ" sz="1200">
              <a:solidFill>
                <a:schemeClr val="tx2"/>
              </a:solidFill>
              <a:effectLst/>
            </a:endParaRPr>
          </a:p>
        </c:rich>
      </c:tx>
      <c:layout>
        <c:manualLayout>
          <c:xMode val="edge"/>
          <c:yMode val="edge"/>
          <c:x val="0.1566696491360591"/>
          <c:y val="1.373290747916354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cs-CZ"/>
        </a:p>
      </c:txPr>
    </c:title>
    <c:autoTitleDeleted val="0"/>
    <c:plotArea>
      <c:layout/>
      <c:doughnutChart>
        <c:varyColors val="1"/>
        <c:ser>
          <c:idx val="0"/>
          <c:order val="0"/>
          <c:spPr>
            <a:solidFill>
              <a:srgbClr val="9196B0"/>
            </a:solidFill>
          </c:spPr>
          <c:dPt>
            <c:idx val="0"/>
            <c:bubble3D val="0"/>
            <c:spPr>
              <a:solidFill>
                <a:srgbClr val="233060"/>
              </a:solidFill>
              <a:ln w="19050">
                <a:solidFill>
                  <a:schemeClr val="lt1"/>
                </a:solidFill>
              </a:ln>
              <a:effectLst/>
            </c:spPr>
            <c:extLst>
              <c:ext xmlns:c16="http://schemas.microsoft.com/office/drawing/2014/chart" uri="{C3380CC4-5D6E-409C-BE32-E72D297353CC}">
                <c16:uniqueId val="{00000001-E972-41DA-A573-5C8CDD0BF3FF}"/>
              </c:ext>
            </c:extLst>
          </c:dPt>
          <c:dPt>
            <c:idx val="1"/>
            <c:bubble3D val="0"/>
            <c:spPr>
              <a:solidFill>
                <a:srgbClr val="9196B0"/>
              </a:solidFill>
              <a:ln w="19050">
                <a:solidFill>
                  <a:schemeClr val="lt1"/>
                </a:solidFill>
              </a:ln>
              <a:effectLst/>
            </c:spPr>
            <c:extLst>
              <c:ext xmlns:c16="http://schemas.microsoft.com/office/drawing/2014/chart" uri="{C3380CC4-5D6E-409C-BE32-E72D297353CC}">
                <c16:uniqueId val="{00000003-E972-41DA-A573-5C8CDD0BF3FF}"/>
              </c:ext>
            </c:extLst>
          </c:dPt>
          <c:dLbls>
            <c:dLbl>
              <c:idx val="0"/>
              <c:layout>
                <c:manualLayout>
                  <c:x val="0.11666666666666667"/>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72-41DA-A573-5C8CDD0BF3FF}"/>
                </c:ext>
              </c:extLst>
            </c:dLbl>
            <c:dLbl>
              <c:idx val="1"/>
              <c:layout>
                <c:manualLayout>
                  <c:x val="-8.3333333333333384E-2"/>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72-41DA-A573-5C8CDD0BF3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'Uhlí KS'!$E$93:$E$94</c:f>
              <c:strCache>
                <c:ptCount val="2"/>
                <c:pt idx="0">
                  <c:v>Beze změny ceny</c:v>
                </c:pt>
                <c:pt idx="1">
                  <c:v>Se změnou ceny</c:v>
                </c:pt>
              </c:strCache>
            </c:strRef>
          </c:cat>
          <c:val>
            <c:numRef>
              <c:f>'Uhlí KS'!$G$93:$G$94</c:f>
              <c:numCache>
                <c:formatCode>0.00%</c:formatCode>
                <c:ptCount val="2"/>
                <c:pt idx="0">
                  <c:v>0.82384384103128983</c:v>
                </c:pt>
                <c:pt idx="1">
                  <c:v>0.17615615896871012</c:v>
                </c:pt>
              </c:numCache>
            </c:numRef>
          </c:val>
          <c:extLst>
            <c:ext xmlns:c16="http://schemas.microsoft.com/office/drawing/2014/chart" uri="{C3380CC4-5D6E-409C-BE32-E72D297353CC}">
              <c16:uniqueId val="{00000004-E972-41DA-A573-5C8CDD0BF3FF}"/>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microsoft.com/office/2007/relationships/hdphoto" Target="../media/hdphoto5.wdp"/><Relationship Id="rId1" Type="http://schemas.openxmlformats.org/officeDocument/2006/relationships/image" Target="../media/image9.png"/><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46.xml"/><Relationship Id="rId3" Type="http://schemas.openxmlformats.org/officeDocument/2006/relationships/image" Target="../media/image11.png"/><Relationship Id="rId7" Type="http://schemas.openxmlformats.org/officeDocument/2006/relationships/chart" Target="../charts/chart45.xml"/><Relationship Id="rId2" Type="http://schemas.microsoft.com/office/2007/relationships/hdphoto" Target="../media/hdphoto6.wdp"/><Relationship Id="rId1" Type="http://schemas.openxmlformats.org/officeDocument/2006/relationships/image" Target="../media/image10.png"/><Relationship Id="rId6" Type="http://schemas.openxmlformats.org/officeDocument/2006/relationships/chart" Target="../charts/chart44.xml"/><Relationship Id="rId5" Type="http://schemas.openxmlformats.org/officeDocument/2006/relationships/chart" Target="../charts/chart43.xml"/><Relationship Id="rId4" Type="http://schemas.microsoft.com/office/2007/relationships/hdphoto" Target="../media/hdphoto7.wdp"/><Relationship Id="rId9" Type="http://schemas.openxmlformats.org/officeDocument/2006/relationships/chart" Target="../charts/chart4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microsoft.com/office/2007/relationships/hdphoto" Target="../media/hdphoto8.wdp"/><Relationship Id="rId1" Type="http://schemas.openxmlformats.org/officeDocument/2006/relationships/image" Target="../media/image12.png"/><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56.xml"/><Relationship Id="rId3" Type="http://schemas.openxmlformats.org/officeDocument/2006/relationships/image" Target="../media/image14.png"/><Relationship Id="rId7" Type="http://schemas.openxmlformats.org/officeDocument/2006/relationships/chart" Target="../charts/chart55.xml"/><Relationship Id="rId2" Type="http://schemas.microsoft.com/office/2007/relationships/hdphoto" Target="../media/hdphoto9.wdp"/><Relationship Id="rId1" Type="http://schemas.openxmlformats.org/officeDocument/2006/relationships/image" Target="../media/image13.png"/><Relationship Id="rId6" Type="http://schemas.openxmlformats.org/officeDocument/2006/relationships/chart" Target="../charts/chart54.xml"/><Relationship Id="rId5" Type="http://schemas.openxmlformats.org/officeDocument/2006/relationships/chart" Target="../charts/chart53.xml"/><Relationship Id="rId4" Type="http://schemas.microsoft.com/office/2007/relationships/hdphoto" Target="../media/hdphoto10.wdp"/><Relationship Id="rId9" Type="http://schemas.openxmlformats.org/officeDocument/2006/relationships/chart" Target="../charts/chart57.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61.xml"/><Relationship Id="rId3" Type="http://schemas.openxmlformats.org/officeDocument/2006/relationships/image" Target="../media/image16.png"/><Relationship Id="rId7" Type="http://schemas.openxmlformats.org/officeDocument/2006/relationships/chart" Target="../charts/chart60.xml"/><Relationship Id="rId2" Type="http://schemas.microsoft.com/office/2007/relationships/hdphoto" Target="../media/hdphoto11.wdp"/><Relationship Id="rId1" Type="http://schemas.openxmlformats.org/officeDocument/2006/relationships/image" Target="../media/image15.png"/><Relationship Id="rId6" Type="http://schemas.openxmlformats.org/officeDocument/2006/relationships/chart" Target="../charts/chart59.xml"/><Relationship Id="rId5" Type="http://schemas.openxmlformats.org/officeDocument/2006/relationships/chart" Target="../charts/chart58.xml"/><Relationship Id="rId4" Type="http://schemas.microsoft.com/office/2007/relationships/hdphoto" Target="../media/hdphoto12.wdp"/><Relationship Id="rId9" Type="http://schemas.openxmlformats.org/officeDocument/2006/relationships/chart" Target="../charts/chart6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6.xml"/><Relationship Id="rId3" Type="http://schemas.openxmlformats.org/officeDocument/2006/relationships/image" Target="../media/image18.png"/><Relationship Id="rId7" Type="http://schemas.openxmlformats.org/officeDocument/2006/relationships/chart" Target="../charts/chart65.xml"/><Relationship Id="rId2" Type="http://schemas.microsoft.com/office/2007/relationships/hdphoto" Target="../media/hdphoto13.wdp"/><Relationship Id="rId1" Type="http://schemas.openxmlformats.org/officeDocument/2006/relationships/image" Target="../media/image17.png"/><Relationship Id="rId6" Type="http://schemas.openxmlformats.org/officeDocument/2006/relationships/chart" Target="../charts/chart64.xml"/><Relationship Id="rId5" Type="http://schemas.openxmlformats.org/officeDocument/2006/relationships/chart" Target="../charts/chart63.xml"/><Relationship Id="rId4" Type="http://schemas.microsoft.com/office/2007/relationships/hdphoto" Target="../media/hdphoto14.wdp"/><Relationship Id="rId9" Type="http://schemas.openxmlformats.org/officeDocument/2006/relationships/chart" Target="../charts/chart67.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71.xml"/><Relationship Id="rId3" Type="http://schemas.openxmlformats.org/officeDocument/2006/relationships/image" Target="../media/image20.png"/><Relationship Id="rId7" Type="http://schemas.openxmlformats.org/officeDocument/2006/relationships/chart" Target="../charts/chart70.xml"/><Relationship Id="rId2" Type="http://schemas.microsoft.com/office/2007/relationships/hdphoto" Target="../media/hdphoto15.wdp"/><Relationship Id="rId1" Type="http://schemas.openxmlformats.org/officeDocument/2006/relationships/image" Target="../media/image19.png"/><Relationship Id="rId6" Type="http://schemas.openxmlformats.org/officeDocument/2006/relationships/chart" Target="../charts/chart69.xml"/><Relationship Id="rId5" Type="http://schemas.openxmlformats.org/officeDocument/2006/relationships/chart" Target="../charts/chart68.xml"/><Relationship Id="rId4" Type="http://schemas.microsoft.com/office/2007/relationships/hdphoto" Target="../media/hdphoto16.wdp"/><Relationship Id="rId9" Type="http://schemas.openxmlformats.org/officeDocument/2006/relationships/chart" Target="../charts/chart7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3.xml"/><Relationship Id="rId7" Type="http://schemas.openxmlformats.org/officeDocument/2006/relationships/chart" Target="../charts/chart77.xml"/><Relationship Id="rId2" Type="http://schemas.microsoft.com/office/2007/relationships/hdphoto" Target="../media/hdphoto17.wdp"/><Relationship Id="rId1" Type="http://schemas.openxmlformats.org/officeDocument/2006/relationships/image" Target="../media/image21.png"/><Relationship Id="rId6" Type="http://schemas.openxmlformats.org/officeDocument/2006/relationships/chart" Target="../charts/chart76.xml"/><Relationship Id="rId5" Type="http://schemas.openxmlformats.org/officeDocument/2006/relationships/chart" Target="../charts/chart75.xml"/><Relationship Id="rId4" Type="http://schemas.openxmlformats.org/officeDocument/2006/relationships/chart" Target="../charts/chart7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microsoft.com/office/2007/relationships/hdphoto" Target="../media/hdphoto18.wdp"/><Relationship Id="rId1" Type="http://schemas.openxmlformats.org/officeDocument/2006/relationships/image" Target="../media/image22.png"/><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Tituln&#237; strana'!A1"/><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image" Target="../media/image4.png"/><Relationship Id="rId1" Type="http://schemas.openxmlformats.org/officeDocument/2006/relationships/hyperlink" Target="#'Tituln&#237; strana'!A1"/><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image" Target="../media/image4.png"/><Relationship Id="rId1" Type="http://schemas.openxmlformats.org/officeDocument/2006/relationships/hyperlink" Target="#'Tituln&#237; strana'!A1"/><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media/image4.png"/><Relationship Id="rId1" Type="http://schemas.openxmlformats.org/officeDocument/2006/relationships/hyperlink" Target="#'Tituln&#237; strana'!A1"/><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7" Type="http://schemas.openxmlformats.org/officeDocument/2006/relationships/chart" Target="../charts/chart22.xml"/><Relationship Id="rId2" Type="http://schemas.microsoft.com/office/2007/relationships/hdphoto" Target="../media/hdphoto1.wdp"/><Relationship Id="rId1" Type="http://schemas.openxmlformats.org/officeDocument/2006/relationships/image" Target="../media/image5.png"/><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7" Type="http://schemas.openxmlformats.org/officeDocument/2006/relationships/chart" Target="../charts/chart27.xml"/><Relationship Id="rId2" Type="http://schemas.microsoft.com/office/2007/relationships/hdphoto" Target="../media/hdphoto2.wdp"/><Relationship Id="rId1" Type="http://schemas.openxmlformats.org/officeDocument/2006/relationships/image" Target="../media/image6.png"/><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8.xml"/><Relationship Id="rId7" Type="http://schemas.openxmlformats.org/officeDocument/2006/relationships/chart" Target="../charts/chart32.xml"/><Relationship Id="rId2" Type="http://schemas.microsoft.com/office/2007/relationships/hdphoto" Target="../media/hdphoto3.wdp"/><Relationship Id="rId1" Type="http://schemas.openxmlformats.org/officeDocument/2006/relationships/image" Target="../media/image7.png"/><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microsoft.com/office/2007/relationships/hdphoto" Target="../media/hdphoto4.wdp"/><Relationship Id="rId1" Type="http://schemas.openxmlformats.org/officeDocument/2006/relationships/image" Target="../media/image8.png"/><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152400</xdr:rowOff>
    </xdr:from>
    <xdr:to>
      <xdr:col>0</xdr:col>
      <xdr:colOff>1961925</xdr:colOff>
      <xdr:row>4</xdr:row>
      <xdr:rowOff>101813</xdr:rowOff>
    </xdr:to>
    <xdr:pic>
      <xdr:nvPicPr>
        <xdr:cNvPr id="2" name="Obrázek 1">
          <a:extLst>
            <a:ext uri="{FF2B5EF4-FFF2-40B4-BE49-F238E27FC236}">
              <a16:creationId xmlns:a16="http://schemas.microsoft.com/office/drawing/2014/main" id="{C013C48D-EE32-418C-90AF-E9FE2D31F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52400"/>
          <a:ext cx="1800000" cy="597113"/>
        </a:xfrm>
        <a:prstGeom prst="rect">
          <a:avLst/>
        </a:prstGeom>
      </xdr:spPr>
    </xdr:pic>
    <xdr:clientData/>
  </xdr:twoCellAnchor>
  <xdr:twoCellAnchor>
    <xdr:from>
      <xdr:col>0</xdr:col>
      <xdr:colOff>528109</xdr:colOff>
      <xdr:row>23</xdr:row>
      <xdr:rowOff>95250</xdr:rowOff>
    </xdr:from>
    <xdr:to>
      <xdr:col>0</xdr:col>
      <xdr:colOff>5577417</xdr:colOff>
      <xdr:row>46</xdr:row>
      <xdr:rowOff>134409</xdr:rowOff>
    </xdr:to>
    <xdr:sp macro="" textlink="">
      <xdr:nvSpPr>
        <xdr:cNvPr id="3" name="Obdélník: se zakulacenými rohy 2">
          <a:extLst>
            <a:ext uri="{FF2B5EF4-FFF2-40B4-BE49-F238E27FC236}">
              <a16:creationId xmlns:a16="http://schemas.microsoft.com/office/drawing/2014/main" id="{96ED3C14-B3E5-43B3-8F0F-BD2CA6C1BF49}"/>
            </a:ext>
          </a:extLst>
        </xdr:cNvPr>
        <xdr:cNvSpPr/>
      </xdr:nvSpPr>
      <xdr:spPr>
        <a:xfrm>
          <a:off x="528109" y="8561917"/>
          <a:ext cx="5049308" cy="5150909"/>
        </a:xfrm>
        <a:prstGeom prst="roundRect">
          <a:avLst/>
        </a:prstGeom>
        <a:no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cs-CZ" sz="1100"/>
        </a:p>
      </xdr:txBody>
    </xdr:sp>
    <xdr:clientData/>
  </xdr:twoCellAnchor>
  <xdr:twoCellAnchor editAs="oneCell">
    <xdr:from>
      <xdr:col>0</xdr:col>
      <xdr:colOff>5808133</xdr:colOff>
      <xdr:row>23</xdr:row>
      <xdr:rowOff>64559</xdr:rowOff>
    </xdr:from>
    <xdr:to>
      <xdr:col>1</xdr:col>
      <xdr:colOff>23630</xdr:colOff>
      <xdr:row>41</xdr:row>
      <xdr:rowOff>20110</xdr:rowOff>
    </xdr:to>
    <xdr:pic>
      <xdr:nvPicPr>
        <xdr:cNvPr id="4" name="Grafický objekt 14">
          <a:extLst>
            <a:ext uri="{FF2B5EF4-FFF2-40B4-BE49-F238E27FC236}">
              <a16:creationId xmlns:a16="http://schemas.microsoft.com/office/drawing/2014/main" id="{35A3F6E8-1CF5-4078-9BC5-3AFE255A21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08133" y="8510059"/>
          <a:ext cx="5423247" cy="40036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371185</xdr:colOff>
      <xdr:row>0</xdr:row>
      <xdr:rowOff>0</xdr:rowOff>
    </xdr:from>
    <xdr:to>
      <xdr:col>13</xdr:col>
      <xdr:colOff>145279</xdr:colOff>
      <xdr:row>1</xdr:row>
      <xdr:rowOff>50838</xdr:rowOff>
    </xdr:to>
    <xdr:pic>
      <xdr:nvPicPr>
        <xdr:cNvPr id="2" name="Obrázek 1">
          <a:hlinkClick xmlns:r="http://schemas.openxmlformats.org/officeDocument/2006/relationships" r:id="rId1"/>
          <a:extLst>
            <a:ext uri="{FF2B5EF4-FFF2-40B4-BE49-F238E27FC236}">
              <a16:creationId xmlns:a16="http://schemas.microsoft.com/office/drawing/2014/main" id="{A5B38A98-AECD-4019-8403-09C2F366B9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72635" y="0"/>
          <a:ext cx="688494" cy="469938"/>
        </a:xfrm>
        <a:prstGeom prst="rect">
          <a:avLst/>
        </a:prstGeom>
      </xdr:spPr>
    </xdr:pic>
    <xdr:clientData/>
  </xdr:twoCellAnchor>
  <xdr:twoCellAnchor>
    <xdr:from>
      <xdr:col>1</xdr:col>
      <xdr:colOff>82262</xdr:colOff>
      <xdr:row>2</xdr:row>
      <xdr:rowOff>68407</xdr:rowOff>
    </xdr:from>
    <xdr:to>
      <xdr:col>13</xdr:col>
      <xdr:colOff>629516</xdr:colOff>
      <xdr:row>34</xdr:row>
      <xdr:rowOff>70140</xdr:rowOff>
    </xdr:to>
    <xdr:graphicFrame macro="">
      <xdr:nvGraphicFramePr>
        <xdr:cNvPr id="3" name="Graf 2">
          <a:extLst>
            <a:ext uri="{FF2B5EF4-FFF2-40B4-BE49-F238E27FC236}">
              <a16:creationId xmlns:a16="http://schemas.microsoft.com/office/drawing/2014/main" id="{30414834-16ED-4D19-9AF8-AA2C3B9DB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180944</xdr:colOff>
      <xdr:row>58</xdr:row>
      <xdr:rowOff>137407</xdr:rowOff>
    </xdr:from>
    <xdr:to>
      <xdr:col>11</xdr:col>
      <xdr:colOff>652386</xdr:colOff>
      <xdr:row>85</xdr:row>
      <xdr:rowOff>17817</xdr:rowOff>
    </xdr:to>
    <xdr:graphicFrame macro="">
      <xdr:nvGraphicFramePr>
        <xdr:cNvPr id="5" name="Graf 4">
          <a:extLst>
            <a:ext uri="{FF2B5EF4-FFF2-40B4-BE49-F238E27FC236}">
              <a16:creationId xmlns:a16="http://schemas.microsoft.com/office/drawing/2014/main" id="{91D6A29A-5F35-4EA0-854A-2920F28CD0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43392</xdr:colOff>
      <xdr:row>0</xdr:row>
      <xdr:rowOff>0</xdr:rowOff>
    </xdr:from>
    <xdr:to>
      <xdr:col>15</xdr:col>
      <xdr:colOff>608542</xdr:colOff>
      <xdr:row>1</xdr:row>
      <xdr:rowOff>56740</xdr:rowOff>
    </xdr:to>
    <xdr:pic>
      <xdr:nvPicPr>
        <xdr:cNvPr id="2" name="Obrázek 1">
          <a:hlinkClick xmlns:r="http://schemas.openxmlformats.org/officeDocument/2006/relationships" r:id="rId1"/>
          <a:extLst>
            <a:ext uri="{FF2B5EF4-FFF2-40B4-BE49-F238E27FC236}">
              <a16:creationId xmlns:a16="http://schemas.microsoft.com/office/drawing/2014/main" id="{98730DE6-9418-4DFB-95E7-62C8111DE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217" y="0"/>
          <a:ext cx="565150" cy="380590"/>
        </a:xfrm>
        <a:prstGeom prst="rect">
          <a:avLst/>
        </a:prstGeom>
      </xdr:spPr>
    </xdr:pic>
    <xdr:clientData/>
  </xdr:twoCellAnchor>
  <xdr:twoCellAnchor>
    <xdr:from>
      <xdr:col>0</xdr:col>
      <xdr:colOff>95250</xdr:colOff>
      <xdr:row>4</xdr:row>
      <xdr:rowOff>19050</xdr:rowOff>
    </xdr:from>
    <xdr:to>
      <xdr:col>15</xdr:col>
      <xdr:colOff>314325</xdr:colOff>
      <xdr:row>34</xdr:row>
      <xdr:rowOff>142875</xdr:rowOff>
    </xdr:to>
    <xdr:graphicFrame macro="">
      <xdr:nvGraphicFramePr>
        <xdr:cNvPr id="3" name="Graf 2">
          <a:extLst>
            <a:ext uri="{FF2B5EF4-FFF2-40B4-BE49-F238E27FC236}">
              <a16:creationId xmlns:a16="http://schemas.microsoft.com/office/drawing/2014/main" id="{7171F12E-A715-434F-A240-074554FCD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76201</xdr:colOff>
      <xdr:row>35</xdr:row>
      <xdr:rowOff>85726</xdr:rowOff>
    </xdr:from>
    <xdr:to>
      <xdr:col>1</xdr:col>
      <xdr:colOff>295275</xdr:colOff>
      <xdr:row>35</xdr:row>
      <xdr:rowOff>133350</xdr:rowOff>
    </xdr:to>
    <xdr:sp macro="" textlink="">
      <xdr:nvSpPr>
        <xdr:cNvPr id="4" name="Obdélník 3">
          <a:extLst>
            <a:ext uri="{FF2B5EF4-FFF2-40B4-BE49-F238E27FC236}">
              <a16:creationId xmlns:a16="http://schemas.microsoft.com/office/drawing/2014/main" id="{F970B6AE-DE1C-46EF-A8AA-AFEB2687D0F2}"/>
            </a:ext>
          </a:extLst>
        </xdr:cNvPr>
        <xdr:cNvSpPr/>
      </xdr:nvSpPr>
      <xdr:spPr>
        <a:xfrm>
          <a:off x="1000126" y="6591301"/>
          <a:ext cx="219074" cy="4762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xdr:col>
      <xdr:colOff>76200</xdr:colOff>
      <xdr:row>36</xdr:row>
      <xdr:rowOff>85725</xdr:rowOff>
    </xdr:from>
    <xdr:to>
      <xdr:col>1</xdr:col>
      <xdr:colOff>295274</xdr:colOff>
      <xdr:row>36</xdr:row>
      <xdr:rowOff>133349</xdr:rowOff>
    </xdr:to>
    <xdr:sp macro="" textlink="">
      <xdr:nvSpPr>
        <xdr:cNvPr id="5" name="Obdélník 4">
          <a:extLst>
            <a:ext uri="{FF2B5EF4-FFF2-40B4-BE49-F238E27FC236}">
              <a16:creationId xmlns:a16="http://schemas.microsoft.com/office/drawing/2014/main" id="{64C22D70-242C-4B20-9F7E-B783CC4BA1AE}"/>
            </a:ext>
          </a:extLst>
        </xdr:cNvPr>
        <xdr:cNvSpPr/>
      </xdr:nvSpPr>
      <xdr:spPr>
        <a:xfrm>
          <a:off x="1000125" y="6753225"/>
          <a:ext cx="219074" cy="47624"/>
        </a:xfrm>
        <a:prstGeom prst="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4</xdr:col>
      <xdr:colOff>17236</xdr:colOff>
      <xdr:row>63</xdr:row>
      <xdr:rowOff>87235</xdr:rowOff>
    </xdr:from>
    <xdr:to>
      <xdr:col>9</xdr:col>
      <xdr:colOff>580571</xdr:colOff>
      <xdr:row>85</xdr:row>
      <xdr:rowOff>139850</xdr:rowOff>
    </xdr:to>
    <xdr:graphicFrame macro="">
      <xdr:nvGraphicFramePr>
        <xdr:cNvPr id="6" name="Graf 5">
          <a:extLst>
            <a:ext uri="{FF2B5EF4-FFF2-40B4-BE49-F238E27FC236}">
              <a16:creationId xmlns:a16="http://schemas.microsoft.com/office/drawing/2014/main" id="{BFF62E00-DCCB-4056-B7E5-0160216DA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724807</xdr:colOff>
      <xdr:row>98</xdr:row>
      <xdr:rowOff>148166</xdr:rowOff>
    </xdr:from>
    <xdr:to>
      <xdr:col>11</xdr:col>
      <xdr:colOff>286657</xdr:colOff>
      <xdr:row>122</xdr:row>
      <xdr:rowOff>105833</xdr:rowOff>
    </xdr:to>
    <xdr:graphicFrame macro="">
      <xdr:nvGraphicFramePr>
        <xdr:cNvPr id="7" name="Graf 6">
          <a:extLst>
            <a:ext uri="{FF2B5EF4-FFF2-40B4-BE49-F238E27FC236}">
              <a16:creationId xmlns:a16="http://schemas.microsoft.com/office/drawing/2014/main" id="{919B2848-5300-433D-8805-864289704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238124</xdr:colOff>
      <xdr:row>130</xdr:row>
      <xdr:rowOff>19048</xdr:rowOff>
    </xdr:from>
    <xdr:to>
      <xdr:col>8</xdr:col>
      <xdr:colOff>0</xdr:colOff>
      <xdr:row>185</xdr:row>
      <xdr:rowOff>66674</xdr:rowOff>
    </xdr:to>
    <xdr:graphicFrame macro="">
      <xdr:nvGraphicFramePr>
        <xdr:cNvPr id="9" name="Diagramm 2">
          <a:extLst>
            <a:ext uri="{FF2B5EF4-FFF2-40B4-BE49-F238E27FC236}">
              <a16:creationId xmlns:a16="http://schemas.microsoft.com/office/drawing/2014/main" id="{C10EEB33-B776-47EA-8B41-FFCCDCA75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552450</xdr:colOff>
      <xdr:row>129</xdr:row>
      <xdr:rowOff>85725</xdr:rowOff>
    </xdr:from>
    <xdr:to>
      <xdr:col>16</xdr:col>
      <xdr:colOff>0</xdr:colOff>
      <xdr:row>183</xdr:row>
      <xdr:rowOff>152400</xdr:rowOff>
    </xdr:to>
    <xdr:graphicFrame macro="">
      <xdr:nvGraphicFramePr>
        <xdr:cNvPr id="10" name="Diagramm 3">
          <a:extLst>
            <a:ext uri="{FF2B5EF4-FFF2-40B4-BE49-F238E27FC236}">
              <a16:creationId xmlns:a16="http://schemas.microsoft.com/office/drawing/2014/main" id="{4C5A87ED-2D3E-43F4-8721-3E606C2D2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685800</xdr:colOff>
      <xdr:row>177</xdr:row>
      <xdr:rowOff>85725</xdr:rowOff>
    </xdr:from>
    <xdr:to>
      <xdr:col>12</xdr:col>
      <xdr:colOff>171450</xdr:colOff>
      <xdr:row>181</xdr:row>
      <xdr:rowOff>133349</xdr:rowOff>
    </xdr:to>
    <xdr:sp macro="" textlink="">
      <xdr:nvSpPr>
        <xdr:cNvPr id="11" name="Obdélník 10">
          <a:extLst>
            <a:ext uri="{FF2B5EF4-FFF2-40B4-BE49-F238E27FC236}">
              <a16:creationId xmlns:a16="http://schemas.microsoft.com/office/drawing/2014/main" id="{37D508E9-97BD-41B0-91EA-7BB94C100DA2}"/>
            </a:ext>
          </a:extLst>
        </xdr:cNvPr>
        <xdr:cNvSpPr/>
      </xdr:nvSpPr>
      <xdr:spPr>
        <a:xfrm>
          <a:off x="8696325" y="30156150"/>
          <a:ext cx="3181350" cy="6953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s-CZ" sz="800">
              <a:solidFill>
                <a:schemeClr val="tx1">
                  <a:lumMod val="90000"/>
                  <a:lumOff val="10000"/>
                </a:schemeClr>
              </a:solidFill>
            </a:rPr>
            <a:t>Pozn.: Graf představuje rozložení cen tepelné energie uplatňovaných v ČR v jednotlivých cenových intervalech, přičemž zohledňuje stav k lednu 2022 a k září 2022. Např. v lednu 2022 spadalo do cenového intervalu od 1 000 do 1 250 Kč/GJ 54 cen tepelné energie, v září do tohoto intervalu spadalo 57 cen.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43392</xdr:colOff>
      <xdr:row>0</xdr:row>
      <xdr:rowOff>0</xdr:rowOff>
    </xdr:from>
    <xdr:to>
      <xdr:col>15</xdr:col>
      <xdr:colOff>608542</xdr:colOff>
      <xdr:row>1</xdr:row>
      <xdr:rowOff>56740</xdr:rowOff>
    </xdr:to>
    <xdr:pic>
      <xdr:nvPicPr>
        <xdr:cNvPr id="2" name="Obrázek 1">
          <a:hlinkClick xmlns:r="http://schemas.openxmlformats.org/officeDocument/2006/relationships" r:id="rId1"/>
          <a:extLst>
            <a:ext uri="{FF2B5EF4-FFF2-40B4-BE49-F238E27FC236}">
              <a16:creationId xmlns:a16="http://schemas.microsoft.com/office/drawing/2014/main" id="{E4EBED42-B9C7-4A8F-8D04-88B34B932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1392" y="0"/>
          <a:ext cx="565150" cy="380590"/>
        </a:xfrm>
        <a:prstGeom prst="rect">
          <a:avLst/>
        </a:prstGeom>
      </xdr:spPr>
    </xdr:pic>
    <xdr:clientData/>
  </xdr:twoCellAnchor>
  <xdr:twoCellAnchor>
    <xdr:from>
      <xdr:col>0</xdr:col>
      <xdr:colOff>85725</xdr:colOff>
      <xdr:row>4</xdr:row>
      <xdr:rowOff>9525</xdr:rowOff>
    </xdr:from>
    <xdr:to>
      <xdr:col>15</xdr:col>
      <xdr:colOff>304800</xdr:colOff>
      <xdr:row>34</xdr:row>
      <xdr:rowOff>133350</xdr:rowOff>
    </xdr:to>
    <xdr:graphicFrame macro="">
      <xdr:nvGraphicFramePr>
        <xdr:cNvPr id="3" name="Graf 2">
          <a:extLst>
            <a:ext uri="{FF2B5EF4-FFF2-40B4-BE49-F238E27FC236}">
              <a16:creationId xmlns:a16="http://schemas.microsoft.com/office/drawing/2014/main" id="{F5424A06-023E-4D4E-B3B4-DF0FB65AB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76201</xdr:colOff>
      <xdr:row>35</xdr:row>
      <xdr:rowOff>85726</xdr:rowOff>
    </xdr:from>
    <xdr:to>
      <xdr:col>1</xdr:col>
      <xdr:colOff>295275</xdr:colOff>
      <xdr:row>35</xdr:row>
      <xdr:rowOff>133350</xdr:rowOff>
    </xdr:to>
    <xdr:sp macro="" textlink="">
      <xdr:nvSpPr>
        <xdr:cNvPr id="4" name="Obdélník 3">
          <a:extLst>
            <a:ext uri="{FF2B5EF4-FFF2-40B4-BE49-F238E27FC236}">
              <a16:creationId xmlns:a16="http://schemas.microsoft.com/office/drawing/2014/main" id="{DB15A72E-5FE2-4181-BADA-069BD7927158}"/>
            </a:ext>
          </a:extLst>
        </xdr:cNvPr>
        <xdr:cNvSpPr/>
      </xdr:nvSpPr>
      <xdr:spPr>
        <a:xfrm>
          <a:off x="1171576" y="5915026"/>
          <a:ext cx="219074" cy="4762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xdr:col>
      <xdr:colOff>76200</xdr:colOff>
      <xdr:row>36</xdr:row>
      <xdr:rowOff>85725</xdr:rowOff>
    </xdr:from>
    <xdr:to>
      <xdr:col>1</xdr:col>
      <xdr:colOff>295274</xdr:colOff>
      <xdr:row>36</xdr:row>
      <xdr:rowOff>133349</xdr:rowOff>
    </xdr:to>
    <xdr:sp macro="" textlink="">
      <xdr:nvSpPr>
        <xdr:cNvPr id="5" name="Obdélník 4">
          <a:extLst>
            <a:ext uri="{FF2B5EF4-FFF2-40B4-BE49-F238E27FC236}">
              <a16:creationId xmlns:a16="http://schemas.microsoft.com/office/drawing/2014/main" id="{CAEEC86F-F8BA-4627-929C-3374DB364CB5}"/>
            </a:ext>
          </a:extLst>
        </xdr:cNvPr>
        <xdr:cNvSpPr/>
      </xdr:nvSpPr>
      <xdr:spPr>
        <a:xfrm>
          <a:off x="1171575" y="6076950"/>
          <a:ext cx="219074" cy="47624"/>
        </a:xfrm>
        <a:prstGeom prst="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4</xdr:col>
      <xdr:colOff>17236</xdr:colOff>
      <xdr:row>63</xdr:row>
      <xdr:rowOff>87235</xdr:rowOff>
    </xdr:from>
    <xdr:to>
      <xdr:col>9</xdr:col>
      <xdr:colOff>580571</xdr:colOff>
      <xdr:row>85</xdr:row>
      <xdr:rowOff>139850</xdr:rowOff>
    </xdr:to>
    <xdr:graphicFrame macro="">
      <xdr:nvGraphicFramePr>
        <xdr:cNvPr id="6" name="Graf 5">
          <a:extLst>
            <a:ext uri="{FF2B5EF4-FFF2-40B4-BE49-F238E27FC236}">
              <a16:creationId xmlns:a16="http://schemas.microsoft.com/office/drawing/2014/main" id="{7134F963-2D96-4153-AC8F-C2B5A8DAA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724807</xdr:colOff>
      <xdr:row>98</xdr:row>
      <xdr:rowOff>148166</xdr:rowOff>
    </xdr:from>
    <xdr:to>
      <xdr:col>11</xdr:col>
      <xdr:colOff>286657</xdr:colOff>
      <xdr:row>122</xdr:row>
      <xdr:rowOff>105833</xdr:rowOff>
    </xdr:to>
    <xdr:graphicFrame macro="">
      <xdr:nvGraphicFramePr>
        <xdr:cNvPr id="7" name="Graf 6">
          <a:extLst>
            <a:ext uri="{FF2B5EF4-FFF2-40B4-BE49-F238E27FC236}">
              <a16:creationId xmlns:a16="http://schemas.microsoft.com/office/drawing/2014/main" id="{5E88EC8D-8F91-4A20-A46E-7A10BF2CF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238124</xdr:colOff>
      <xdr:row>130</xdr:row>
      <xdr:rowOff>19048</xdr:rowOff>
    </xdr:from>
    <xdr:to>
      <xdr:col>8</xdr:col>
      <xdr:colOff>0</xdr:colOff>
      <xdr:row>185</xdr:row>
      <xdr:rowOff>66674</xdr:rowOff>
    </xdr:to>
    <xdr:graphicFrame macro="">
      <xdr:nvGraphicFramePr>
        <xdr:cNvPr id="8" name="Diagramm 2">
          <a:extLst>
            <a:ext uri="{FF2B5EF4-FFF2-40B4-BE49-F238E27FC236}">
              <a16:creationId xmlns:a16="http://schemas.microsoft.com/office/drawing/2014/main" id="{A0D877B7-0D3C-4DAC-8B20-6B18CE454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552450</xdr:colOff>
      <xdr:row>129</xdr:row>
      <xdr:rowOff>85725</xdr:rowOff>
    </xdr:from>
    <xdr:to>
      <xdr:col>16</xdr:col>
      <xdr:colOff>0</xdr:colOff>
      <xdr:row>183</xdr:row>
      <xdr:rowOff>152400</xdr:rowOff>
    </xdr:to>
    <xdr:graphicFrame macro="">
      <xdr:nvGraphicFramePr>
        <xdr:cNvPr id="9" name="Diagramm 3">
          <a:extLst>
            <a:ext uri="{FF2B5EF4-FFF2-40B4-BE49-F238E27FC236}">
              <a16:creationId xmlns:a16="http://schemas.microsoft.com/office/drawing/2014/main" id="{F024B7C4-D8D8-4EBF-81FD-43A51F71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685800</xdr:colOff>
      <xdr:row>177</xdr:row>
      <xdr:rowOff>85725</xdr:rowOff>
    </xdr:from>
    <xdr:to>
      <xdr:col>12</xdr:col>
      <xdr:colOff>171450</xdr:colOff>
      <xdr:row>181</xdr:row>
      <xdr:rowOff>133349</xdr:rowOff>
    </xdr:to>
    <xdr:sp macro="" textlink="">
      <xdr:nvSpPr>
        <xdr:cNvPr id="10" name="Obdélník 9">
          <a:extLst>
            <a:ext uri="{FF2B5EF4-FFF2-40B4-BE49-F238E27FC236}">
              <a16:creationId xmlns:a16="http://schemas.microsoft.com/office/drawing/2014/main" id="{5CBAC2EC-27E3-4EE3-A866-39C5BD0CC4D3}"/>
            </a:ext>
          </a:extLst>
        </xdr:cNvPr>
        <xdr:cNvSpPr/>
      </xdr:nvSpPr>
      <xdr:spPr>
        <a:xfrm>
          <a:off x="8696325" y="30156150"/>
          <a:ext cx="3181350" cy="6953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s-CZ" sz="800">
              <a:solidFill>
                <a:schemeClr val="tx1">
                  <a:lumMod val="90000"/>
                  <a:lumOff val="10000"/>
                </a:schemeClr>
              </a:solidFill>
            </a:rPr>
            <a:t>Pozn.: Graf představuje rozložení cen tepelné energie uplatňovaných v ČR v jednotlivých cenových intervalech, přičemž zohledňuje stav k lednu 2022 a k září 2022. Např. v lednu 2022 spadalo do cenového intervalu od 1 000 do 1 250 Kč/GJ 54 cen tepelné energie, v září do tohoto intervalu spadalo 57 cen.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43392</xdr:colOff>
      <xdr:row>0</xdr:row>
      <xdr:rowOff>0</xdr:rowOff>
    </xdr:from>
    <xdr:to>
      <xdr:col>15</xdr:col>
      <xdr:colOff>608542</xdr:colOff>
      <xdr:row>1</xdr:row>
      <xdr:rowOff>56740</xdr:rowOff>
    </xdr:to>
    <xdr:pic>
      <xdr:nvPicPr>
        <xdr:cNvPr id="2" name="Obrázek 1">
          <a:hlinkClick xmlns:r="http://schemas.openxmlformats.org/officeDocument/2006/relationships" r:id="rId1"/>
          <a:extLst>
            <a:ext uri="{FF2B5EF4-FFF2-40B4-BE49-F238E27FC236}">
              <a16:creationId xmlns:a16="http://schemas.microsoft.com/office/drawing/2014/main" id="{77932094-6A17-4062-83AF-F57BCEE2AF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1392" y="0"/>
          <a:ext cx="565150" cy="380590"/>
        </a:xfrm>
        <a:prstGeom prst="rect">
          <a:avLst/>
        </a:prstGeom>
      </xdr:spPr>
    </xdr:pic>
    <xdr:clientData/>
  </xdr:twoCellAnchor>
  <xdr:twoCellAnchor>
    <xdr:from>
      <xdr:col>0</xdr:col>
      <xdr:colOff>85725</xdr:colOff>
      <xdr:row>4</xdr:row>
      <xdr:rowOff>9525</xdr:rowOff>
    </xdr:from>
    <xdr:to>
      <xdr:col>15</xdr:col>
      <xdr:colOff>304800</xdr:colOff>
      <xdr:row>34</xdr:row>
      <xdr:rowOff>133350</xdr:rowOff>
    </xdr:to>
    <xdr:graphicFrame macro="">
      <xdr:nvGraphicFramePr>
        <xdr:cNvPr id="3" name="Graf 2">
          <a:extLst>
            <a:ext uri="{FF2B5EF4-FFF2-40B4-BE49-F238E27FC236}">
              <a16:creationId xmlns:a16="http://schemas.microsoft.com/office/drawing/2014/main" id="{32ADB7D0-8FF7-49BB-8525-E9F78A9F0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76201</xdr:colOff>
      <xdr:row>35</xdr:row>
      <xdr:rowOff>85726</xdr:rowOff>
    </xdr:from>
    <xdr:to>
      <xdr:col>1</xdr:col>
      <xdr:colOff>295275</xdr:colOff>
      <xdr:row>35</xdr:row>
      <xdr:rowOff>133350</xdr:rowOff>
    </xdr:to>
    <xdr:sp macro="" textlink="">
      <xdr:nvSpPr>
        <xdr:cNvPr id="4" name="Obdélník 3">
          <a:extLst>
            <a:ext uri="{FF2B5EF4-FFF2-40B4-BE49-F238E27FC236}">
              <a16:creationId xmlns:a16="http://schemas.microsoft.com/office/drawing/2014/main" id="{C28D85ED-529B-4C8B-B278-7793A588FBEE}"/>
            </a:ext>
          </a:extLst>
        </xdr:cNvPr>
        <xdr:cNvSpPr/>
      </xdr:nvSpPr>
      <xdr:spPr>
        <a:xfrm>
          <a:off x="1171576" y="5915026"/>
          <a:ext cx="219074" cy="4762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xdr:col>
      <xdr:colOff>76200</xdr:colOff>
      <xdr:row>36</xdr:row>
      <xdr:rowOff>85725</xdr:rowOff>
    </xdr:from>
    <xdr:to>
      <xdr:col>1</xdr:col>
      <xdr:colOff>295274</xdr:colOff>
      <xdr:row>36</xdr:row>
      <xdr:rowOff>133349</xdr:rowOff>
    </xdr:to>
    <xdr:sp macro="" textlink="">
      <xdr:nvSpPr>
        <xdr:cNvPr id="5" name="Obdélník 4">
          <a:extLst>
            <a:ext uri="{FF2B5EF4-FFF2-40B4-BE49-F238E27FC236}">
              <a16:creationId xmlns:a16="http://schemas.microsoft.com/office/drawing/2014/main" id="{A83AD58D-3158-4CA7-B927-CBB27D514385}"/>
            </a:ext>
          </a:extLst>
        </xdr:cNvPr>
        <xdr:cNvSpPr/>
      </xdr:nvSpPr>
      <xdr:spPr>
        <a:xfrm>
          <a:off x="1171575" y="6076950"/>
          <a:ext cx="219074" cy="47624"/>
        </a:xfrm>
        <a:prstGeom prst="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4</xdr:col>
      <xdr:colOff>17236</xdr:colOff>
      <xdr:row>63</xdr:row>
      <xdr:rowOff>87235</xdr:rowOff>
    </xdr:from>
    <xdr:to>
      <xdr:col>9</xdr:col>
      <xdr:colOff>580571</xdr:colOff>
      <xdr:row>85</xdr:row>
      <xdr:rowOff>139850</xdr:rowOff>
    </xdr:to>
    <xdr:graphicFrame macro="">
      <xdr:nvGraphicFramePr>
        <xdr:cNvPr id="6" name="Graf 5">
          <a:extLst>
            <a:ext uri="{FF2B5EF4-FFF2-40B4-BE49-F238E27FC236}">
              <a16:creationId xmlns:a16="http://schemas.microsoft.com/office/drawing/2014/main" id="{34BB64EF-1409-4A62-9A2A-5F60A13AF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724807</xdr:colOff>
      <xdr:row>98</xdr:row>
      <xdr:rowOff>148166</xdr:rowOff>
    </xdr:from>
    <xdr:to>
      <xdr:col>11</xdr:col>
      <xdr:colOff>286657</xdr:colOff>
      <xdr:row>122</xdr:row>
      <xdr:rowOff>105833</xdr:rowOff>
    </xdr:to>
    <xdr:graphicFrame macro="">
      <xdr:nvGraphicFramePr>
        <xdr:cNvPr id="7" name="Graf 6">
          <a:extLst>
            <a:ext uri="{FF2B5EF4-FFF2-40B4-BE49-F238E27FC236}">
              <a16:creationId xmlns:a16="http://schemas.microsoft.com/office/drawing/2014/main" id="{8437FB5F-8CBD-480A-922F-256BE1988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238124</xdr:colOff>
      <xdr:row>130</xdr:row>
      <xdr:rowOff>19048</xdr:rowOff>
    </xdr:from>
    <xdr:to>
      <xdr:col>8</xdr:col>
      <xdr:colOff>0</xdr:colOff>
      <xdr:row>185</xdr:row>
      <xdr:rowOff>66674</xdr:rowOff>
    </xdr:to>
    <xdr:graphicFrame macro="">
      <xdr:nvGraphicFramePr>
        <xdr:cNvPr id="8" name="Diagramm 2">
          <a:extLst>
            <a:ext uri="{FF2B5EF4-FFF2-40B4-BE49-F238E27FC236}">
              <a16:creationId xmlns:a16="http://schemas.microsoft.com/office/drawing/2014/main" id="{24ADEDAB-9CC8-4D40-952B-619DDC286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552450</xdr:colOff>
      <xdr:row>129</xdr:row>
      <xdr:rowOff>85725</xdr:rowOff>
    </xdr:from>
    <xdr:to>
      <xdr:col>16</xdr:col>
      <xdr:colOff>0</xdr:colOff>
      <xdr:row>183</xdr:row>
      <xdr:rowOff>152400</xdr:rowOff>
    </xdr:to>
    <xdr:graphicFrame macro="">
      <xdr:nvGraphicFramePr>
        <xdr:cNvPr id="9" name="Diagramm 3">
          <a:extLst>
            <a:ext uri="{FF2B5EF4-FFF2-40B4-BE49-F238E27FC236}">
              <a16:creationId xmlns:a16="http://schemas.microsoft.com/office/drawing/2014/main" id="{E08F5316-E177-4D46-A3B9-EB2365FF0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685800</xdr:colOff>
      <xdr:row>177</xdr:row>
      <xdr:rowOff>85725</xdr:rowOff>
    </xdr:from>
    <xdr:to>
      <xdr:col>12</xdr:col>
      <xdr:colOff>171450</xdr:colOff>
      <xdr:row>181</xdr:row>
      <xdr:rowOff>133349</xdr:rowOff>
    </xdr:to>
    <xdr:sp macro="" textlink="">
      <xdr:nvSpPr>
        <xdr:cNvPr id="10" name="Obdélník 9">
          <a:extLst>
            <a:ext uri="{FF2B5EF4-FFF2-40B4-BE49-F238E27FC236}">
              <a16:creationId xmlns:a16="http://schemas.microsoft.com/office/drawing/2014/main" id="{8F770A16-0C5E-46F5-966B-39ABB45AFD82}"/>
            </a:ext>
          </a:extLst>
        </xdr:cNvPr>
        <xdr:cNvSpPr/>
      </xdr:nvSpPr>
      <xdr:spPr>
        <a:xfrm>
          <a:off x="8696325" y="30156150"/>
          <a:ext cx="3181350" cy="6953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s-CZ" sz="800">
              <a:solidFill>
                <a:schemeClr val="tx1">
                  <a:lumMod val="90000"/>
                  <a:lumOff val="10000"/>
                </a:schemeClr>
              </a:solidFill>
            </a:rPr>
            <a:t>Pozn.: Graf představuje rozložení cen tepelné energie uplatňovaných v ČR v jednotlivých cenových intervalech, přičemž zohledňuje stav k lednu 2022 a k září 2022. Např. v lednu 2022 spadalo do cenového intervalu od 1 000 do 1 250 Kč/GJ 54 cen tepelné energie, v září do tohoto intervalu spadalo 57 cen.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bal/Desktop/Nov&#225;%20slo&#382;ka%20(7)/Vyhodnocen&#237;%20cen_pr&#367;b&#283;&#382;n&#283;/Nov&#225;%20slo&#382;ka%20(6)/V&#253;voj%20cen%20202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Leden"/>
      <sheetName val="02_Únor"/>
      <sheetName val="03_Březen"/>
      <sheetName val="04_Duben"/>
      <sheetName val="05_Květen"/>
      <sheetName val="06_červen"/>
      <sheetName val="07_červenec"/>
      <sheetName val="08_srpen"/>
      <sheetName val="09_září"/>
      <sheetName val="10_říjen"/>
      <sheetName val="Souhrn"/>
      <sheetName val="Podle data změny ceny"/>
      <sheetName val="CL_ceny 1_1_2022 včetně DPH"/>
    </sheetNames>
    <sheetDataSet>
      <sheetData sheetId="0">
        <row r="6">
          <cell r="U6">
            <v>0</v>
          </cell>
        </row>
      </sheetData>
      <sheetData sheetId="1">
        <row r="6">
          <cell r="U6">
            <v>28</v>
          </cell>
        </row>
      </sheetData>
      <sheetData sheetId="2">
        <row r="6">
          <cell r="U6">
            <v>33</v>
          </cell>
        </row>
      </sheetData>
      <sheetData sheetId="3">
        <row r="6">
          <cell r="U6">
            <v>72</v>
          </cell>
        </row>
      </sheetData>
      <sheetData sheetId="4">
        <row r="6">
          <cell r="U6">
            <v>27</v>
          </cell>
        </row>
      </sheetData>
      <sheetData sheetId="5">
        <row r="6">
          <cell r="U6">
            <v>27</v>
          </cell>
        </row>
      </sheetData>
      <sheetData sheetId="6">
        <row r="6">
          <cell r="U6">
            <v>132</v>
          </cell>
        </row>
      </sheetData>
      <sheetData sheetId="7">
        <row r="6">
          <cell r="U6">
            <v>33</v>
          </cell>
        </row>
      </sheetData>
      <sheetData sheetId="8">
        <row r="6">
          <cell r="U6">
            <v>42</v>
          </cell>
        </row>
      </sheetData>
      <sheetData sheetId="9">
        <row r="6">
          <cell r="U6">
            <v>15</v>
          </cell>
        </row>
      </sheetData>
      <sheetData sheetId="10"/>
      <sheetData sheetId="11">
        <row r="2">
          <cell r="G2" t="str">
            <v>2:AVE Kralupy s.r.o._Kralupy nad Vltavou</v>
          </cell>
          <cell r="H2" t="str">
            <v>Změna_2</v>
          </cell>
          <cell r="I2">
            <v>286</v>
          </cell>
          <cell r="J2"/>
          <cell r="K2"/>
          <cell r="L2"/>
          <cell r="M2"/>
          <cell r="N2"/>
          <cell r="O2"/>
          <cell r="P2"/>
          <cell r="Q2"/>
          <cell r="R2"/>
        </row>
        <row r="3">
          <cell r="G3" t="str">
            <v>2:ČEZ Energo, s.r.o._Moravský Krumlov</v>
          </cell>
          <cell r="H3" t="str">
            <v>Změna_2</v>
          </cell>
          <cell r="I3"/>
          <cell r="J3">
            <v>580</v>
          </cell>
          <cell r="K3"/>
          <cell r="L3"/>
          <cell r="M3"/>
          <cell r="N3"/>
          <cell r="O3"/>
          <cell r="P3"/>
          <cell r="Q3"/>
          <cell r="R3"/>
        </row>
        <row r="4">
          <cell r="G4" t="str">
            <v>2:ČEZ Energo, s.r.o._Vamberk</v>
          </cell>
          <cell r="H4" t="str">
            <v>Změna_2</v>
          </cell>
          <cell r="I4"/>
          <cell r="J4">
            <v>1130</v>
          </cell>
          <cell r="K4"/>
          <cell r="L4"/>
          <cell r="M4"/>
          <cell r="N4"/>
          <cell r="O4"/>
          <cell r="P4"/>
          <cell r="Q4"/>
          <cell r="R4"/>
        </row>
        <row r="5">
          <cell r="G5" t="str">
            <v>2:ČEZ Energo, s.r.o._Hlučín</v>
          </cell>
          <cell r="H5" t="str">
            <v>Změna_2</v>
          </cell>
          <cell r="I5"/>
          <cell r="J5">
            <v>540</v>
          </cell>
          <cell r="K5"/>
          <cell r="L5"/>
          <cell r="M5"/>
          <cell r="N5"/>
          <cell r="O5"/>
          <cell r="P5"/>
          <cell r="Q5"/>
          <cell r="R5"/>
        </row>
        <row r="6">
          <cell r="G6" t="str">
            <v>2:ČEZ Energo, s.r.o._Babice</v>
          </cell>
          <cell r="H6" t="str">
            <v>Změna_2</v>
          </cell>
          <cell r="I6"/>
          <cell r="J6">
            <v>1030</v>
          </cell>
          <cell r="K6"/>
          <cell r="L6"/>
          <cell r="M6"/>
          <cell r="N6"/>
          <cell r="O6"/>
          <cell r="P6"/>
          <cell r="Q6"/>
          <cell r="R6"/>
        </row>
        <row r="7">
          <cell r="G7" t="str">
            <v>2:ČEZ Energo, s.r.o._Meziboří</v>
          </cell>
          <cell r="H7" t="str">
            <v>Změna_2</v>
          </cell>
          <cell r="I7"/>
          <cell r="J7">
            <v>1420</v>
          </cell>
          <cell r="K7"/>
          <cell r="L7"/>
          <cell r="M7"/>
          <cell r="N7"/>
          <cell r="O7"/>
          <cell r="P7"/>
          <cell r="Q7"/>
          <cell r="R7"/>
        </row>
        <row r="8">
          <cell r="G8" t="str">
            <v xml:space="preserve">2:DS TEPLO, s.r.o._Litomyšl - Mařákova 1089_x000D_
</v>
          </cell>
          <cell r="H8" t="str">
            <v>Změna_2</v>
          </cell>
          <cell r="I8"/>
          <cell r="J8"/>
          <cell r="K8"/>
          <cell r="L8"/>
          <cell r="M8"/>
          <cell r="N8"/>
          <cell r="O8"/>
          <cell r="P8">
            <v>746.65</v>
          </cell>
          <cell r="Q8"/>
          <cell r="R8"/>
        </row>
        <row r="9">
          <cell r="G9" t="str">
            <v xml:space="preserve">2:Eligo 10 s.r.o._Stříbro - Revoluční 1489, 845_x000D_
</v>
          </cell>
          <cell r="H9" t="str">
            <v>Změna_2</v>
          </cell>
          <cell r="I9">
            <v>835.59</v>
          </cell>
          <cell r="J9"/>
          <cell r="K9"/>
          <cell r="L9"/>
          <cell r="M9"/>
          <cell r="N9"/>
          <cell r="O9"/>
          <cell r="P9"/>
          <cell r="Q9"/>
          <cell r="R9"/>
        </row>
        <row r="10">
          <cell r="G10" t="str">
            <v>2:G.Benedikt Karlovy Vary s.r.o._Karlovy Vary - Dvory, 1. máje 307/47 až 310/41</v>
          </cell>
          <cell r="H10" t="str">
            <v>Změna_2</v>
          </cell>
          <cell r="I10"/>
          <cell r="J10"/>
          <cell r="K10"/>
          <cell r="L10"/>
          <cell r="M10"/>
          <cell r="N10"/>
          <cell r="O10">
            <v>1089.07</v>
          </cell>
          <cell r="P10"/>
          <cell r="Q10"/>
          <cell r="R10"/>
        </row>
        <row r="11">
          <cell r="G11" t="str">
            <v>2:KOMTERM Čechy, s.r.o._Rakovník</v>
          </cell>
          <cell r="H11" t="str">
            <v>Změna_2</v>
          </cell>
          <cell r="I11"/>
          <cell r="J11"/>
          <cell r="K11"/>
          <cell r="L11"/>
          <cell r="M11"/>
          <cell r="N11"/>
          <cell r="O11"/>
          <cell r="P11"/>
          <cell r="Q11">
            <v>1378.43</v>
          </cell>
          <cell r="R11"/>
        </row>
        <row r="12">
          <cell r="G12" t="str">
            <v>2:MARSERVIS, s.r.o._Chodov</v>
          </cell>
          <cell r="H12" t="str">
            <v>Změna_2</v>
          </cell>
          <cell r="I12"/>
          <cell r="J12"/>
          <cell r="K12"/>
          <cell r="L12">
            <v>503</v>
          </cell>
          <cell r="M12"/>
          <cell r="N12">
            <v>613</v>
          </cell>
          <cell r="O12"/>
          <cell r="P12">
            <v>613</v>
          </cell>
          <cell r="Q12"/>
          <cell r="R12"/>
        </row>
        <row r="13">
          <cell r="G13" t="str">
            <v>2:Městská bytová správa Semily, s.r.o._Semily</v>
          </cell>
          <cell r="H13" t="str">
            <v>Změna_2</v>
          </cell>
          <cell r="I13"/>
          <cell r="J13"/>
          <cell r="K13">
            <v>522.16</v>
          </cell>
          <cell r="L13"/>
          <cell r="M13"/>
          <cell r="N13"/>
          <cell r="O13">
            <v>522.16</v>
          </cell>
          <cell r="P13"/>
          <cell r="Q13">
            <v>522.16</v>
          </cell>
          <cell r="R13">
            <v>522.16</v>
          </cell>
        </row>
        <row r="14">
          <cell r="G14" t="str">
            <v xml:space="preserve">2:Prodej tepla s.r.o._Kaznějov - Školní 480_x000D_
</v>
          </cell>
          <cell r="H14" t="str">
            <v>Změna_2</v>
          </cell>
          <cell r="I14"/>
          <cell r="J14"/>
          <cell r="K14"/>
          <cell r="L14"/>
          <cell r="M14"/>
          <cell r="N14"/>
          <cell r="O14"/>
          <cell r="P14"/>
          <cell r="Q14">
            <v>1485</v>
          </cell>
          <cell r="R14"/>
        </row>
        <row r="15">
          <cell r="G15" t="str">
            <v>2:Prodej tepla s.r.o._Nýřany - Komenského 1016</v>
          </cell>
          <cell r="H15" t="str">
            <v>Změna_2</v>
          </cell>
          <cell r="I15"/>
          <cell r="J15"/>
          <cell r="K15"/>
          <cell r="L15"/>
          <cell r="M15"/>
          <cell r="N15"/>
          <cell r="O15"/>
          <cell r="P15"/>
          <cell r="Q15">
            <v>1340.3</v>
          </cell>
          <cell r="R15"/>
        </row>
        <row r="16">
          <cell r="G16" t="str">
            <v>2:Prodej tepla s.r.o._Nýřany - Luční 3</v>
          </cell>
          <cell r="H16" t="str">
            <v>Změna_2</v>
          </cell>
          <cell r="I16"/>
          <cell r="J16"/>
          <cell r="K16"/>
          <cell r="L16"/>
          <cell r="M16"/>
          <cell r="N16"/>
          <cell r="O16"/>
          <cell r="P16"/>
          <cell r="Q16">
            <v>1355</v>
          </cell>
          <cell r="R16"/>
        </row>
        <row r="17">
          <cell r="G17" t="str">
            <v>2:Prodej tepla s.r.o._Nýřany - Školní 901</v>
          </cell>
          <cell r="H17" t="str">
            <v>Změna_2</v>
          </cell>
          <cell r="I17"/>
          <cell r="J17"/>
          <cell r="K17"/>
          <cell r="L17"/>
          <cell r="M17"/>
          <cell r="N17"/>
          <cell r="O17"/>
          <cell r="P17"/>
          <cell r="Q17">
            <v>1203</v>
          </cell>
          <cell r="R17"/>
        </row>
        <row r="18">
          <cell r="G18" t="str">
            <v>2:Teplo Hranice s.r.o._Hranice</v>
          </cell>
          <cell r="H18" t="str">
            <v>Změna_2</v>
          </cell>
          <cell r="I18"/>
          <cell r="J18"/>
          <cell r="K18">
            <v>1064</v>
          </cell>
          <cell r="L18"/>
          <cell r="M18"/>
          <cell r="N18"/>
          <cell r="O18">
            <v>1064</v>
          </cell>
          <cell r="P18"/>
          <cell r="Q18">
            <v>1064</v>
          </cell>
          <cell r="R18">
            <v>1064</v>
          </cell>
        </row>
        <row r="19">
          <cell r="G19" t="str">
            <v>2:TEPLO Kyjov, spol. s r.o._Kyjov - domovní kotelny</v>
          </cell>
          <cell r="H19" t="str">
            <v>Změna_2</v>
          </cell>
          <cell r="I19"/>
          <cell r="J19"/>
          <cell r="K19"/>
          <cell r="L19"/>
          <cell r="M19"/>
          <cell r="N19"/>
          <cell r="O19"/>
          <cell r="P19"/>
          <cell r="Q19"/>
          <cell r="R19">
            <v>750</v>
          </cell>
        </row>
        <row r="20">
          <cell r="G20" t="str">
            <v>2:TEPLO Lipník nad Bečvou, a.s._Osek nad Bečvou - Obec Osek nad Bečvou</v>
          </cell>
          <cell r="H20" t="str">
            <v>Změna_2</v>
          </cell>
          <cell r="I20"/>
          <cell r="J20"/>
          <cell r="K20"/>
          <cell r="L20"/>
          <cell r="M20"/>
          <cell r="N20"/>
          <cell r="O20"/>
          <cell r="P20"/>
          <cell r="Q20"/>
          <cell r="R20">
            <v>1100</v>
          </cell>
        </row>
        <row r="21">
          <cell r="G21" t="str">
            <v>2:TEPLO Lipník nad Bečvou, a.s._Osek nad Bečvou - kotelna ZŠ a MŠ Osek nad Bečvou</v>
          </cell>
          <cell r="H21" t="str">
            <v>Změna_2</v>
          </cell>
          <cell r="I21"/>
          <cell r="J21"/>
          <cell r="K21"/>
          <cell r="L21"/>
          <cell r="M21"/>
          <cell r="N21"/>
          <cell r="O21"/>
          <cell r="P21"/>
          <cell r="Q21"/>
          <cell r="R21">
            <v>1200</v>
          </cell>
        </row>
        <row r="22">
          <cell r="G22" t="str">
            <v>2:TEPLO Lipník nad Bečvou, a.s._Lipník nad Bečvou - kotelna SVČ, KD Echo</v>
          </cell>
          <cell r="H22" t="str">
            <v>Změna_2</v>
          </cell>
          <cell r="I22"/>
          <cell r="J22"/>
          <cell r="K22"/>
          <cell r="L22"/>
          <cell r="M22"/>
          <cell r="N22"/>
          <cell r="O22"/>
          <cell r="P22"/>
          <cell r="Q22"/>
          <cell r="R22">
            <v>1000</v>
          </cell>
        </row>
        <row r="23">
          <cell r="G23" t="str">
            <v>2:TEPLO Lipník nad Bečvou, a.s._Lipník nad Bečvou - kotelna Radnice</v>
          </cell>
          <cell r="H23" t="str">
            <v>Změna_2</v>
          </cell>
          <cell r="I23"/>
          <cell r="J23"/>
          <cell r="K23"/>
          <cell r="L23"/>
          <cell r="M23"/>
          <cell r="N23"/>
          <cell r="O23"/>
          <cell r="P23"/>
          <cell r="Q23"/>
          <cell r="R23">
            <v>1000</v>
          </cell>
        </row>
        <row r="24">
          <cell r="G24" t="str">
            <v>2:TEPLO Lipník nad Bečvou, a.s._Lipník nad Bečvou - kotelna ZŠ Hranická</v>
          </cell>
          <cell r="H24" t="str">
            <v>Změna_2</v>
          </cell>
          <cell r="I24"/>
          <cell r="J24"/>
          <cell r="K24"/>
          <cell r="L24"/>
          <cell r="M24"/>
          <cell r="N24"/>
          <cell r="O24"/>
          <cell r="P24"/>
          <cell r="Q24"/>
          <cell r="R24">
            <v>1000</v>
          </cell>
        </row>
        <row r="25">
          <cell r="G25" t="str">
            <v>2:TEPLO Lipník nad Bečvou, a.s._Lipník nad Bečvou - kotelny blokové a domovní</v>
          </cell>
          <cell r="H25" t="str">
            <v>Změna_2</v>
          </cell>
          <cell r="I25"/>
          <cell r="J25"/>
          <cell r="K25"/>
          <cell r="L25"/>
          <cell r="M25"/>
          <cell r="N25"/>
          <cell r="O25"/>
          <cell r="P25"/>
          <cell r="Q25">
            <v>970</v>
          </cell>
          <cell r="R25">
            <v>970</v>
          </cell>
        </row>
        <row r="26">
          <cell r="G26" t="str">
            <v>2:TEREA Cheb s.r.o._Aš</v>
          </cell>
          <cell r="H26" t="str">
            <v>Změna_2</v>
          </cell>
          <cell r="I26"/>
          <cell r="J26"/>
          <cell r="K26"/>
          <cell r="L26"/>
          <cell r="M26"/>
          <cell r="N26">
            <v>880</v>
          </cell>
          <cell r="O26"/>
          <cell r="P26">
            <v>906</v>
          </cell>
          <cell r="Q26"/>
          <cell r="R26"/>
        </row>
        <row r="27">
          <cell r="G27" t="str">
            <v>2:TEREA Cheb s.r.o._Cheb</v>
          </cell>
          <cell r="H27" t="str">
            <v>Změna_2</v>
          </cell>
          <cell r="I27"/>
          <cell r="J27"/>
          <cell r="K27">
            <v>852</v>
          </cell>
          <cell r="L27">
            <v>796</v>
          </cell>
          <cell r="M27"/>
          <cell r="N27">
            <v>852</v>
          </cell>
          <cell r="O27">
            <v>852</v>
          </cell>
          <cell r="P27">
            <v>852</v>
          </cell>
          <cell r="Q27"/>
          <cell r="R27">
            <v>852</v>
          </cell>
        </row>
        <row r="28">
          <cell r="G28" t="str">
            <v>2:TEREA Cheb s.r.o._Nebanice</v>
          </cell>
          <cell r="H28" t="str">
            <v>Změna_2</v>
          </cell>
          <cell r="I28"/>
          <cell r="J28"/>
          <cell r="K28"/>
          <cell r="L28"/>
          <cell r="M28"/>
          <cell r="N28"/>
          <cell r="O28"/>
          <cell r="P28"/>
          <cell r="Q28"/>
          <cell r="R28">
            <v>797</v>
          </cell>
        </row>
        <row r="29">
          <cell r="G29" t="str">
            <v>2:VE, spol. s r.o._Chrastava - bloková kotelna Andělohorská ul., výtopna sídliště Střelecký vrch, kotelna Spartak</v>
          </cell>
          <cell r="H29" t="str">
            <v>Změna_2</v>
          </cell>
          <cell r="I29"/>
          <cell r="J29"/>
          <cell r="K29">
            <v>1057.8399999999999</v>
          </cell>
          <cell r="L29"/>
          <cell r="M29"/>
          <cell r="N29"/>
          <cell r="O29">
            <v>1087.8399999999999</v>
          </cell>
          <cell r="P29"/>
          <cell r="Q29"/>
          <cell r="R29"/>
        </row>
        <row r="30">
          <cell r="G30" t="str">
            <v>3:AVE Kralupy s.r.o._Kralupy nad Vltavou</v>
          </cell>
          <cell r="H30" t="str">
            <v>Změna_3</v>
          </cell>
          <cell r="I30">
            <v>342.6</v>
          </cell>
          <cell r="J30"/>
          <cell r="K30"/>
          <cell r="L30"/>
          <cell r="M30"/>
          <cell r="N30"/>
          <cell r="O30"/>
          <cell r="P30"/>
          <cell r="Q30"/>
          <cell r="R30"/>
        </row>
        <row r="31">
          <cell r="G31" t="str">
            <v>3:CS CABOT, spol. s r.o._Lešná - Mštěnovice, parc. č. 87</v>
          </cell>
          <cell r="H31" t="str">
            <v>Změna_3</v>
          </cell>
          <cell r="I31"/>
          <cell r="J31"/>
          <cell r="K31"/>
          <cell r="L31">
            <v>702</v>
          </cell>
          <cell r="M31"/>
          <cell r="N31"/>
          <cell r="O31"/>
          <cell r="P31"/>
          <cell r="Q31"/>
          <cell r="R31"/>
        </row>
        <row r="32">
          <cell r="G32" t="str">
            <v>3:ČEZ Energo, s.r.o._Nové Město nad Metují - Sokolská (kotelna Bořetín)</v>
          </cell>
          <cell r="H32" t="str">
            <v>Změna_3</v>
          </cell>
          <cell r="I32"/>
          <cell r="J32">
            <v>1050</v>
          </cell>
          <cell r="K32"/>
          <cell r="L32"/>
          <cell r="M32"/>
          <cell r="N32"/>
          <cell r="O32"/>
          <cell r="P32"/>
          <cell r="Q32"/>
          <cell r="R32"/>
        </row>
        <row r="33">
          <cell r="G33" t="str">
            <v>3:ČEZ Energo, s.r.o._Nové Město nad Metují - Družstevní (kotelna Malecí)</v>
          </cell>
          <cell r="H33" t="str">
            <v>Změna_3</v>
          </cell>
          <cell r="I33"/>
          <cell r="J33">
            <v>960</v>
          </cell>
          <cell r="K33"/>
          <cell r="L33"/>
          <cell r="M33"/>
          <cell r="N33"/>
          <cell r="O33"/>
          <cell r="P33"/>
          <cell r="Q33"/>
          <cell r="R33"/>
        </row>
        <row r="34">
          <cell r="G34" t="str">
            <v>3:ČEZ Energo, s.r.o._Nýřany - Komenského</v>
          </cell>
          <cell r="H34" t="str">
            <v>Změna_3</v>
          </cell>
          <cell r="I34"/>
          <cell r="J34">
            <v>1170</v>
          </cell>
          <cell r="K34"/>
          <cell r="L34"/>
          <cell r="M34"/>
          <cell r="N34"/>
          <cell r="O34"/>
          <cell r="P34"/>
          <cell r="Q34"/>
          <cell r="R34"/>
        </row>
        <row r="35">
          <cell r="G35" t="str">
            <v>3:ČEZ Energo, s.r.o._Nýřany - Luční</v>
          </cell>
          <cell r="H35" t="str">
            <v>Změna_3</v>
          </cell>
          <cell r="I35"/>
          <cell r="J35">
            <v>1170</v>
          </cell>
          <cell r="K35"/>
          <cell r="L35"/>
          <cell r="M35"/>
          <cell r="N35"/>
          <cell r="O35"/>
          <cell r="P35"/>
          <cell r="Q35"/>
          <cell r="R35"/>
        </row>
        <row r="36">
          <cell r="G36" t="str">
            <v>3:ČEZ Energo, s.r.o._Kaznějov</v>
          </cell>
          <cell r="H36" t="str">
            <v>Změna_3</v>
          </cell>
          <cell r="I36"/>
          <cell r="J36">
            <v>1220</v>
          </cell>
          <cell r="K36"/>
          <cell r="L36"/>
          <cell r="M36"/>
          <cell r="N36"/>
          <cell r="O36"/>
          <cell r="P36"/>
          <cell r="Q36"/>
          <cell r="R36"/>
        </row>
        <row r="37">
          <cell r="G37" t="str">
            <v>3:ČEZ Energo, s.r.o._Hlučín</v>
          </cell>
          <cell r="H37" t="str">
            <v>Změna_3</v>
          </cell>
          <cell r="I37"/>
          <cell r="J37">
            <v>710</v>
          </cell>
          <cell r="K37"/>
          <cell r="L37"/>
          <cell r="M37"/>
          <cell r="N37"/>
          <cell r="O37"/>
          <cell r="P37"/>
          <cell r="Q37"/>
          <cell r="R37"/>
        </row>
        <row r="38">
          <cell r="G38" t="str">
            <v>3:ČEZ Energo, s.r.o._Broumov</v>
          </cell>
          <cell r="H38" t="str">
            <v>Změna_3</v>
          </cell>
          <cell r="I38"/>
          <cell r="J38">
            <v>1080</v>
          </cell>
          <cell r="K38"/>
          <cell r="L38"/>
          <cell r="M38"/>
          <cell r="N38"/>
          <cell r="O38"/>
          <cell r="P38"/>
          <cell r="Q38"/>
          <cell r="R38"/>
        </row>
        <row r="39">
          <cell r="G39" t="str">
            <v>3:ČEZ Energo, s.r.o._Meziboří</v>
          </cell>
          <cell r="H39" t="str">
            <v>Změna_3</v>
          </cell>
          <cell r="I39"/>
          <cell r="J39">
            <v>910</v>
          </cell>
          <cell r="K39"/>
          <cell r="L39"/>
          <cell r="M39"/>
          <cell r="N39"/>
          <cell r="O39"/>
          <cell r="P39"/>
          <cell r="Q39"/>
          <cell r="R39"/>
        </row>
        <row r="40">
          <cell r="G40" t="str">
            <v>3:ČEZ Energo, s.r.o._Kamenický Šenov</v>
          </cell>
          <cell r="H40" t="str">
            <v>Změna_3</v>
          </cell>
          <cell r="I40"/>
          <cell r="J40">
            <v>330</v>
          </cell>
          <cell r="K40"/>
          <cell r="L40"/>
          <cell r="M40"/>
          <cell r="N40"/>
          <cell r="O40"/>
          <cell r="P40"/>
          <cell r="Q40"/>
          <cell r="R40"/>
        </row>
        <row r="41">
          <cell r="G41" t="str">
            <v>3:ČEZ Energo, s.r.o._Krásná Lípa</v>
          </cell>
          <cell r="H41" t="str">
            <v>Změna_3</v>
          </cell>
          <cell r="I41"/>
          <cell r="J41">
            <v>580</v>
          </cell>
          <cell r="K41"/>
          <cell r="L41"/>
          <cell r="M41"/>
          <cell r="N41"/>
          <cell r="O41"/>
          <cell r="P41"/>
          <cell r="Q41"/>
          <cell r="R41"/>
        </row>
        <row r="42">
          <cell r="G42" t="str">
            <v>3:ČEZ Energo, s.r.o._Helvíkovice</v>
          </cell>
          <cell r="H42" t="str">
            <v>Změna_3</v>
          </cell>
          <cell r="I42"/>
          <cell r="J42">
            <v>160</v>
          </cell>
          <cell r="K42"/>
          <cell r="L42"/>
          <cell r="M42"/>
          <cell r="N42"/>
          <cell r="O42"/>
          <cell r="P42"/>
          <cell r="Q42"/>
          <cell r="R42"/>
        </row>
        <row r="43">
          <cell r="G43" t="str">
            <v xml:space="preserve">3:Eligo 10 s.r.o._Stříbro - Revoluční 1489, 845_x000D_
</v>
          </cell>
          <cell r="H43" t="str">
            <v>Změna_3</v>
          </cell>
          <cell r="I43">
            <v>884.57</v>
          </cell>
          <cell r="J43"/>
          <cell r="K43"/>
          <cell r="L43"/>
          <cell r="M43"/>
          <cell r="N43"/>
          <cell r="O43"/>
          <cell r="P43"/>
          <cell r="Q43"/>
          <cell r="R43"/>
        </row>
        <row r="44">
          <cell r="G44" t="str">
            <v>3:ENETEP s.r.o._Praha - Braník</v>
          </cell>
          <cell r="H44" t="str">
            <v>Změna_3</v>
          </cell>
          <cell r="I44"/>
          <cell r="J44"/>
          <cell r="K44"/>
          <cell r="L44"/>
          <cell r="M44"/>
          <cell r="N44"/>
          <cell r="O44"/>
          <cell r="P44"/>
          <cell r="Q44"/>
          <cell r="R44">
            <v>1144</v>
          </cell>
        </row>
        <row r="45">
          <cell r="G45" t="str">
            <v>3:ENETEP s.r.o._Libochovice</v>
          </cell>
          <cell r="H45" t="str">
            <v>Změna_3</v>
          </cell>
          <cell r="I45"/>
          <cell r="J45">
            <v>998.85</v>
          </cell>
          <cell r="K45"/>
          <cell r="L45"/>
          <cell r="M45"/>
          <cell r="N45"/>
          <cell r="O45"/>
          <cell r="P45"/>
          <cell r="Q45">
            <v>998.85</v>
          </cell>
          <cell r="R45">
            <v>998.85</v>
          </cell>
        </row>
        <row r="46">
          <cell r="G46" t="str">
            <v>3:ENETEP s.r.o._Kostelec nad Černými lesy</v>
          </cell>
          <cell r="H46" t="str">
            <v>Změna_3</v>
          </cell>
          <cell r="I46"/>
          <cell r="J46"/>
          <cell r="K46"/>
          <cell r="L46"/>
          <cell r="M46"/>
          <cell r="N46"/>
          <cell r="O46"/>
          <cell r="P46"/>
          <cell r="Q46"/>
          <cell r="R46">
            <v>945</v>
          </cell>
        </row>
        <row r="47">
          <cell r="G47" t="str">
            <v>3:Ing. František Gajdoš_Jindřichov 512</v>
          </cell>
          <cell r="H47" t="str">
            <v>Změna_3</v>
          </cell>
          <cell r="I47"/>
          <cell r="J47"/>
          <cell r="K47">
            <v>625</v>
          </cell>
          <cell r="L47"/>
          <cell r="M47"/>
          <cell r="N47"/>
          <cell r="O47">
            <v>625</v>
          </cell>
          <cell r="P47"/>
          <cell r="Q47"/>
          <cell r="R47"/>
        </row>
        <row r="48">
          <cell r="G48" t="str">
            <v>3:KOMTERM Čechy, s.r.o._Rakovník</v>
          </cell>
          <cell r="H48" t="str">
            <v>Změna_3</v>
          </cell>
          <cell r="I48"/>
          <cell r="J48"/>
          <cell r="K48"/>
          <cell r="L48"/>
          <cell r="M48"/>
          <cell r="N48"/>
          <cell r="O48"/>
          <cell r="P48"/>
          <cell r="Q48">
            <v>2349.08</v>
          </cell>
          <cell r="R48"/>
        </row>
        <row r="49">
          <cell r="G49" t="str">
            <v>3:MORA MORAVIA, s.r.o._Hlubočky - Mariánské Údolí, Nádražní 50</v>
          </cell>
          <cell r="H49" t="str">
            <v>Změna_3</v>
          </cell>
          <cell r="I49"/>
          <cell r="J49"/>
          <cell r="K49"/>
          <cell r="L49"/>
          <cell r="M49"/>
          <cell r="N49"/>
          <cell r="O49">
            <v>1080</v>
          </cell>
          <cell r="P49"/>
          <cell r="Q49"/>
          <cell r="R49"/>
        </row>
        <row r="50">
          <cell r="G50" t="str">
            <v>3:NEMORAKO CAMPUS s.r.o._Rakovník - Dukelských hrdinů 200</v>
          </cell>
          <cell r="H50" t="str">
            <v>Změna_3</v>
          </cell>
          <cell r="I50"/>
          <cell r="J50"/>
          <cell r="K50"/>
          <cell r="L50"/>
          <cell r="M50"/>
          <cell r="N50"/>
          <cell r="O50">
            <v>1682</v>
          </cell>
          <cell r="P50"/>
          <cell r="Q50"/>
          <cell r="R50"/>
        </row>
        <row r="51">
          <cell r="G51" t="str">
            <v>3:Plzeňské služby s.r.o._Starý Plzenec I.</v>
          </cell>
          <cell r="H51" t="str">
            <v>Změna_3</v>
          </cell>
          <cell r="I51"/>
          <cell r="J51"/>
          <cell r="K51"/>
          <cell r="L51"/>
          <cell r="M51"/>
          <cell r="N51"/>
          <cell r="O51">
            <v>1375</v>
          </cell>
          <cell r="P51"/>
          <cell r="Q51"/>
          <cell r="R51"/>
        </row>
        <row r="52">
          <cell r="G52" t="str">
            <v>3:Plzeňské služby s.r.o._Plzeň - PK Nepomucká</v>
          </cell>
          <cell r="H52" t="str">
            <v>Změna_3</v>
          </cell>
          <cell r="I52"/>
          <cell r="J52"/>
          <cell r="K52"/>
          <cell r="L52"/>
          <cell r="M52"/>
          <cell r="N52"/>
          <cell r="O52"/>
          <cell r="P52"/>
          <cell r="Q52"/>
          <cell r="R52">
            <v>1125</v>
          </cell>
        </row>
        <row r="53">
          <cell r="G53" t="str">
            <v>3:Plzeňské služby s.r.o._Plzeň - PK Bolevák</v>
          </cell>
          <cell r="H53" t="str">
            <v>Změna_3</v>
          </cell>
          <cell r="I53"/>
          <cell r="J53"/>
          <cell r="K53"/>
          <cell r="L53"/>
          <cell r="M53"/>
          <cell r="N53"/>
          <cell r="O53"/>
          <cell r="P53"/>
          <cell r="Q53"/>
          <cell r="R53">
            <v>1180</v>
          </cell>
        </row>
        <row r="54">
          <cell r="G54" t="str">
            <v>3:Plzeňské služby s.r.o._Plzeň - PK Vochovská</v>
          </cell>
          <cell r="H54" t="str">
            <v>Změna_3</v>
          </cell>
          <cell r="I54"/>
          <cell r="J54"/>
          <cell r="K54"/>
          <cell r="L54"/>
          <cell r="M54"/>
          <cell r="N54"/>
          <cell r="O54"/>
          <cell r="P54"/>
          <cell r="Q54"/>
          <cell r="R54">
            <v>1225</v>
          </cell>
        </row>
        <row r="55">
          <cell r="G55" t="str">
            <v>3:Plzeňské služby s.r.o._Plzeň - PK Zábělská</v>
          </cell>
          <cell r="H55" t="str">
            <v>Změna_3</v>
          </cell>
          <cell r="I55"/>
          <cell r="J55"/>
          <cell r="K55"/>
          <cell r="L55"/>
          <cell r="M55"/>
          <cell r="N55"/>
          <cell r="O55"/>
          <cell r="P55"/>
          <cell r="Q55"/>
          <cell r="R55">
            <v>1135</v>
          </cell>
        </row>
        <row r="56">
          <cell r="G56" t="str">
            <v>3:Plzeňské služby s.r.o._Plzeň - PK Klatovská</v>
          </cell>
          <cell r="H56" t="str">
            <v>Změna_3</v>
          </cell>
          <cell r="I56"/>
          <cell r="J56"/>
          <cell r="K56"/>
          <cell r="L56"/>
          <cell r="M56"/>
          <cell r="N56"/>
          <cell r="O56"/>
          <cell r="P56"/>
          <cell r="Q56"/>
          <cell r="R56">
            <v>1155</v>
          </cell>
        </row>
        <row r="57">
          <cell r="G57" t="str">
            <v>3:Plzeňské služby s.r.o._Plzeň - PK Dílenská</v>
          </cell>
          <cell r="H57" t="str">
            <v>Změna_3</v>
          </cell>
          <cell r="I57"/>
          <cell r="J57"/>
          <cell r="K57"/>
          <cell r="L57"/>
          <cell r="M57"/>
          <cell r="N57"/>
          <cell r="O57"/>
          <cell r="P57"/>
          <cell r="Q57"/>
          <cell r="R57">
            <v>1195</v>
          </cell>
        </row>
        <row r="58">
          <cell r="G58" t="str">
            <v>3:Plzeňské služby s.r.o._Plzeň - PK Jetelová</v>
          </cell>
          <cell r="H58" t="str">
            <v>Změna_3</v>
          </cell>
          <cell r="I58"/>
          <cell r="J58"/>
          <cell r="K58"/>
          <cell r="L58"/>
          <cell r="M58"/>
          <cell r="N58"/>
          <cell r="O58"/>
          <cell r="P58"/>
          <cell r="Q58"/>
          <cell r="R58">
            <v>1240</v>
          </cell>
        </row>
        <row r="59">
          <cell r="G59" t="str">
            <v>3:Plzeňské služby s.r.o._Plzeň - PK Vrchlického</v>
          </cell>
          <cell r="H59" t="str">
            <v>Změna_3</v>
          </cell>
          <cell r="I59"/>
          <cell r="J59"/>
          <cell r="K59"/>
          <cell r="L59"/>
          <cell r="M59"/>
          <cell r="N59"/>
          <cell r="O59"/>
          <cell r="P59"/>
          <cell r="Q59"/>
          <cell r="R59">
            <v>1210</v>
          </cell>
        </row>
        <row r="60">
          <cell r="G60" t="str">
            <v>3:Teplo Hranice s.r.o._Hranice</v>
          </cell>
          <cell r="H60" t="str">
            <v>Změna_3</v>
          </cell>
          <cell r="I60"/>
          <cell r="J60"/>
          <cell r="K60">
            <v>1640</v>
          </cell>
          <cell r="L60"/>
          <cell r="M60"/>
          <cell r="N60"/>
          <cell r="O60">
            <v>1640</v>
          </cell>
          <cell r="P60"/>
          <cell r="Q60">
            <v>1640</v>
          </cell>
          <cell r="R60">
            <v>1640</v>
          </cell>
        </row>
        <row r="61">
          <cell r="G61" t="str">
            <v>3:TEPLO Lipník nad Bečvou, a.s._Osek nad Bečvou - Obec Osek nad Bečvou</v>
          </cell>
          <cell r="H61" t="str">
            <v>Změna_3</v>
          </cell>
          <cell r="I61"/>
          <cell r="J61"/>
          <cell r="K61"/>
          <cell r="L61"/>
          <cell r="M61"/>
          <cell r="N61"/>
          <cell r="O61"/>
          <cell r="P61"/>
          <cell r="Q61"/>
          <cell r="R61">
            <v>1150</v>
          </cell>
        </row>
        <row r="62">
          <cell r="G62" t="str">
            <v>3:TEPLO Lipník nad Bečvou, a.s._Lipník nad Bečvou - kotelny blokové a domovní</v>
          </cell>
          <cell r="H62" t="str">
            <v>Změna_3</v>
          </cell>
          <cell r="I62"/>
          <cell r="J62"/>
          <cell r="K62"/>
          <cell r="L62"/>
          <cell r="M62"/>
          <cell r="N62"/>
          <cell r="O62"/>
          <cell r="P62"/>
          <cell r="Q62">
            <v>1250</v>
          </cell>
          <cell r="R62">
            <v>1250</v>
          </cell>
        </row>
        <row r="63">
          <cell r="G63" t="str">
            <v>4:AC Heating s.r.o._Letkov - Staroplzenecká 177</v>
          </cell>
          <cell r="H63" t="str">
            <v>Změna_4</v>
          </cell>
          <cell r="I63"/>
          <cell r="J63"/>
          <cell r="K63"/>
          <cell r="L63"/>
          <cell r="M63"/>
          <cell r="N63"/>
          <cell r="O63"/>
          <cell r="P63"/>
          <cell r="Q63"/>
          <cell r="R63">
            <v>710</v>
          </cell>
        </row>
        <row r="64">
          <cell r="G64" t="str">
            <v>4:A-Z THERM s.r.o._Praha 4 - Kamýk, Mariánská</v>
          </cell>
          <cell r="H64" t="str">
            <v>Změna_4</v>
          </cell>
          <cell r="I64"/>
          <cell r="J64"/>
          <cell r="K64"/>
          <cell r="L64"/>
          <cell r="M64">
            <v>596.72</v>
          </cell>
          <cell r="N64"/>
          <cell r="O64"/>
          <cell r="P64">
            <v>596.72</v>
          </cell>
          <cell r="Q64"/>
          <cell r="R64"/>
        </row>
        <row r="65">
          <cell r="G65" t="str">
            <v>4:A-Z THERM s.r.o._Praha 4 - Mezivrší 1449/25</v>
          </cell>
          <cell r="H65" t="str">
            <v>Změna_4</v>
          </cell>
          <cell r="I65"/>
          <cell r="J65"/>
          <cell r="K65">
            <v>1090.29</v>
          </cell>
          <cell r="L65"/>
          <cell r="M65"/>
          <cell r="N65"/>
          <cell r="O65">
            <v>1090.29</v>
          </cell>
          <cell r="P65"/>
          <cell r="Q65"/>
          <cell r="R65"/>
        </row>
        <row r="66">
          <cell r="G66" t="str">
            <v>4:Benešovská teplárenská společnost,s.r.o._Benešov nad Ploučnicí</v>
          </cell>
          <cell r="H66" t="str">
            <v>Změna_4</v>
          </cell>
          <cell r="I66"/>
          <cell r="J66"/>
          <cell r="K66"/>
          <cell r="L66"/>
          <cell r="M66"/>
          <cell r="N66"/>
          <cell r="O66">
            <v>667.95</v>
          </cell>
          <cell r="P66"/>
          <cell r="Q66"/>
          <cell r="R66">
            <v>762.9</v>
          </cell>
        </row>
        <row r="67">
          <cell r="G67" t="str">
            <v>4:ČEZ Energo, s.r.o._Vysoké Mýto - Prokopa Velikého (kotelna Družba)</v>
          </cell>
          <cell r="H67" t="str">
            <v>Změna_4</v>
          </cell>
          <cell r="I67"/>
          <cell r="J67">
            <v>990</v>
          </cell>
          <cell r="K67"/>
          <cell r="L67"/>
          <cell r="M67"/>
          <cell r="N67"/>
          <cell r="O67"/>
          <cell r="P67"/>
          <cell r="Q67"/>
          <cell r="R67"/>
        </row>
        <row r="68">
          <cell r="G68" t="str">
            <v>4:ČEZ Energo, s.r.o._Vysoké Mýto - Gen. Svatoně (kotelna Vanice)</v>
          </cell>
          <cell r="H68" t="str">
            <v>Změna_4</v>
          </cell>
          <cell r="I68"/>
          <cell r="J68">
            <v>970</v>
          </cell>
          <cell r="K68"/>
          <cell r="L68"/>
          <cell r="M68"/>
          <cell r="N68"/>
          <cell r="O68"/>
          <cell r="P68"/>
          <cell r="Q68"/>
          <cell r="R68"/>
        </row>
        <row r="69">
          <cell r="G69" t="str">
            <v>4:ČEZ Energo, s.r.o._Opava - Mondelez</v>
          </cell>
          <cell r="H69" t="str">
            <v>Změna_4</v>
          </cell>
          <cell r="I69"/>
          <cell r="J69">
            <v>300</v>
          </cell>
          <cell r="K69"/>
          <cell r="L69"/>
          <cell r="M69"/>
          <cell r="N69"/>
          <cell r="O69"/>
          <cell r="P69"/>
          <cell r="Q69"/>
          <cell r="R69"/>
        </row>
        <row r="70">
          <cell r="G70" t="str">
            <v>4:ČEZ Energo, s.r.o._Babice</v>
          </cell>
          <cell r="H70" t="str">
            <v>Změna_4</v>
          </cell>
          <cell r="I70"/>
          <cell r="J70">
            <v>680</v>
          </cell>
          <cell r="K70"/>
          <cell r="L70"/>
          <cell r="M70"/>
          <cell r="N70"/>
          <cell r="O70"/>
          <cell r="P70"/>
          <cell r="Q70"/>
          <cell r="R70"/>
        </row>
        <row r="71">
          <cell r="G71" t="str">
            <v xml:space="preserve">4:Eligo 10 s.r.o._Stříbro - Revoluční 1489, 845_x000D_
</v>
          </cell>
          <cell r="H71" t="str">
            <v>Změna_4</v>
          </cell>
          <cell r="I71">
            <v>763.6</v>
          </cell>
          <cell r="J71"/>
          <cell r="K71"/>
          <cell r="L71"/>
          <cell r="M71"/>
          <cell r="N71"/>
          <cell r="O71"/>
          <cell r="P71"/>
          <cell r="Q71"/>
          <cell r="R71"/>
        </row>
        <row r="72">
          <cell r="G72" t="str">
            <v>4:Energie AG Kolín a.s._Kostelec nad Černými lesy</v>
          </cell>
          <cell r="H72" t="str">
            <v>Změna_4</v>
          </cell>
          <cell r="I72"/>
          <cell r="J72"/>
          <cell r="K72"/>
          <cell r="L72">
            <v>1100</v>
          </cell>
          <cell r="M72"/>
          <cell r="N72"/>
          <cell r="O72"/>
          <cell r="P72">
            <v>1250</v>
          </cell>
          <cell r="Q72"/>
          <cell r="R72"/>
        </row>
        <row r="73">
          <cell r="G73" t="str">
            <v>4:Energo Příbram, s.r.o._Příbram</v>
          </cell>
          <cell r="H73" t="str">
            <v>Změna_4</v>
          </cell>
          <cell r="I73"/>
          <cell r="J73"/>
          <cell r="K73"/>
          <cell r="L73">
            <v>418.18</v>
          </cell>
          <cell r="M73"/>
          <cell r="N73">
            <v>635</v>
          </cell>
          <cell r="O73"/>
          <cell r="P73">
            <v>635</v>
          </cell>
          <cell r="Q73">
            <v>635</v>
          </cell>
          <cell r="R73"/>
        </row>
        <row r="74">
          <cell r="G74" t="str">
            <v>4:ENETEP s.r.o._Srbice</v>
          </cell>
          <cell r="H74" t="str">
            <v>Změna_4</v>
          </cell>
          <cell r="I74"/>
          <cell r="J74"/>
          <cell r="K74"/>
          <cell r="L74"/>
          <cell r="M74"/>
          <cell r="N74"/>
          <cell r="O74"/>
          <cell r="P74"/>
          <cell r="Q74"/>
          <cell r="R74">
            <v>985</v>
          </cell>
        </row>
        <row r="75">
          <cell r="G75" t="str">
            <v>4:ENETEP s.r.o._Staré Křečany</v>
          </cell>
          <cell r="H75" t="str">
            <v>Změna_4</v>
          </cell>
          <cell r="I75"/>
          <cell r="J75"/>
          <cell r="K75"/>
          <cell r="L75"/>
          <cell r="M75"/>
          <cell r="N75"/>
          <cell r="O75"/>
          <cell r="P75"/>
          <cell r="Q75"/>
          <cell r="R75">
            <v>1046</v>
          </cell>
        </row>
        <row r="76">
          <cell r="G76" t="str">
            <v>4:Environmental Energy, s.r.o._Kožichovice - Žďárského, průmyslová zóna</v>
          </cell>
          <cell r="H76" t="str">
            <v>Změna_4</v>
          </cell>
          <cell r="I76"/>
          <cell r="J76">
            <v>503</v>
          </cell>
          <cell r="K76"/>
          <cell r="L76"/>
          <cell r="M76"/>
          <cell r="N76"/>
          <cell r="O76"/>
          <cell r="P76"/>
          <cell r="Q76"/>
          <cell r="R76"/>
        </row>
        <row r="77">
          <cell r="G77" t="str">
            <v>4:Fakultní nemocnice Brno_Brno - Bohunice, Kamenice 3</v>
          </cell>
          <cell r="H77" t="str">
            <v>Změna_4</v>
          </cell>
          <cell r="I77"/>
          <cell r="J77"/>
          <cell r="K77"/>
          <cell r="L77">
            <v>696</v>
          </cell>
          <cell r="M77"/>
          <cell r="N77"/>
          <cell r="O77"/>
          <cell r="P77"/>
          <cell r="Q77"/>
          <cell r="R77"/>
        </row>
        <row r="78">
          <cell r="G78" t="str">
            <v>4:Jablonecká energetická a.s._Jablonec nad Nisou</v>
          </cell>
          <cell r="H78" t="str">
            <v>Změna_4</v>
          </cell>
          <cell r="I78"/>
          <cell r="J78"/>
          <cell r="K78">
            <v>793.36</v>
          </cell>
          <cell r="L78"/>
          <cell r="M78"/>
          <cell r="N78"/>
          <cell r="O78"/>
          <cell r="P78">
            <v>829.24</v>
          </cell>
          <cell r="Q78">
            <v>820.1</v>
          </cell>
          <cell r="R78">
            <v>547.71</v>
          </cell>
        </row>
        <row r="79">
          <cell r="G79" t="str">
            <v>4:Jablonecká energetická a.s._Liberec</v>
          </cell>
          <cell r="H79" t="str">
            <v>Změna_4</v>
          </cell>
          <cell r="I79"/>
          <cell r="J79"/>
          <cell r="K79"/>
          <cell r="L79"/>
          <cell r="M79"/>
          <cell r="N79"/>
          <cell r="O79"/>
          <cell r="P79"/>
          <cell r="Q79"/>
          <cell r="R79">
            <v>686.02</v>
          </cell>
        </row>
        <row r="80">
          <cell r="G80" t="str">
            <v>4:KOMTERM Čechy, s.r.o._Rakovník</v>
          </cell>
          <cell r="H80" t="str">
            <v>Změna_4</v>
          </cell>
          <cell r="I80"/>
          <cell r="J80"/>
          <cell r="K80"/>
          <cell r="L80"/>
          <cell r="M80"/>
          <cell r="N80"/>
          <cell r="O80"/>
          <cell r="P80"/>
          <cell r="Q80">
            <v>2192.3000000000002</v>
          </cell>
          <cell r="R80"/>
        </row>
        <row r="81">
          <cell r="G81" t="str">
            <v>4:MEI Property Services, s.r.o._Jablonec nad Nisou - Generála Mrázka 3652</v>
          </cell>
          <cell r="H81" t="str">
            <v>Změna_4</v>
          </cell>
          <cell r="I81"/>
          <cell r="J81"/>
          <cell r="K81"/>
          <cell r="L81"/>
          <cell r="M81"/>
          <cell r="N81"/>
          <cell r="O81"/>
          <cell r="P81"/>
          <cell r="Q81">
            <v>1067.1300000000001</v>
          </cell>
          <cell r="R81"/>
        </row>
        <row r="82">
          <cell r="G82" t="str">
            <v>4:Městský bytový podnik Lanškroun, s. r. o._Lanškroun - Dvorské lány , U Papíren, Penzion</v>
          </cell>
          <cell r="H82" t="str">
            <v>Změna_4</v>
          </cell>
          <cell r="I82"/>
          <cell r="J82">
            <v>1260</v>
          </cell>
          <cell r="K82">
            <v>1260</v>
          </cell>
          <cell r="L82"/>
          <cell r="M82"/>
          <cell r="N82"/>
          <cell r="O82">
            <v>1260</v>
          </cell>
          <cell r="P82"/>
          <cell r="Q82"/>
          <cell r="R82">
            <v>1260</v>
          </cell>
        </row>
        <row r="83">
          <cell r="G83" t="str">
            <v xml:space="preserve">4:Ing. Milan Čížek_Hořice - Pod Lipou 2116_x000D_
</v>
          </cell>
          <cell r="H83" t="str">
            <v>Změna_4</v>
          </cell>
          <cell r="I83"/>
          <cell r="J83">
            <v>1100</v>
          </cell>
          <cell r="K83">
            <v>1100</v>
          </cell>
          <cell r="L83"/>
          <cell r="M83"/>
          <cell r="N83"/>
          <cell r="O83"/>
          <cell r="P83"/>
          <cell r="Q83"/>
          <cell r="R83"/>
        </row>
        <row r="84">
          <cell r="G84" t="str">
            <v>4:MOS s.r.o._Břidličná I - plynová kotelna Tovární, plynová kotelna Jesenická</v>
          </cell>
          <cell r="H84" t="str">
            <v>Změna_4</v>
          </cell>
          <cell r="I84"/>
          <cell r="J84"/>
          <cell r="K84">
            <v>750</v>
          </cell>
          <cell r="L84"/>
          <cell r="M84"/>
          <cell r="N84"/>
          <cell r="O84">
            <v>750</v>
          </cell>
          <cell r="P84"/>
          <cell r="Q84"/>
          <cell r="R84"/>
        </row>
        <row r="85">
          <cell r="G85" t="str">
            <v>4:MS UTILITIES &amp; SERVICES a.s._Bohumín - Bezručova 1200</v>
          </cell>
          <cell r="H85" t="str">
            <v>Změna_4</v>
          </cell>
          <cell r="I85"/>
          <cell r="J85"/>
          <cell r="K85"/>
          <cell r="L85">
            <v>677.32</v>
          </cell>
          <cell r="M85"/>
          <cell r="N85"/>
          <cell r="O85"/>
          <cell r="P85"/>
          <cell r="Q85"/>
          <cell r="R85"/>
        </row>
        <row r="86">
          <cell r="G86" t="str">
            <v>4:NEMORAKO CAMPUS s.r.o._Rakovník - Dukelských hrdinů 200</v>
          </cell>
          <cell r="H86" t="str">
            <v>Změna_4</v>
          </cell>
          <cell r="I86"/>
          <cell r="J86"/>
          <cell r="K86"/>
          <cell r="L86"/>
          <cell r="M86"/>
          <cell r="N86"/>
          <cell r="O86">
            <v>1433</v>
          </cell>
          <cell r="P86"/>
          <cell r="Q86"/>
          <cell r="R86"/>
        </row>
        <row r="87">
          <cell r="G87" t="str">
            <v>4:OP papírna, s.r.o._Olšany 18</v>
          </cell>
          <cell r="H87" t="str">
            <v>Změna_4</v>
          </cell>
          <cell r="I87"/>
          <cell r="J87"/>
          <cell r="K87"/>
          <cell r="L87">
            <v>625.36</v>
          </cell>
          <cell r="M87"/>
          <cell r="N87"/>
          <cell r="O87"/>
          <cell r="P87"/>
          <cell r="Q87"/>
          <cell r="R87"/>
        </row>
        <row r="88">
          <cell r="G88" t="str">
            <v>4:OP papírna, s.r.o._Olšany 229</v>
          </cell>
          <cell r="H88" t="str">
            <v>Změna_4</v>
          </cell>
          <cell r="I88"/>
          <cell r="J88"/>
          <cell r="K88"/>
          <cell r="L88"/>
          <cell r="M88"/>
          <cell r="N88"/>
          <cell r="O88"/>
          <cell r="P88"/>
          <cell r="Q88"/>
          <cell r="R88">
            <v>775.11</v>
          </cell>
        </row>
        <row r="89">
          <cell r="G89" t="str">
            <v>4:PROMABYT, a.s._Hrádek u Rokycan - 1. máje 163-164, 1. máje 178-186, Ke Stadionu 210</v>
          </cell>
          <cell r="H89" t="str">
            <v>Změna_4</v>
          </cell>
          <cell r="I89"/>
          <cell r="J89"/>
          <cell r="K89">
            <v>1327.74</v>
          </cell>
          <cell r="L89"/>
          <cell r="M89"/>
          <cell r="N89"/>
          <cell r="O89">
            <v>1597.9</v>
          </cell>
          <cell r="P89"/>
          <cell r="Q89"/>
          <cell r="R89"/>
        </row>
        <row r="90">
          <cell r="G90" t="str">
            <v xml:space="preserve">4:PSV BAYER s.r.o._Brno - Bohunice, Netroufalky 797/7_x000D_
</v>
          </cell>
          <cell r="H90" t="str">
            <v>Změna_4</v>
          </cell>
          <cell r="I90"/>
          <cell r="J90"/>
          <cell r="K90"/>
          <cell r="L90"/>
          <cell r="M90"/>
          <cell r="N90"/>
          <cell r="O90">
            <v>1355</v>
          </cell>
          <cell r="P90"/>
          <cell r="Q90"/>
          <cell r="R90"/>
        </row>
        <row r="91">
          <cell r="G91" t="str">
            <v>4:Služby města Moravský Krumlov, příspěvková organizace_Moravský Krumlov - domovní kotelny</v>
          </cell>
          <cell r="H91" t="str">
            <v>Změna_4</v>
          </cell>
          <cell r="I91"/>
          <cell r="J91"/>
          <cell r="K91"/>
          <cell r="L91"/>
          <cell r="M91"/>
          <cell r="N91"/>
          <cell r="O91"/>
          <cell r="P91"/>
          <cell r="Q91"/>
          <cell r="R91">
            <v>500</v>
          </cell>
        </row>
        <row r="92">
          <cell r="G92" t="str">
            <v>4:Služby města Moravský Krumlov, příspěvková organizace_Moravský Krumlov - Sídliště 364</v>
          </cell>
          <cell r="H92" t="str">
            <v>Změna_4</v>
          </cell>
          <cell r="I92"/>
          <cell r="J92"/>
          <cell r="K92"/>
          <cell r="L92"/>
          <cell r="M92"/>
          <cell r="N92"/>
          <cell r="O92">
            <v>850</v>
          </cell>
          <cell r="P92"/>
          <cell r="Q92"/>
          <cell r="R92"/>
        </row>
        <row r="93">
          <cell r="G93" t="str">
            <v>4:Tepelné hospodářství Broumov s.r.o._Broumov</v>
          </cell>
          <cell r="H93" t="str">
            <v>Změna_4</v>
          </cell>
          <cell r="I93"/>
          <cell r="J93"/>
          <cell r="K93">
            <v>1273</v>
          </cell>
          <cell r="L93"/>
          <cell r="M93"/>
          <cell r="N93"/>
          <cell r="O93">
            <v>1273</v>
          </cell>
          <cell r="P93"/>
          <cell r="Q93"/>
          <cell r="R93">
            <v>1273</v>
          </cell>
        </row>
        <row r="94">
          <cell r="G94" t="str">
            <v>4:Teplárna Jindřichovice s.r.o._Jindřichovice pod Smrkem</v>
          </cell>
          <cell r="H94" t="str">
            <v>Změna_4</v>
          </cell>
          <cell r="I94"/>
          <cell r="J94">
            <v>970</v>
          </cell>
          <cell r="K94"/>
          <cell r="L94"/>
          <cell r="M94"/>
          <cell r="N94"/>
          <cell r="O94"/>
          <cell r="P94"/>
          <cell r="Q94"/>
          <cell r="R94"/>
        </row>
        <row r="95">
          <cell r="G95" t="str">
            <v>4:Teplo Hlučín, spol. s r.o._Hlučín - kotelny OKD, Dukelská, Cihelní, Zahradní, Zahradní 14, Beneše 10, ČSA 7, Mírové nám. 29</v>
          </cell>
          <cell r="H95" t="str">
            <v>Změna_4</v>
          </cell>
          <cell r="I95"/>
          <cell r="J95">
            <v>798.22</v>
          </cell>
          <cell r="K95"/>
          <cell r="L95"/>
          <cell r="M95"/>
          <cell r="N95"/>
          <cell r="O95"/>
          <cell r="P95"/>
          <cell r="Q95">
            <v>932.82</v>
          </cell>
          <cell r="R95"/>
        </row>
        <row r="96">
          <cell r="G96" t="str">
            <v>4:Teplo Hlučín, spol. s r.o._Hlučín - kotelna Domov pod Vinnou horou</v>
          </cell>
          <cell r="H96" t="str">
            <v>Změna_4</v>
          </cell>
          <cell r="I96"/>
          <cell r="J96"/>
          <cell r="K96"/>
          <cell r="L96"/>
          <cell r="M96"/>
          <cell r="N96"/>
          <cell r="O96"/>
          <cell r="P96"/>
          <cell r="Q96"/>
          <cell r="R96">
            <v>597.24</v>
          </cell>
        </row>
        <row r="97">
          <cell r="G97" t="str">
            <v>4:Teplo Hlučín, spol. s r.o._Hlučín - kotelna Sportovní hala</v>
          </cell>
          <cell r="H97" t="str">
            <v>Změna_4</v>
          </cell>
          <cell r="I97"/>
          <cell r="J97"/>
          <cell r="K97"/>
          <cell r="L97"/>
          <cell r="M97"/>
          <cell r="N97"/>
          <cell r="O97"/>
          <cell r="P97"/>
          <cell r="Q97"/>
          <cell r="R97">
            <v>1086.79</v>
          </cell>
        </row>
        <row r="98">
          <cell r="G98" t="str">
            <v>4:Teplo Hlučín, spol. s r.o._Hlučín - kotelna MěÚ II</v>
          </cell>
          <cell r="H98" t="str">
            <v>Změna_4</v>
          </cell>
          <cell r="I98"/>
          <cell r="J98"/>
          <cell r="K98"/>
          <cell r="L98"/>
          <cell r="M98"/>
          <cell r="N98"/>
          <cell r="O98"/>
          <cell r="P98"/>
          <cell r="Q98"/>
          <cell r="R98">
            <v>981</v>
          </cell>
        </row>
        <row r="99">
          <cell r="G99" t="str">
            <v>4:Teplo Hlučín, spol. s r.o._Hlučín - kotelna ZŠ Tyršova</v>
          </cell>
          <cell r="H99" t="str">
            <v>Změna_4</v>
          </cell>
          <cell r="I99"/>
          <cell r="J99"/>
          <cell r="K99"/>
          <cell r="L99"/>
          <cell r="M99"/>
          <cell r="N99"/>
          <cell r="O99"/>
          <cell r="P99"/>
          <cell r="Q99"/>
          <cell r="R99">
            <v>1135.4000000000001</v>
          </cell>
        </row>
        <row r="100">
          <cell r="G100" t="str">
            <v>4:Teplo Hlučín, spol. s r.o._Hlučín - kotelna MŠ Dr. E. Beneše</v>
          </cell>
          <cell r="H100" t="str">
            <v>Změna_4</v>
          </cell>
          <cell r="I100"/>
          <cell r="J100"/>
          <cell r="K100"/>
          <cell r="L100"/>
          <cell r="M100"/>
          <cell r="N100"/>
          <cell r="O100"/>
          <cell r="P100"/>
          <cell r="Q100"/>
          <cell r="R100">
            <v>1300.71</v>
          </cell>
        </row>
        <row r="101">
          <cell r="G101" t="str">
            <v>4:Teplo Hlučín, spol. s r.o._Hlučín - kotelna Dětská rehabilitace</v>
          </cell>
          <cell r="H101" t="str">
            <v>Změna_4</v>
          </cell>
          <cell r="I101"/>
          <cell r="J101"/>
          <cell r="K101"/>
          <cell r="L101"/>
          <cell r="M101"/>
          <cell r="N101"/>
          <cell r="O101"/>
          <cell r="P101"/>
          <cell r="Q101"/>
          <cell r="R101">
            <v>1585.73</v>
          </cell>
        </row>
        <row r="102">
          <cell r="G102" t="str">
            <v>4:Teplo Hlučín, spol. s r.o._Hlučín - kotelna ZŠ Darkovičky</v>
          </cell>
          <cell r="H102" t="str">
            <v>Změna_4</v>
          </cell>
          <cell r="I102"/>
          <cell r="J102"/>
          <cell r="K102"/>
          <cell r="L102"/>
          <cell r="M102"/>
          <cell r="N102"/>
          <cell r="O102"/>
          <cell r="P102"/>
          <cell r="Q102"/>
          <cell r="R102">
            <v>977.7</v>
          </cell>
        </row>
        <row r="103">
          <cell r="G103" t="str">
            <v>4:Teplo Hlučín, spol. s r.o._Hlučín - kotelna MŠ Darkovičky</v>
          </cell>
          <cell r="H103" t="str">
            <v>Změna_4</v>
          </cell>
          <cell r="I103"/>
          <cell r="J103"/>
          <cell r="K103"/>
          <cell r="L103"/>
          <cell r="M103"/>
          <cell r="N103"/>
          <cell r="O103"/>
          <cell r="P103"/>
          <cell r="Q103"/>
          <cell r="R103">
            <v>975.55</v>
          </cell>
        </row>
        <row r="104">
          <cell r="G104" t="str">
            <v>4:Teplo Hlučín, spol. s r.o._Hlučín - kotelna KD Bobrovníky</v>
          </cell>
          <cell r="H104" t="str">
            <v>Změna_4</v>
          </cell>
          <cell r="I104"/>
          <cell r="J104"/>
          <cell r="K104"/>
          <cell r="L104"/>
          <cell r="M104"/>
          <cell r="N104"/>
          <cell r="O104"/>
          <cell r="P104"/>
          <cell r="Q104"/>
          <cell r="R104">
            <v>1085.19</v>
          </cell>
        </row>
        <row r="105">
          <cell r="G105" t="str">
            <v>4:Teplo Hlučín, spol. s r.o._Hlučín - kotelna HZ Darkovičky</v>
          </cell>
          <cell r="H105" t="str">
            <v>Změna_4</v>
          </cell>
          <cell r="I105"/>
          <cell r="J105"/>
          <cell r="K105"/>
          <cell r="L105"/>
          <cell r="M105"/>
          <cell r="N105"/>
          <cell r="O105"/>
          <cell r="P105"/>
          <cell r="Q105"/>
          <cell r="R105">
            <v>966.33</v>
          </cell>
        </row>
        <row r="106">
          <cell r="G106" t="str">
            <v>4:Teplo Hlučín, spol. s r.o._Hlučín - kotelna KD Darkovičky</v>
          </cell>
          <cell r="H106" t="str">
            <v>Změna_4</v>
          </cell>
          <cell r="I106"/>
          <cell r="J106"/>
          <cell r="K106"/>
          <cell r="L106"/>
          <cell r="M106"/>
          <cell r="N106"/>
          <cell r="O106"/>
          <cell r="P106"/>
          <cell r="Q106"/>
          <cell r="R106">
            <v>1273.51</v>
          </cell>
        </row>
        <row r="107">
          <cell r="G107" t="str">
            <v>4:Teplo Hlučín, spol. s r.o._Hlučín - kotelna ZŠ Bobrovníky</v>
          </cell>
          <cell r="H107" t="str">
            <v>Změna_4</v>
          </cell>
          <cell r="I107"/>
          <cell r="J107"/>
          <cell r="K107"/>
          <cell r="L107"/>
          <cell r="M107"/>
          <cell r="N107"/>
          <cell r="O107"/>
          <cell r="P107"/>
          <cell r="Q107"/>
          <cell r="R107">
            <v>1073.7</v>
          </cell>
        </row>
        <row r="108">
          <cell r="G108" t="str">
            <v>4:Teplo Hlučín, spol. s r.o._Hlučín - kotelna MŠ Bobrovníky</v>
          </cell>
          <cell r="H108" t="str">
            <v>Změna_4</v>
          </cell>
          <cell r="I108"/>
          <cell r="J108"/>
          <cell r="K108"/>
          <cell r="L108"/>
          <cell r="M108"/>
          <cell r="N108"/>
          <cell r="O108"/>
          <cell r="P108"/>
          <cell r="Q108"/>
          <cell r="R108">
            <v>966.53</v>
          </cell>
        </row>
        <row r="109">
          <cell r="G109" t="str">
            <v>4:Teplo Hlučín, spol. s r.o._Hlučín - kotelna Zámek</v>
          </cell>
          <cell r="H109" t="str">
            <v>Změna_4</v>
          </cell>
          <cell r="I109"/>
          <cell r="J109"/>
          <cell r="K109"/>
          <cell r="L109"/>
          <cell r="M109"/>
          <cell r="N109"/>
          <cell r="O109"/>
          <cell r="P109"/>
          <cell r="Q109"/>
          <cell r="R109">
            <v>977.5</v>
          </cell>
        </row>
        <row r="110">
          <cell r="G110" t="str">
            <v>4:Teplo Hlučín, spol. s r.o._Hlučín - kotelna KD</v>
          </cell>
          <cell r="H110" t="str">
            <v>Změna_4</v>
          </cell>
          <cell r="I110"/>
          <cell r="J110"/>
          <cell r="K110"/>
          <cell r="L110"/>
          <cell r="M110"/>
          <cell r="N110"/>
          <cell r="O110"/>
          <cell r="P110"/>
          <cell r="Q110"/>
          <cell r="R110">
            <v>1247.1400000000001</v>
          </cell>
        </row>
        <row r="111">
          <cell r="G111" t="str">
            <v>4:Teplo Hlučín, spol. s r.o._Hlučín - kotelna Tělocvična Bobrovníky</v>
          </cell>
          <cell r="H111" t="str">
            <v>Změna_4</v>
          </cell>
          <cell r="I111"/>
          <cell r="J111"/>
          <cell r="K111"/>
          <cell r="L111"/>
          <cell r="M111"/>
          <cell r="N111"/>
          <cell r="O111"/>
          <cell r="P111"/>
          <cell r="Q111"/>
          <cell r="R111">
            <v>975.25</v>
          </cell>
        </row>
        <row r="112">
          <cell r="G112" t="str">
            <v>4:Teplo Hlučín, spol. s r.o._Hlučín - kotelna Tenisová hala</v>
          </cell>
          <cell r="H112" t="str">
            <v>Změna_4</v>
          </cell>
          <cell r="I112"/>
          <cell r="J112"/>
          <cell r="K112"/>
          <cell r="L112"/>
          <cell r="M112"/>
          <cell r="N112"/>
          <cell r="O112"/>
          <cell r="P112"/>
          <cell r="Q112"/>
          <cell r="R112">
            <v>945.45</v>
          </cell>
        </row>
        <row r="113">
          <cell r="G113" t="str">
            <v>4:Teplo Hlučín, spol. s r.o._Hlučín - kotelna MěÚ I</v>
          </cell>
          <cell r="H113" t="str">
            <v>Změna_4</v>
          </cell>
          <cell r="I113"/>
          <cell r="J113"/>
          <cell r="K113"/>
          <cell r="L113"/>
          <cell r="M113"/>
          <cell r="N113"/>
          <cell r="O113"/>
          <cell r="P113"/>
          <cell r="Q113"/>
          <cell r="R113">
            <v>878.32</v>
          </cell>
        </row>
        <row r="114">
          <cell r="G114" t="str">
            <v>4:Teplo Hranice s.r.o._Hranice</v>
          </cell>
          <cell r="H114" t="str">
            <v>Změna_4</v>
          </cell>
          <cell r="I114"/>
          <cell r="J114"/>
          <cell r="K114">
            <v>1240</v>
          </cell>
          <cell r="L114"/>
          <cell r="M114"/>
          <cell r="N114"/>
          <cell r="O114">
            <v>1240</v>
          </cell>
          <cell r="P114"/>
          <cell r="Q114">
            <v>1240</v>
          </cell>
          <cell r="R114">
            <v>1240</v>
          </cell>
        </row>
        <row r="115">
          <cell r="G115" t="str">
            <v>4:TEPLO Kyjov, spol. s r.o._Kyjov - výměníkové stanice</v>
          </cell>
          <cell r="H115" t="str">
            <v>Změna_4</v>
          </cell>
          <cell r="I115"/>
          <cell r="J115"/>
          <cell r="K115"/>
          <cell r="L115"/>
          <cell r="M115"/>
          <cell r="N115">
            <v>615</v>
          </cell>
          <cell r="O115"/>
          <cell r="P115">
            <v>615</v>
          </cell>
          <cell r="Q115">
            <v>615</v>
          </cell>
          <cell r="R115">
            <v>615</v>
          </cell>
        </row>
        <row r="116">
          <cell r="G116" t="str">
            <v>4:TEREA Cheb s.r.o._Aš</v>
          </cell>
          <cell r="H116" t="str">
            <v>Změna_4</v>
          </cell>
          <cell r="I116"/>
          <cell r="J116"/>
          <cell r="K116"/>
          <cell r="L116"/>
          <cell r="M116"/>
          <cell r="N116">
            <v>2220</v>
          </cell>
          <cell r="O116"/>
          <cell r="P116">
            <v>2290</v>
          </cell>
          <cell r="Q116"/>
          <cell r="R116"/>
        </row>
        <row r="117">
          <cell r="G117" t="str">
            <v>4:TEREA Cheb s.r.o._Cheb</v>
          </cell>
          <cell r="H117" t="str">
            <v>Změna_4</v>
          </cell>
          <cell r="I117"/>
          <cell r="J117"/>
          <cell r="K117">
            <v>2050</v>
          </cell>
          <cell r="L117">
            <v>796</v>
          </cell>
          <cell r="M117"/>
          <cell r="N117">
            <v>2050</v>
          </cell>
          <cell r="O117">
            <v>2050</v>
          </cell>
          <cell r="P117">
            <v>2050</v>
          </cell>
          <cell r="Q117"/>
          <cell r="R117">
            <v>2050</v>
          </cell>
        </row>
        <row r="118">
          <cell r="G118" t="str">
            <v>4:TEREA Cheb s.r.o._Nebanice</v>
          </cell>
          <cell r="H118" t="str">
            <v>Změna_4</v>
          </cell>
          <cell r="I118"/>
          <cell r="J118"/>
          <cell r="K118"/>
          <cell r="L118"/>
          <cell r="M118"/>
          <cell r="N118"/>
          <cell r="O118"/>
          <cell r="P118"/>
          <cell r="Q118"/>
          <cell r="R118">
            <v>1895</v>
          </cell>
        </row>
        <row r="119">
          <cell r="G119" t="str">
            <v>4:TEREA Cheb s.r.o._Plesná 5.května</v>
          </cell>
          <cell r="H119" t="str">
            <v>Změna_4</v>
          </cell>
          <cell r="I119"/>
          <cell r="J119"/>
          <cell r="K119">
            <v>1597</v>
          </cell>
          <cell r="L119"/>
          <cell r="M119"/>
          <cell r="N119"/>
          <cell r="O119">
            <v>1597</v>
          </cell>
          <cell r="P119"/>
          <cell r="Q119"/>
          <cell r="R119"/>
        </row>
        <row r="120">
          <cell r="G120" t="str">
            <v>4:TEREA Cheb s.r.o._Plesná - Kostelní</v>
          </cell>
          <cell r="H120" t="str">
            <v>Změna_4</v>
          </cell>
          <cell r="I120"/>
          <cell r="J120"/>
          <cell r="K120">
            <v>1277</v>
          </cell>
          <cell r="L120"/>
          <cell r="M120"/>
          <cell r="N120"/>
          <cell r="O120">
            <v>1277</v>
          </cell>
          <cell r="P120"/>
          <cell r="Q120"/>
          <cell r="R120"/>
        </row>
        <row r="121">
          <cell r="G121" t="str">
            <v>4:TEREA Cheb s.r.o._Plesná - ostatní</v>
          </cell>
          <cell r="H121" t="str">
            <v>Změna_4</v>
          </cell>
          <cell r="I121"/>
          <cell r="J121"/>
          <cell r="K121"/>
          <cell r="L121"/>
          <cell r="M121"/>
          <cell r="N121"/>
          <cell r="O121"/>
          <cell r="P121"/>
          <cell r="Q121"/>
          <cell r="R121">
            <v>1778</v>
          </cell>
        </row>
        <row r="122">
          <cell r="G122" t="str">
            <v xml:space="preserve">4:Zdeněk Pěč_Praha 4 - Kunratice, Velké Kunratické 1312 (bloková kotelna Kunratice)_x000D_
</v>
          </cell>
          <cell r="H122" t="str">
            <v>Změna_4</v>
          </cell>
          <cell r="I122"/>
          <cell r="J122"/>
          <cell r="K122">
            <v>753.99</v>
          </cell>
          <cell r="L122"/>
          <cell r="M122"/>
          <cell r="N122"/>
          <cell r="O122">
            <v>753.99</v>
          </cell>
          <cell r="P122"/>
          <cell r="Q122"/>
          <cell r="R122"/>
        </row>
        <row r="123">
          <cell r="G123" t="str">
            <v xml:space="preserve">4:Zdeněk Pěč_Praha 4 - Kunratice, Za Valem 1374 (bloková kotelna C4)_x000D_
</v>
          </cell>
          <cell r="H123" t="str">
            <v>Změna_4</v>
          </cell>
          <cell r="I123"/>
          <cell r="J123"/>
          <cell r="K123">
            <v>767.87</v>
          </cell>
          <cell r="L123"/>
          <cell r="M123"/>
          <cell r="N123"/>
          <cell r="O123">
            <v>767.87</v>
          </cell>
          <cell r="P123"/>
          <cell r="Q123"/>
          <cell r="R123"/>
        </row>
        <row r="124">
          <cell r="G124" t="str">
            <v xml:space="preserve">4:Zdeněk Pěč_Praha 4 - Kunratice, Muškova 1429/2 (bloková kotelna C6-03)_x000D_
</v>
          </cell>
          <cell r="H124" t="str">
            <v>Změna_4</v>
          </cell>
          <cell r="I124"/>
          <cell r="J124"/>
          <cell r="K124">
            <v>660.64</v>
          </cell>
          <cell r="L124"/>
          <cell r="M124"/>
          <cell r="N124"/>
          <cell r="O124">
            <v>660.64</v>
          </cell>
          <cell r="P124"/>
          <cell r="Q124"/>
          <cell r="R124"/>
        </row>
        <row r="125">
          <cell r="G125" t="str">
            <v xml:space="preserve">4:Zdeněk Pěč_Praha 11 - Háje, Květnového vítězství 1000_x000D_
</v>
          </cell>
          <cell r="H125" t="str">
            <v>Změna_4</v>
          </cell>
          <cell r="I125"/>
          <cell r="J125"/>
          <cell r="K125">
            <v>728.98</v>
          </cell>
          <cell r="L125"/>
          <cell r="M125"/>
          <cell r="N125"/>
          <cell r="O125">
            <v>728.98</v>
          </cell>
          <cell r="P125"/>
          <cell r="Q125"/>
          <cell r="R125"/>
        </row>
        <row r="126">
          <cell r="G126" t="str">
            <v xml:space="preserve">4:Zdeněk Pěč_Praha 8 - Troja, Vřesová 675 (VS A2)_x000D_
</v>
          </cell>
          <cell r="H126" t="str">
            <v>Změna_4</v>
          </cell>
          <cell r="I126"/>
          <cell r="J126"/>
          <cell r="K126"/>
          <cell r="L126"/>
          <cell r="M126"/>
          <cell r="N126"/>
          <cell r="O126"/>
          <cell r="P126"/>
          <cell r="Q126">
            <v>901.83</v>
          </cell>
          <cell r="R126"/>
        </row>
        <row r="127">
          <cell r="G127" t="str">
            <v xml:space="preserve">4:Zdeněk Pěč_Praha 8 - Troja, Vřesová 676 (VS B1)_x000D_
</v>
          </cell>
          <cell r="H127" t="str">
            <v>Změna_4</v>
          </cell>
          <cell r="I127"/>
          <cell r="J127"/>
          <cell r="K127"/>
          <cell r="L127"/>
          <cell r="M127"/>
          <cell r="N127"/>
          <cell r="O127"/>
          <cell r="P127"/>
          <cell r="Q127">
            <v>905.57</v>
          </cell>
          <cell r="R127"/>
        </row>
        <row r="128">
          <cell r="G128" t="str">
            <v xml:space="preserve">4:Zdeněk Pěč_Praha 8 - Troja, K Haltýři 693 (VS D5)_x000D_
</v>
          </cell>
          <cell r="H128" t="str">
            <v>Změna_4</v>
          </cell>
          <cell r="I128"/>
          <cell r="J128"/>
          <cell r="K128"/>
          <cell r="L128"/>
          <cell r="M128"/>
          <cell r="N128"/>
          <cell r="O128"/>
          <cell r="P128"/>
          <cell r="Q128">
            <v>882.41</v>
          </cell>
          <cell r="R128"/>
        </row>
        <row r="129">
          <cell r="G129" t="str">
            <v xml:space="preserve">4:Zdeněk Pěč_Praha 8 - Troja, Nad Vavrouškou 696 (VS E3-7)_x000D_
</v>
          </cell>
          <cell r="H129" t="str">
            <v>Změna_4</v>
          </cell>
          <cell r="I129"/>
          <cell r="J129"/>
          <cell r="K129"/>
          <cell r="L129"/>
          <cell r="M129"/>
          <cell r="N129"/>
          <cell r="O129"/>
          <cell r="P129"/>
          <cell r="Q129">
            <v>749.48</v>
          </cell>
          <cell r="R129"/>
        </row>
        <row r="130">
          <cell r="G130" t="str">
            <v xml:space="preserve">4:Zdeněk Pěč_Praha 8 - Troja, Nad Vavrouškou 698 (VS F1)_x000D_
</v>
          </cell>
          <cell r="H130" t="str">
            <v>Změna_4</v>
          </cell>
          <cell r="I130"/>
          <cell r="J130"/>
          <cell r="K130"/>
          <cell r="L130"/>
          <cell r="M130"/>
          <cell r="N130"/>
          <cell r="O130"/>
          <cell r="P130"/>
          <cell r="Q130">
            <v>775.82</v>
          </cell>
          <cell r="R130"/>
        </row>
        <row r="131">
          <cell r="G131" t="str">
            <v xml:space="preserve">4:Zdeněk Pěč_Praha 8 - Troja, Nad Vavrouškou 721 (VS F4)_x000D_
</v>
          </cell>
          <cell r="H131" t="str">
            <v>Změna_4</v>
          </cell>
          <cell r="I131"/>
          <cell r="J131"/>
          <cell r="K131"/>
          <cell r="L131"/>
          <cell r="M131"/>
          <cell r="N131"/>
          <cell r="O131"/>
          <cell r="P131"/>
          <cell r="Q131">
            <v>1047.0999999999999</v>
          </cell>
          <cell r="R131"/>
        </row>
        <row r="132">
          <cell r="G132" t="str">
            <v xml:space="preserve">4:Zdeněk Pěč_Praha 4 - Podolí, K Sídlišti 1167_x000D_
</v>
          </cell>
          <cell r="H132" t="str">
            <v>Změna_4</v>
          </cell>
          <cell r="I132"/>
          <cell r="J132"/>
          <cell r="K132"/>
          <cell r="L132"/>
          <cell r="M132"/>
          <cell r="N132">
            <v>768.54</v>
          </cell>
          <cell r="O132"/>
          <cell r="P132">
            <v>768.54</v>
          </cell>
          <cell r="Q132"/>
          <cell r="R132"/>
        </row>
        <row r="133">
          <cell r="G133" t="str">
            <v xml:space="preserve">4:Zdeněk Pěč_Praha 4 - Podolí, V Rovinách 1169_x000D_
</v>
          </cell>
          <cell r="H133" t="str">
            <v>Změna_4</v>
          </cell>
          <cell r="I133"/>
          <cell r="J133"/>
          <cell r="K133"/>
          <cell r="L133"/>
          <cell r="M133"/>
          <cell r="N133">
            <v>722.13</v>
          </cell>
          <cell r="O133"/>
          <cell r="P133">
            <v>722.13</v>
          </cell>
          <cell r="Q133"/>
          <cell r="R133"/>
        </row>
        <row r="134">
          <cell r="G134" t="str">
            <v xml:space="preserve">4:Železárny Velký Šenov s.r.o._Velký Šenov - Vilémovská 275, průmyslová kotelna_x000D_
</v>
          </cell>
          <cell r="H134" t="str">
            <v>Změna_4</v>
          </cell>
          <cell r="I134"/>
          <cell r="J134"/>
          <cell r="K134"/>
          <cell r="L134"/>
          <cell r="M134"/>
          <cell r="N134"/>
          <cell r="O134">
            <v>1167</v>
          </cell>
          <cell r="P134"/>
          <cell r="Q134"/>
          <cell r="R134"/>
        </row>
        <row r="135">
          <cell r="G135" t="str">
            <v>5:Armádní Servisní, příspěvková organizace_Lázně Bohdaneč - Na Lužci</v>
          </cell>
          <cell r="H135" t="str">
            <v>Změna_5</v>
          </cell>
          <cell r="I135"/>
          <cell r="J135"/>
          <cell r="K135"/>
          <cell r="L135"/>
          <cell r="M135">
            <v>603.59</v>
          </cell>
          <cell r="N135"/>
          <cell r="O135"/>
          <cell r="P135"/>
          <cell r="Q135">
            <v>685.1</v>
          </cell>
          <cell r="R135"/>
        </row>
        <row r="136">
          <cell r="G136" t="str">
            <v>5:Armádní Servisní, příspěvková organizace_Hradec Králové - Třebešská</v>
          </cell>
          <cell r="H136" t="str">
            <v>Změna_5</v>
          </cell>
          <cell r="I136"/>
          <cell r="J136"/>
          <cell r="K136"/>
          <cell r="L136"/>
          <cell r="M136">
            <v>492.71</v>
          </cell>
          <cell r="N136"/>
          <cell r="O136"/>
          <cell r="P136"/>
          <cell r="Q136"/>
          <cell r="R136"/>
        </row>
        <row r="137">
          <cell r="G137" t="str">
            <v>5:Armádní Servisní, příspěvková organizace_Pardubice - Pražská 100</v>
          </cell>
          <cell r="H137" t="str">
            <v>Změna_5</v>
          </cell>
          <cell r="I137"/>
          <cell r="J137"/>
          <cell r="K137"/>
          <cell r="L137"/>
          <cell r="M137"/>
          <cell r="N137"/>
          <cell r="O137"/>
          <cell r="P137"/>
          <cell r="Q137">
            <v>605.92999999999995</v>
          </cell>
          <cell r="R137"/>
        </row>
        <row r="138">
          <cell r="G138" t="str">
            <v>5:Armádní Servisní, příspěvková organizace_Brno - Chodská 16/69, Areál VA</v>
          </cell>
          <cell r="H138" t="str">
            <v>Změna_5</v>
          </cell>
          <cell r="I138"/>
          <cell r="J138"/>
          <cell r="K138"/>
          <cell r="L138"/>
          <cell r="M138"/>
          <cell r="N138">
            <v>756.39</v>
          </cell>
          <cell r="O138"/>
          <cell r="P138"/>
          <cell r="Q138">
            <v>756.39</v>
          </cell>
          <cell r="R138"/>
        </row>
        <row r="139">
          <cell r="G139" t="str">
            <v>5:DÉMOS, spol. s r.o._Červená Voda č.p. 117, bloková kotelna</v>
          </cell>
          <cell r="H139" t="str">
            <v>Změna_5</v>
          </cell>
          <cell r="I139"/>
          <cell r="J139"/>
          <cell r="K139">
            <v>1109.79</v>
          </cell>
          <cell r="L139"/>
          <cell r="M139"/>
          <cell r="N139"/>
          <cell r="O139">
            <v>1130.0899999999999</v>
          </cell>
          <cell r="P139"/>
          <cell r="Q139"/>
          <cell r="R139"/>
        </row>
        <row r="140">
          <cell r="G140" t="str">
            <v>5:DÉMOS, spol. s r.o._Červená Voda č.p. 253</v>
          </cell>
          <cell r="H140" t="str">
            <v>Změna_5</v>
          </cell>
          <cell r="I140"/>
          <cell r="J140"/>
          <cell r="K140"/>
          <cell r="L140"/>
          <cell r="M140"/>
          <cell r="N140"/>
          <cell r="O140"/>
          <cell r="P140"/>
          <cell r="Q140"/>
          <cell r="R140">
            <v>1075.58</v>
          </cell>
        </row>
        <row r="141">
          <cell r="G141" t="str">
            <v>5:DÉMOS, spol. s r.o._Červená Voda č.p. 341, ZŠ</v>
          </cell>
          <cell r="H141" t="str">
            <v>Změna_5</v>
          </cell>
          <cell r="I141"/>
          <cell r="J141"/>
          <cell r="K141"/>
          <cell r="L141"/>
          <cell r="M141"/>
          <cell r="N141"/>
          <cell r="O141"/>
          <cell r="P141"/>
          <cell r="Q141"/>
          <cell r="R141">
            <v>984.23</v>
          </cell>
        </row>
        <row r="142">
          <cell r="G142" t="str">
            <v>5:DEZA, a.s._Valašské Meziříčí</v>
          </cell>
          <cell r="H142" t="str">
            <v>Změna_5</v>
          </cell>
          <cell r="I142"/>
          <cell r="J142"/>
          <cell r="K142"/>
          <cell r="L142">
            <v>892</v>
          </cell>
          <cell r="M142"/>
          <cell r="N142"/>
          <cell r="O142"/>
          <cell r="P142"/>
          <cell r="Q142"/>
          <cell r="R142"/>
        </row>
        <row r="143">
          <cell r="G143" t="str">
            <v xml:space="preserve">5:DOTERM SERVIS s.r.o._Meziboří u Litvínova_x000D_
</v>
          </cell>
          <cell r="H143" t="str">
            <v>Změna_5</v>
          </cell>
          <cell r="I143"/>
          <cell r="J143"/>
          <cell r="K143"/>
          <cell r="L143"/>
          <cell r="M143"/>
          <cell r="N143">
            <v>1200</v>
          </cell>
          <cell r="O143">
            <v>1200</v>
          </cell>
          <cell r="P143">
            <v>1200</v>
          </cell>
          <cell r="Q143"/>
          <cell r="R143">
            <v>1200</v>
          </cell>
        </row>
        <row r="144">
          <cell r="G144" t="str">
            <v>5:Energie AG Kolín a.s._Český Brod</v>
          </cell>
          <cell r="H144" t="str">
            <v>Změna_5</v>
          </cell>
          <cell r="I144"/>
          <cell r="J144"/>
          <cell r="K144">
            <v>920</v>
          </cell>
          <cell r="L144"/>
          <cell r="M144"/>
          <cell r="N144"/>
          <cell r="O144">
            <v>970</v>
          </cell>
          <cell r="P144"/>
          <cell r="Q144">
            <v>970</v>
          </cell>
          <cell r="R144">
            <v>970</v>
          </cell>
        </row>
        <row r="145">
          <cell r="G145" t="str">
            <v>5:ENESA a.s._Dvůr Králové nad Labem - kotelna La Linea</v>
          </cell>
          <cell r="H145" t="str">
            <v>Změna_5</v>
          </cell>
          <cell r="I145"/>
          <cell r="J145">
            <v>1315.29</v>
          </cell>
          <cell r="K145"/>
          <cell r="L145"/>
          <cell r="M145"/>
          <cell r="N145"/>
          <cell r="O145"/>
          <cell r="P145"/>
          <cell r="Q145"/>
          <cell r="R145"/>
        </row>
        <row r="146">
          <cell r="G146" t="str">
            <v>5:ENETEP s.r.o._Luštěnice</v>
          </cell>
          <cell r="H146" t="str">
            <v>Změna_5</v>
          </cell>
          <cell r="I146"/>
          <cell r="J146"/>
          <cell r="K146"/>
          <cell r="L146"/>
          <cell r="M146"/>
          <cell r="N146"/>
          <cell r="O146"/>
          <cell r="P146"/>
          <cell r="Q146"/>
          <cell r="R146">
            <v>1193.74</v>
          </cell>
        </row>
        <row r="147">
          <cell r="G147" t="str">
            <v>5:ENETEP s.r.o._Jesenice 1</v>
          </cell>
          <cell r="H147" t="str">
            <v>Změna_5</v>
          </cell>
          <cell r="I147"/>
          <cell r="J147"/>
          <cell r="K147"/>
          <cell r="L147"/>
          <cell r="M147"/>
          <cell r="N147"/>
          <cell r="O147"/>
          <cell r="P147"/>
          <cell r="Q147"/>
          <cell r="R147">
            <v>914.6</v>
          </cell>
        </row>
        <row r="148">
          <cell r="G148" t="str">
            <v>5:KOMTERM Čechy, s.r.o._Rakovník</v>
          </cell>
          <cell r="H148" t="str">
            <v>Změna_5</v>
          </cell>
          <cell r="I148"/>
          <cell r="J148"/>
          <cell r="K148"/>
          <cell r="L148"/>
          <cell r="M148"/>
          <cell r="N148"/>
          <cell r="O148"/>
          <cell r="P148"/>
          <cell r="Q148">
            <v>3407.17</v>
          </cell>
          <cell r="R148"/>
        </row>
        <row r="149">
          <cell r="G149" t="str">
            <v>5:KOMTERM Čechy, s.r.o._Kralupy nad Vltavou</v>
          </cell>
          <cell r="H149" t="str">
            <v>Změna_5</v>
          </cell>
          <cell r="I149"/>
          <cell r="J149"/>
          <cell r="K149"/>
          <cell r="L149"/>
          <cell r="M149"/>
          <cell r="N149"/>
          <cell r="O149"/>
          <cell r="P149">
            <v>628.88</v>
          </cell>
          <cell r="Q149"/>
          <cell r="R149"/>
        </row>
        <row r="150">
          <cell r="G150" t="str">
            <v>5:KOMTERM Čechy, s.r.o._Vysoké Mýto</v>
          </cell>
          <cell r="H150" t="str">
            <v>Změna_5</v>
          </cell>
          <cell r="I150"/>
          <cell r="J150"/>
          <cell r="K150"/>
          <cell r="L150"/>
          <cell r="M150"/>
          <cell r="N150"/>
          <cell r="O150"/>
          <cell r="P150"/>
          <cell r="Q150"/>
          <cell r="R150">
            <v>1040.7</v>
          </cell>
        </row>
        <row r="151">
          <cell r="G151" t="str">
            <v xml:space="preserve">5:Kralupská sportovní, spol. s r.o._Kralupy nad Vltavou - Lobeček, Mostní 812_x000D_
</v>
          </cell>
          <cell r="H151" t="str">
            <v>Změna_5</v>
          </cell>
          <cell r="I151"/>
          <cell r="J151">
            <v>303</v>
          </cell>
          <cell r="K151"/>
          <cell r="L151"/>
          <cell r="M151"/>
          <cell r="N151"/>
          <cell r="O151"/>
          <cell r="P151"/>
          <cell r="Q151"/>
          <cell r="R151"/>
        </row>
        <row r="152">
          <cell r="G152" t="str">
            <v>5:Městský bytový podnik Kralupy nad Vltavou_Kralupy nad Vltavou</v>
          </cell>
          <cell r="H152" t="str">
            <v>Změna_5</v>
          </cell>
          <cell r="I152"/>
          <cell r="J152"/>
          <cell r="K152"/>
          <cell r="L152">
            <v>596</v>
          </cell>
          <cell r="M152"/>
          <cell r="N152"/>
          <cell r="O152"/>
          <cell r="P152">
            <v>665.58</v>
          </cell>
          <cell r="Q152"/>
          <cell r="R152"/>
        </row>
        <row r="153">
          <cell r="G153" t="str">
            <v>5:MS UTILITIES &amp; SERVICES a.s._Bohumín - Bezručova 1200</v>
          </cell>
          <cell r="H153" t="str">
            <v>Změna_5</v>
          </cell>
          <cell r="I153"/>
          <cell r="J153"/>
          <cell r="K153"/>
          <cell r="L153">
            <v>779.51</v>
          </cell>
          <cell r="M153"/>
          <cell r="N153"/>
          <cell r="O153"/>
          <cell r="P153"/>
          <cell r="Q153"/>
          <cell r="R153"/>
        </row>
        <row r="154">
          <cell r="G154" t="str">
            <v>5:NEMORAKO CAMPUS s.r.o._Rakovník - Dukelských hrdinů 200</v>
          </cell>
          <cell r="H154" t="str">
            <v>Změna_5</v>
          </cell>
          <cell r="I154"/>
          <cell r="J154"/>
          <cell r="K154"/>
          <cell r="L154"/>
          <cell r="M154"/>
          <cell r="N154"/>
          <cell r="O154">
            <v>1696</v>
          </cell>
          <cell r="P154"/>
          <cell r="Q154"/>
          <cell r="R154"/>
        </row>
        <row r="155">
          <cell r="G155" t="str">
            <v>5:TAMERO INVEST s.r.o._Kralupy nad Vltavou</v>
          </cell>
          <cell r="H155" t="str">
            <v>Změna_5</v>
          </cell>
          <cell r="I155"/>
          <cell r="J155"/>
          <cell r="K155"/>
          <cell r="L155">
            <v>564</v>
          </cell>
          <cell r="M155"/>
          <cell r="N155"/>
          <cell r="O155"/>
          <cell r="P155"/>
          <cell r="Q155">
            <v>596</v>
          </cell>
          <cell r="R155"/>
        </row>
        <row r="156">
          <cell r="G156" t="str">
            <v>5:Teplo Hranice s.r.o._Hranice</v>
          </cell>
          <cell r="H156" t="str">
            <v>Změna_5</v>
          </cell>
          <cell r="I156"/>
          <cell r="J156"/>
          <cell r="K156">
            <v>1258</v>
          </cell>
          <cell r="L156"/>
          <cell r="M156"/>
          <cell r="N156"/>
          <cell r="O156">
            <v>1258</v>
          </cell>
          <cell r="P156"/>
          <cell r="Q156">
            <v>1258</v>
          </cell>
          <cell r="R156">
            <v>1258</v>
          </cell>
        </row>
        <row r="157">
          <cell r="G157" t="str">
            <v>5:TEREA Cheb s.r.o._Aš</v>
          </cell>
          <cell r="H157" t="str">
            <v>Změna_5</v>
          </cell>
          <cell r="I157"/>
          <cell r="J157"/>
          <cell r="K157"/>
          <cell r="L157"/>
          <cell r="M157"/>
          <cell r="N157">
            <v>1756</v>
          </cell>
          <cell r="O157"/>
          <cell r="P157">
            <v>1807</v>
          </cell>
          <cell r="Q157"/>
          <cell r="R157"/>
        </row>
        <row r="158">
          <cell r="G158" t="str">
            <v>5:TEREA Cheb s.r.o._Cheb</v>
          </cell>
          <cell r="H158" t="str">
            <v>Změna_5</v>
          </cell>
          <cell r="I158"/>
          <cell r="J158"/>
          <cell r="K158">
            <v>1510</v>
          </cell>
          <cell r="L158">
            <v>796</v>
          </cell>
          <cell r="M158"/>
          <cell r="N158">
            <v>1510</v>
          </cell>
          <cell r="O158">
            <v>1510</v>
          </cell>
          <cell r="P158">
            <v>1510</v>
          </cell>
          <cell r="Q158"/>
          <cell r="R158">
            <v>1510</v>
          </cell>
        </row>
        <row r="159">
          <cell r="G159" t="str">
            <v>5:TEREA Cheb s.r.o._Nebanice</v>
          </cell>
          <cell r="H159" t="str">
            <v>Změna_5</v>
          </cell>
          <cell r="I159"/>
          <cell r="J159"/>
          <cell r="K159"/>
          <cell r="L159"/>
          <cell r="M159"/>
          <cell r="N159"/>
          <cell r="O159"/>
          <cell r="P159"/>
          <cell r="Q159"/>
          <cell r="R159">
            <v>1455</v>
          </cell>
        </row>
        <row r="160">
          <cell r="G160" t="str">
            <v>5:Úštěcké služby, spol. s r.o._Úštěk - Sídliště Pionýrů 136</v>
          </cell>
          <cell r="H160" t="str">
            <v>Změna_5</v>
          </cell>
          <cell r="I160"/>
          <cell r="J160"/>
          <cell r="K160"/>
          <cell r="L160"/>
          <cell r="M160"/>
          <cell r="N160"/>
          <cell r="O160"/>
          <cell r="P160"/>
          <cell r="Q160">
            <v>728</v>
          </cell>
          <cell r="R160"/>
        </row>
        <row r="161">
          <cell r="G161" t="str">
            <v xml:space="preserve">5:VV TOP s.r.o._Sněžné - Blatiny 33_x000D_
</v>
          </cell>
          <cell r="H161" t="str">
            <v>Změna_5</v>
          </cell>
          <cell r="I161"/>
          <cell r="J161"/>
          <cell r="K161"/>
          <cell r="L161"/>
          <cell r="M161"/>
          <cell r="N161"/>
          <cell r="O161"/>
          <cell r="P161"/>
          <cell r="Q161"/>
          <cell r="R161">
            <v>1062.78</v>
          </cell>
        </row>
        <row r="162">
          <cell r="G162" t="str">
            <v>6:CARTHAMUS a.s._Český Krumlov - město</v>
          </cell>
          <cell r="H162" t="str">
            <v>Změna_6</v>
          </cell>
          <cell r="I162">
            <v>396</v>
          </cell>
          <cell r="J162"/>
          <cell r="K162"/>
          <cell r="L162"/>
          <cell r="M162"/>
          <cell r="N162">
            <v>599</v>
          </cell>
          <cell r="O162"/>
          <cell r="P162">
            <v>599</v>
          </cell>
          <cell r="Q162"/>
          <cell r="R162"/>
        </row>
        <row r="163">
          <cell r="G163" t="str">
            <v>6:CZT Valašské Meziříčí s.r.o._Valašské Meziříčí</v>
          </cell>
          <cell r="H163" t="str">
            <v>Změna_6</v>
          </cell>
          <cell r="I163"/>
          <cell r="J163"/>
          <cell r="K163"/>
          <cell r="L163"/>
          <cell r="M163"/>
          <cell r="N163"/>
          <cell r="O163"/>
          <cell r="P163"/>
          <cell r="Q163">
            <v>1450</v>
          </cell>
          <cell r="R163"/>
        </row>
        <row r="164">
          <cell r="G164" t="str">
            <v xml:space="preserve">6:České dráhy, a.s._Plzeň - Na Sklárně 1_x000D_
</v>
          </cell>
          <cell r="H164" t="str">
            <v>Změna_6</v>
          </cell>
          <cell r="I164"/>
          <cell r="J164"/>
          <cell r="K164"/>
          <cell r="L164">
            <v>465</v>
          </cell>
          <cell r="M164"/>
          <cell r="N164"/>
          <cell r="O164"/>
          <cell r="P164"/>
          <cell r="Q164"/>
          <cell r="R164"/>
        </row>
        <row r="165">
          <cell r="G165" t="str">
            <v>6:ČEZ Energo, s.r.o._Nové Město nad Metují - Sokolská (kotelna Bořetín)</v>
          </cell>
          <cell r="H165" t="str">
            <v>Změna_6</v>
          </cell>
          <cell r="I165"/>
          <cell r="J165">
            <v>780</v>
          </cell>
          <cell r="K165"/>
          <cell r="L165"/>
          <cell r="M165"/>
          <cell r="N165"/>
          <cell r="O165"/>
          <cell r="P165"/>
          <cell r="Q165"/>
          <cell r="R165"/>
        </row>
        <row r="166">
          <cell r="G166" t="str">
            <v>6:ČEZ Energo, s.r.o._Nové Město nad Metují - Družstevní (kotelna Malecí)</v>
          </cell>
          <cell r="H166" t="str">
            <v>Změna_6</v>
          </cell>
          <cell r="I166"/>
          <cell r="J166">
            <v>700</v>
          </cell>
          <cell r="K166"/>
          <cell r="L166"/>
          <cell r="M166"/>
          <cell r="N166"/>
          <cell r="O166"/>
          <cell r="P166"/>
          <cell r="Q166"/>
          <cell r="R166"/>
        </row>
        <row r="167">
          <cell r="G167" t="str">
            <v>6:ČEZ Energo, s.r.o._Postoloprty - Dvořákova</v>
          </cell>
          <cell r="H167" t="str">
            <v>Změna_6</v>
          </cell>
          <cell r="I167"/>
          <cell r="J167">
            <v>720</v>
          </cell>
          <cell r="K167"/>
          <cell r="L167"/>
          <cell r="M167"/>
          <cell r="N167"/>
          <cell r="O167"/>
          <cell r="P167"/>
          <cell r="Q167"/>
          <cell r="R167"/>
        </row>
        <row r="168">
          <cell r="G168" t="str">
            <v>6:ČEZ Energo, s.r.o._Bečov</v>
          </cell>
          <cell r="H168" t="str">
            <v>Změna_6</v>
          </cell>
          <cell r="I168"/>
          <cell r="J168">
            <v>580</v>
          </cell>
          <cell r="K168"/>
          <cell r="L168"/>
          <cell r="M168"/>
          <cell r="N168"/>
          <cell r="O168"/>
          <cell r="P168"/>
          <cell r="Q168"/>
          <cell r="R168"/>
        </row>
        <row r="169">
          <cell r="G169" t="str">
            <v>6:ČEZ Energo, s.r.o._Kojetín</v>
          </cell>
          <cell r="H169" t="str">
            <v>Změna_6</v>
          </cell>
          <cell r="I169"/>
          <cell r="J169">
            <v>730</v>
          </cell>
          <cell r="K169"/>
          <cell r="L169"/>
          <cell r="M169"/>
          <cell r="N169"/>
          <cell r="O169"/>
          <cell r="P169"/>
          <cell r="Q169"/>
          <cell r="R169"/>
        </row>
        <row r="170">
          <cell r="G170" t="str">
            <v>6:ČEZ Energo, s.r.o._Moravský Beroun</v>
          </cell>
          <cell r="H170" t="str">
            <v>Změna_6</v>
          </cell>
          <cell r="I170"/>
          <cell r="J170">
            <v>830</v>
          </cell>
          <cell r="K170"/>
          <cell r="L170"/>
          <cell r="M170"/>
          <cell r="N170"/>
          <cell r="O170"/>
          <cell r="P170"/>
          <cell r="Q170"/>
          <cell r="R170"/>
        </row>
        <row r="171">
          <cell r="G171" t="str">
            <v>6:ČEZ Energo, s.r.o._Pelhřimov</v>
          </cell>
          <cell r="H171" t="str">
            <v>Změna_6</v>
          </cell>
          <cell r="I171"/>
          <cell r="J171">
            <v>440</v>
          </cell>
          <cell r="K171"/>
          <cell r="L171"/>
          <cell r="M171"/>
          <cell r="N171"/>
          <cell r="O171"/>
          <cell r="P171"/>
          <cell r="Q171"/>
          <cell r="R171"/>
        </row>
        <row r="172">
          <cell r="G172" t="str">
            <v>6:ČEZ Energo, s.r.o._Lysá nad Labem</v>
          </cell>
          <cell r="H172" t="str">
            <v>Změna_6</v>
          </cell>
          <cell r="I172"/>
          <cell r="J172">
            <v>320</v>
          </cell>
          <cell r="K172"/>
          <cell r="L172"/>
          <cell r="M172"/>
          <cell r="N172"/>
          <cell r="O172"/>
          <cell r="P172"/>
          <cell r="Q172"/>
          <cell r="R172"/>
        </row>
        <row r="173">
          <cell r="G173" t="str">
            <v>6:ČEZ Energo, s.r.o._Mošnov</v>
          </cell>
          <cell r="H173" t="str">
            <v>Změna_6</v>
          </cell>
          <cell r="I173"/>
          <cell r="J173">
            <v>1160</v>
          </cell>
          <cell r="K173"/>
          <cell r="L173"/>
          <cell r="M173"/>
          <cell r="N173"/>
          <cell r="O173"/>
          <cell r="P173"/>
          <cell r="Q173"/>
          <cell r="R173"/>
        </row>
        <row r="174">
          <cell r="G174" t="str">
            <v>6:ENERGOBLOK Bouzov s.r.o._Bouzov</v>
          </cell>
          <cell r="H174" t="str">
            <v>Změna_6</v>
          </cell>
          <cell r="I174"/>
          <cell r="J174">
            <v>362</v>
          </cell>
          <cell r="K174"/>
          <cell r="L174"/>
          <cell r="M174"/>
          <cell r="N174"/>
          <cell r="O174"/>
          <cell r="P174"/>
          <cell r="Q174"/>
          <cell r="R174"/>
        </row>
        <row r="175">
          <cell r="G175" t="str">
            <v>6:KOMTERM Čechy, s.r.o._Rakovník</v>
          </cell>
          <cell r="H175" t="str">
            <v>Změna_6</v>
          </cell>
          <cell r="I175"/>
          <cell r="J175"/>
          <cell r="K175"/>
          <cell r="L175"/>
          <cell r="M175"/>
          <cell r="N175"/>
          <cell r="O175"/>
          <cell r="P175"/>
          <cell r="Q175">
            <v>4668.12</v>
          </cell>
          <cell r="R175"/>
        </row>
        <row r="176">
          <cell r="G176" t="str">
            <v>6:NEMORAKO CAMPUS s.r.o._Rakovník - Dukelských hrdinů 200</v>
          </cell>
          <cell r="H176" t="str">
            <v>Změna_6</v>
          </cell>
          <cell r="I176"/>
          <cell r="J176"/>
          <cell r="K176"/>
          <cell r="L176"/>
          <cell r="M176"/>
          <cell r="N176"/>
          <cell r="O176">
            <v>2368</v>
          </cell>
          <cell r="P176"/>
          <cell r="Q176"/>
          <cell r="R176"/>
        </row>
        <row r="177">
          <cell r="G177" t="str">
            <v>6:Plzeňské služby s.r.o._Plzeň - PK Nepomucká</v>
          </cell>
          <cell r="H177" t="str">
            <v>Změna_6</v>
          </cell>
          <cell r="I177"/>
          <cell r="J177"/>
          <cell r="K177"/>
          <cell r="L177"/>
          <cell r="M177"/>
          <cell r="N177"/>
          <cell r="O177"/>
          <cell r="P177"/>
          <cell r="Q177"/>
          <cell r="R177">
            <v>1058</v>
          </cell>
        </row>
        <row r="178">
          <cell r="G178" t="str">
            <v>6:PRECIOSA - LUSTRY, a.s._Kamenický Šenov</v>
          </cell>
          <cell r="H178" t="str">
            <v>Změna_6</v>
          </cell>
          <cell r="I178"/>
          <cell r="J178"/>
          <cell r="K178"/>
          <cell r="L178"/>
          <cell r="M178"/>
          <cell r="N178"/>
          <cell r="O178"/>
          <cell r="P178"/>
          <cell r="Q178">
            <v>527.13</v>
          </cell>
          <cell r="R178"/>
        </row>
        <row r="179">
          <cell r="G179" t="str">
            <v>6:RDK servis,s.r.o._Slaný - byty</v>
          </cell>
          <cell r="H179" t="str">
            <v>Změna_6</v>
          </cell>
          <cell r="I179"/>
          <cell r="J179"/>
          <cell r="K179">
            <v>1410</v>
          </cell>
          <cell r="L179"/>
          <cell r="M179"/>
          <cell r="N179"/>
          <cell r="O179">
            <v>1410</v>
          </cell>
          <cell r="P179"/>
          <cell r="Q179">
            <v>1410</v>
          </cell>
          <cell r="R179"/>
        </row>
        <row r="180">
          <cell r="G180" t="str">
            <v>6:RDK servis,s.r.o._Slaný - Rabasova ul.</v>
          </cell>
          <cell r="H180" t="str">
            <v>Změna_6</v>
          </cell>
          <cell r="I180"/>
          <cell r="J180"/>
          <cell r="K180">
            <v>1395</v>
          </cell>
          <cell r="L180"/>
          <cell r="M180"/>
          <cell r="N180"/>
          <cell r="O180">
            <v>1395</v>
          </cell>
          <cell r="P180"/>
          <cell r="Q180"/>
          <cell r="R180"/>
        </row>
        <row r="181">
          <cell r="G181" t="str">
            <v xml:space="preserve">6:Talorm a.s._Zábřeh - cenová lokalita Zábřeh I_x000D_
</v>
          </cell>
          <cell r="H181" t="str">
            <v>Změna_6</v>
          </cell>
          <cell r="I181"/>
          <cell r="J181">
            <v>1526</v>
          </cell>
          <cell r="K181">
            <v>1547</v>
          </cell>
          <cell r="L181">
            <v>1526</v>
          </cell>
          <cell r="M181"/>
          <cell r="N181">
            <v>1547</v>
          </cell>
          <cell r="O181">
            <v>1772</v>
          </cell>
          <cell r="P181">
            <v>1772</v>
          </cell>
          <cell r="Q181"/>
          <cell r="R181"/>
        </row>
        <row r="182">
          <cell r="G182" t="str">
            <v>6:Talorm a.s._Zábřeh - cenová lokalita Zábřeh II</v>
          </cell>
          <cell r="H182" t="str">
            <v>Změna_6</v>
          </cell>
          <cell r="I182"/>
          <cell r="J182"/>
          <cell r="K182">
            <v>1613</v>
          </cell>
          <cell r="L182"/>
          <cell r="M182"/>
          <cell r="N182"/>
          <cell r="O182">
            <v>1613</v>
          </cell>
          <cell r="P182"/>
          <cell r="Q182"/>
          <cell r="R182"/>
        </row>
        <row r="183">
          <cell r="G183" t="str">
            <v>6:Talorm a.s._Zábřeh - domovní kotelny</v>
          </cell>
          <cell r="H183" t="str">
            <v>Změna_6</v>
          </cell>
          <cell r="I183"/>
          <cell r="J183"/>
          <cell r="K183"/>
          <cell r="L183"/>
          <cell r="M183"/>
          <cell r="N183"/>
          <cell r="O183"/>
          <cell r="P183"/>
          <cell r="Q183"/>
          <cell r="R183">
            <v>1478</v>
          </cell>
        </row>
        <row r="184">
          <cell r="G184" t="str">
            <v>6:Teplárenská společnost Hlinsko, spol. s r.o._Hlinsko - sídliště</v>
          </cell>
          <cell r="H184" t="str">
            <v>Změna_6</v>
          </cell>
          <cell r="I184"/>
          <cell r="J184">
            <v>579</v>
          </cell>
          <cell r="K184">
            <v>579</v>
          </cell>
          <cell r="L184">
            <v>554.70000000000005</v>
          </cell>
          <cell r="M184"/>
          <cell r="N184"/>
          <cell r="O184"/>
          <cell r="P184">
            <v>579</v>
          </cell>
          <cell r="Q184">
            <v>579</v>
          </cell>
          <cell r="R184"/>
        </row>
        <row r="185">
          <cell r="G185" t="str">
            <v>6:Teplo Hranice s.r.o._Hranice</v>
          </cell>
          <cell r="H185" t="str">
            <v>Změna_6</v>
          </cell>
          <cell r="I185"/>
          <cell r="J185"/>
          <cell r="K185">
            <v>1294</v>
          </cell>
          <cell r="L185"/>
          <cell r="M185"/>
          <cell r="N185"/>
          <cell r="O185">
            <v>1294</v>
          </cell>
          <cell r="P185"/>
          <cell r="Q185">
            <v>1294</v>
          </cell>
          <cell r="R185">
            <v>1294</v>
          </cell>
        </row>
        <row r="186">
          <cell r="G186" t="str">
            <v xml:space="preserve">6:TTS energo s.r.o._Třebíč - CZT_x000D_
</v>
          </cell>
          <cell r="H186" t="str">
            <v>Změna_6</v>
          </cell>
          <cell r="I186"/>
          <cell r="J186"/>
          <cell r="K186"/>
          <cell r="L186"/>
          <cell r="M186"/>
          <cell r="N186"/>
          <cell r="O186">
            <v>598</v>
          </cell>
          <cell r="P186"/>
          <cell r="Q186">
            <v>623</v>
          </cell>
          <cell r="R186"/>
        </row>
        <row r="187">
          <cell r="G187" t="str">
            <v>6:V A M B E K O N , s. r. o._Vamberk</v>
          </cell>
          <cell r="H187" t="str">
            <v>Změna_6</v>
          </cell>
          <cell r="I187"/>
          <cell r="J187"/>
          <cell r="K187"/>
          <cell r="L187"/>
          <cell r="M187"/>
          <cell r="N187"/>
          <cell r="O187"/>
          <cell r="P187"/>
          <cell r="Q187">
            <v>1865.18</v>
          </cell>
          <cell r="R187">
            <v>1865.18</v>
          </cell>
        </row>
        <row r="188">
          <cell r="G188" t="str">
            <v>6:VE, spol. s r.o._Chrastava - bloková kotelna Andělohorská ul., výtopna sídliště Střelecký vrch, kotelna Spartak</v>
          </cell>
          <cell r="H188" t="str">
            <v>Změna_6</v>
          </cell>
          <cell r="I188"/>
          <cell r="J188"/>
          <cell r="K188">
            <v>1081.33</v>
          </cell>
          <cell r="L188"/>
          <cell r="M188"/>
          <cell r="N188"/>
          <cell r="O188">
            <v>1081.33</v>
          </cell>
          <cell r="P188"/>
          <cell r="Q188"/>
          <cell r="R188"/>
        </row>
        <row r="189">
          <cell r="G189" t="str">
            <v>7:ACTHERM Praha spol. s r.o._Praha 10 - plynové kotelny v majetku MČ</v>
          </cell>
          <cell r="H189" t="str">
            <v>Změna_7</v>
          </cell>
          <cell r="I189"/>
          <cell r="J189"/>
          <cell r="K189">
            <v>476.6</v>
          </cell>
          <cell r="L189"/>
          <cell r="M189"/>
          <cell r="N189"/>
          <cell r="O189">
            <v>476.6</v>
          </cell>
          <cell r="P189"/>
          <cell r="Q189"/>
          <cell r="R189">
            <v>476.6</v>
          </cell>
        </row>
        <row r="190">
          <cell r="G190" t="str">
            <v>7:ACTHERM Praha spol. s r.o._Praha 10 - Na Hroudě 1957/55</v>
          </cell>
          <cell r="H190" t="str">
            <v>Změna_7</v>
          </cell>
          <cell r="I190"/>
          <cell r="J190"/>
          <cell r="K190"/>
          <cell r="L190"/>
          <cell r="M190"/>
          <cell r="N190"/>
          <cell r="O190"/>
          <cell r="P190"/>
          <cell r="Q190"/>
          <cell r="R190">
            <v>450.24</v>
          </cell>
        </row>
        <row r="191">
          <cell r="G191" t="str">
            <v>7:ACTHERM Praha spol. s r.o._Praha 10 - U Hranic 1936/19</v>
          </cell>
          <cell r="H191" t="str">
            <v>Změna_7</v>
          </cell>
          <cell r="I191"/>
          <cell r="J191"/>
          <cell r="K191"/>
          <cell r="L191"/>
          <cell r="M191"/>
          <cell r="N191"/>
          <cell r="O191"/>
          <cell r="P191"/>
          <cell r="Q191"/>
          <cell r="R191">
            <v>448.8</v>
          </cell>
        </row>
        <row r="192">
          <cell r="G192" t="str">
            <v>7:ACTHERM Praha spol. s r.o._Praha 10 - Nad Olšinami 2462/11</v>
          </cell>
          <cell r="H192" t="str">
            <v>Změna_7</v>
          </cell>
          <cell r="I192"/>
          <cell r="J192"/>
          <cell r="K192"/>
          <cell r="L192"/>
          <cell r="M192"/>
          <cell r="N192"/>
          <cell r="O192"/>
          <cell r="P192"/>
          <cell r="Q192"/>
          <cell r="R192">
            <v>451.39</v>
          </cell>
        </row>
        <row r="193">
          <cell r="G193" t="str">
            <v>7:ACTHERM Praha spol. s r.o._Praha 10 - VS v majetku MČ</v>
          </cell>
          <cell r="H193" t="str">
            <v>Změna_7</v>
          </cell>
          <cell r="I193"/>
          <cell r="J193"/>
          <cell r="K193"/>
          <cell r="L193"/>
          <cell r="M193">
            <v>980.57</v>
          </cell>
          <cell r="N193">
            <v>980.57</v>
          </cell>
          <cell r="O193"/>
          <cell r="P193">
            <v>980.57</v>
          </cell>
          <cell r="Q193">
            <v>980.57</v>
          </cell>
          <cell r="R193"/>
        </row>
        <row r="194">
          <cell r="G194" t="str">
            <v>7:ACTHERM Praha spol. s r.o._Praha 10 - Strašnice - Černokostelecká 111/587</v>
          </cell>
          <cell r="H194" t="str">
            <v>Změna_7</v>
          </cell>
          <cell r="I194"/>
          <cell r="J194"/>
          <cell r="K194"/>
          <cell r="L194"/>
          <cell r="M194"/>
          <cell r="N194"/>
          <cell r="O194"/>
          <cell r="P194"/>
          <cell r="Q194">
            <v>877.79</v>
          </cell>
          <cell r="R194"/>
        </row>
        <row r="195">
          <cell r="G195" t="str">
            <v>7:ACTHERM Praha spol. s r.o._Praha 10 - Strašnice, Donatellova 5/2003</v>
          </cell>
          <cell r="H195" t="str">
            <v>Změna_7</v>
          </cell>
          <cell r="I195"/>
          <cell r="J195"/>
          <cell r="K195"/>
          <cell r="L195"/>
          <cell r="M195"/>
          <cell r="N195"/>
          <cell r="O195"/>
          <cell r="P195"/>
          <cell r="Q195">
            <v>883.72</v>
          </cell>
          <cell r="R195"/>
        </row>
        <row r="196">
          <cell r="G196" t="str">
            <v>7:ACTHERM Praha spol. s r.o._Praha 10 - Strašnice, Michelangelova 4/2007</v>
          </cell>
          <cell r="H196" t="str">
            <v>Změna_7</v>
          </cell>
          <cell r="I196"/>
          <cell r="J196"/>
          <cell r="K196"/>
          <cell r="L196"/>
          <cell r="M196"/>
          <cell r="N196"/>
          <cell r="O196"/>
          <cell r="P196"/>
          <cell r="Q196">
            <v>900.42</v>
          </cell>
          <cell r="R196"/>
        </row>
        <row r="197">
          <cell r="G197" t="str">
            <v>7:ACTHERM Praha spol. s r.o._Praha 10 - Strašnice - Škvorecká 1/1933</v>
          </cell>
          <cell r="H197" t="str">
            <v>Změna_7</v>
          </cell>
          <cell r="I197"/>
          <cell r="J197"/>
          <cell r="K197"/>
          <cell r="L197"/>
          <cell r="M197"/>
          <cell r="N197"/>
          <cell r="O197"/>
          <cell r="P197"/>
          <cell r="Q197">
            <v>849.33</v>
          </cell>
          <cell r="R197"/>
        </row>
        <row r="198">
          <cell r="G198" t="str">
            <v>7:ACTHERM Praha spol. s r.o._Praha 10 - Strašnice, U Kombinátu 440</v>
          </cell>
          <cell r="H198" t="str">
            <v>Změna_7</v>
          </cell>
          <cell r="I198"/>
          <cell r="J198"/>
          <cell r="K198"/>
          <cell r="L198"/>
          <cell r="M198"/>
          <cell r="N198"/>
          <cell r="O198"/>
          <cell r="P198"/>
          <cell r="Q198">
            <v>876.01</v>
          </cell>
          <cell r="R198"/>
        </row>
        <row r="199">
          <cell r="G199" t="str">
            <v>7:ACTHERM Praha spol. s r.o._Praha 10 - Vršovice, Kodaňská 44/875</v>
          </cell>
          <cell r="H199" t="str">
            <v>Změna_7</v>
          </cell>
          <cell r="I199"/>
          <cell r="J199"/>
          <cell r="K199"/>
          <cell r="L199"/>
          <cell r="M199"/>
          <cell r="N199"/>
          <cell r="O199"/>
          <cell r="P199"/>
          <cell r="Q199">
            <v>831.4</v>
          </cell>
          <cell r="R199"/>
        </row>
        <row r="200">
          <cell r="G200" t="str">
            <v>7:ACTHERM Praha spol. s r.o._Praha 10 - Malešice, Černokostelecká 118/569</v>
          </cell>
          <cell r="H200" t="str">
            <v>Změna_7</v>
          </cell>
          <cell r="I200"/>
          <cell r="J200"/>
          <cell r="K200"/>
          <cell r="L200"/>
          <cell r="M200"/>
          <cell r="N200"/>
          <cell r="O200"/>
          <cell r="P200"/>
          <cell r="Q200">
            <v>859.52</v>
          </cell>
          <cell r="R200"/>
        </row>
        <row r="201">
          <cell r="G201" t="str">
            <v>7:ACTHERM Praha spol. s r.o._Praha 4 - Michle, VS V Dolině 1516/1A, 1515/1B, 1515/1C, 1533/1D</v>
          </cell>
          <cell r="H201" t="str">
            <v>Změna_7</v>
          </cell>
          <cell r="I201"/>
          <cell r="J201"/>
          <cell r="K201"/>
          <cell r="L201"/>
          <cell r="M201"/>
          <cell r="N201"/>
          <cell r="O201"/>
          <cell r="P201"/>
          <cell r="Q201">
            <v>869.99</v>
          </cell>
          <cell r="R201"/>
        </row>
        <row r="202">
          <cell r="G202" t="str">
            <v>7:ACTHERM Praha spol. s r.o._Praha 8 - Kobylisy, Střelničná 15/1007</v>
          </cell>
          <cell r="H202" t="str">
            <v>Změna_7</v>
          </cell>
          <cell r="I202"/>
          <cell r="J202"/>
          <cell r="K202"/>
          <cell r="L202"/>
          <cell r="M202">
            <v>902.77</v>
          </cell>
          <cell r="N202">
            <v>902.77</v>
          </cell>
          <cell r="O202"/>
          <cell r="P202"/>
          <cell r="Q202"/>
          <cell r="R202"/>
        </row>
        <row r="203">
          <cell r="G203" t="str">
            <v>7:ACTHERM Praha spol. s r.o._Praha 8 - Libeň, Nad Košinkou 5/984</v>
          </cell>
          <cell r="H203" t="str">
            <v>Změna_7</v>
          </cell>
          <cell r="I203"/>
          <cell r="J203"/>
          <cell r="K203"/>
          <cell r="L203"/>
          <cell r="M203"/>
          <cell r="N203"/>
          <cell r="O203"/>
          <cell r="P203"/>
          <cell r="Q203">
            <v>904.38</v>
          </cell>
          <cell r="R203"/>
        </row>
        <row r="204">
          <cell r="G204" t="str">
            <v>7:ACTHERM Praha spol. s r.o._Praha 4 - Michle, Hodonínská 6/1239</v>
          </cell>
          <cell r="H204" t="str">
            <v>Změna_7</v>
          </cell>
          <cell r="I204"/>
          <cell r="J204"/>
          <cell r="K204"/>
          <cell r="L204"/>
          <cell r="M204"/>
          <cell r="N204"/>
          <cell r="O204"/>
          <cell r="P204"/>
          <cell r="Q204">
            <v>915.68</v>
          </cell>
          <cell r="R204"/>
        </row>
        <row r="205">
          <cell r="G205" t="str">
            <v>7:ACTHERM Praha spol. s r.o._Praha 18 - Letňany, Třinecká 350, Krnovská 352, Rýmařovská 361, Rychnovská 139</v>
          </cell>
          <cell r="H205" t="str">
            <v>Změna_7</v>
          </cell>
          <cell r="I205"/>
          <cell r="J205"/>
          <cell r="K205"/>
          <cell r="L205"/>
          <cell r="M205">
            <v>934.46</v>
          </cell>
          <cell r="N205">
            <v>934.46</v>
          </cell>
          <cell r="O205"/>
          <cell r="P205">
            <v>934.46</v>
          </cell>
          <cell r="Q205">
            <v>934.46</v>
          </cell>
          <cell r="R205"/>
        </row>
        <row r="206">
          <cell r="G206" t="str">
            <v>7:ACTHERM Praha spol. s r.o._Praha 7, 8, 10 - VS (bytová část)</v>
          </cell>
          <cell r="H206" t="str">
            <v>Změna_7</v>
          </cell>
          <cell r="I206"/>
          <cell r="J206"/>
          <cell r="K206"/>
          <cell r="L206"/>
          <cell r="M206"/>
          <cell r="N206"/>
          <cell r="O206"/>
          <cell r="P206"/>
          <cell r="Q206">
            <v>909.89</v>
          </cell>
          <cell r="R206"/>
        </row>
        <row r="207">
          <cell r="G207" t="str">
            <v>7:ACTHERM Praha spol. s r.o._Praha 10 - Malešice, Rektorská 577</v>
          </cell>
          <cell r="H207" t="str">
            <v>Změna_7</v>
          </cell>
          <cell r="I207"/>
          <cell r="J207">
            <v>333.24</v>
          </cell>
          <cell r="K207">
            <v>333.24</v>
          </cell>
          <cell r="L207"/>
          <cell r="M207"/>
          <cell r="N207"/>
          <cell r="O207">
            <v>333.24</v>
          </cell>
          <cell r="P207"/>
          <cell r="Q207"/>
          <cell r="R207"/>
        </row>
        <row r="208">
          <cell r="G208" t="str">
            <v>7:ACTHERM Praha spol. s r.o._Praha 5 - Smíchov, Zubatého 10/330</v>
          </cell>
          <cell r="H208" t="str">
            <v>Změna_7</v>
          </cell>
          <cell r="I208"/>
          <cell r="J208">
            <v>452.44</v>
          </cell>
          <cell r="K208"/>
          <cell r="L208"/>
          <cell r="M208"/>
          <cell r="N208"/>
          <cell r="O208">
            <v>452.44</v>
          </cell>
          <cell r="P208"/>
          <cell r="Q208"/>
          <cell r="R208"/>
        </row>
        <row r="209">
          <cell r="G209" t="str">
            <v>7:ACTHERM Praha spol. s r.o._Praha 2 - Jana Masaryka 12/708</v>
          </cell>
          <cell r="H209" t="str">
            <v>Změna_7</v>
          </cell>
          <cell r="I209"/>
          <cell r="J209">
            <v>606.46</v>
          </cell>
          <cell r="K209"/>
          <cell r="L209"/>
          <cell r="M209"/>
          <cell r="N209"/>
          <cell r="O209"/>
          <cell r="P209"/>
          <cell r="Q209"/>
          <cell r="R209"/>
        </row>
        <row r="210">
          <cell r="G210" t="str">
            <v>7:ACTHERM Praha spol. s r.o._Praha 2 - Blanická 13/2135</v>
          </cell>
          <cell r="H210" t="str">
            <v>Změna_7</v>
          </cell>
          <cell r="I210"/>
          <cell r="J210"/>
          <cell r="K210"/>
          <cell r="L210"/>
          <cell r="M210"/>
          <cell r="N210"/>
          <cell r="O210"/>
          <cell r="P210"/>
          <cell r="Q210"/>
          <cell r="R210">
            <v>417.33</v>
          </cell>
        </row>
        <row r="211">
          <cell r="G211" t="str">
            <v>7:ACTHERM Praha spol. s r.o._Praha 5 - Černochova 1291</v>
          </cell>
          <cell r="H211" t="str">
            <v>Změna_7</v>
          </cell>
          <cell r="I211"/>
          <cell r="J211"/>
          <cell r="K211"/>
          <cell r="L211"/>
          <cell r="M211"/>
          <cell r="N211"/>
          <cell r="O211"/>
          <cell r="P211"/>
          <cell r="Q211"/>
          <cell r="R211">
            <v>557.83000000000004</v>
          </cell>
        </row>
        <row r="212">
          <cell r="G212" t="str">
            <v>7:ACTHERM Praha spol. s r.o._Praha 5 - domovní plynové kotelny</v>
          </cell>
          <cell r="H212" t="str">
            <v>Změna_7</v>
          </cell>
          <cell r="I212"/>
          <cell r="J212"/>
          <cell r="K212"/>
          <cell r="L212"/>
          <cell r="M212"/>
          <cell r="N212"/>
          <cell r="O212"/>
          <cell r="P212"/>
          <cell r="Q212"/>
          <cell r="R212">
            <v>390.36</v>
          </cell>
        </row>
        <row r="213">
          <cell r="G213" t="str">
            <v>7:ACTHERM Praha spol. s r.o._Praha 2, 3, 4, 5, 7, 8, 10 - domovní kotelny (bytová část)</v>
          </cell>
          <cell r="H213" t="str">
            <v>Změna_7</v>
          </cell>
          <cell r="I213"/>
          <cell r="J213"/>
          <cell r="K213"/>
          <cell r="L213"/>
          <cell r="M213"/>
          <cell r="N213"/>
          <cell r="O213"/>
          <cell r="P213"/>
          <cell r="Q213"/>
          <cell r="R213">
            <v>409.91</v>
          </cell>
        </row>
        <row r="214">
          <cell r="G214" t="str">
            <v>7:ACTHERM Praha spol. s r.o._Karlovy Vary - plynové kotelny</v>
          </cell>
          <cell r="H214" t="str">
            <v>Změna_7</v>
          </cell>
          <cell r="I214"/>
          <cell r="J214"/>
          <cell r="K214"/>
          <cell r="L214"/>
          <cell r="M214"/>
          <cell r="N214"/>
          <cell r="O214"/>
          <cell r="P214"/>
          <cell r="Q214"/>
          <cell r="R214">
            <v>539.91</v>
          </cell>
        </row>
        <row r="215">
          <cell r="G215" t="str">
            <v>7:ACTHERM Praha spol. s r.o._Rakovník - Husovo nám. 2347, plynová kotelna</v>
          </cell>
          <cell r="H215" t="str">
            <v>Změna_7</v>
          </cell>
          <cell r="I215"/>
          <cell r="J215"/>
          <cell r="K215"/>
          <cell r="L215"/>
          <cell r="M215"/>
          <cell r="N215"/>
          <cell r="O215"/>
          <cell r="P215"/>
          <cell r="Q215"/>
          <cell r="R215">
            <v>550.92999999999995</v>
          </cell>
        </row>
        <row r="216">
          <cell r="G216" t="str">
            <v>7:ACTHERM Praha spol. s r.o._Praha 18 - Letňany, Křivoklátská 285</v>
          </cell>
          <cell r="H216" t="str">
            <v>Změna_7</v>
          </cell>
          <cell r="I216"/>
          <cell r="J216"/>
          <cell r="K216">
            <v>522.88</v>
          </cell>
          <cell r="L216"/>
          <cell r="M216"/>
          <cell r="N216"/>
          <cell r="O216">
            <v>522.88</v>
          </cell>
          <cell r="P216"/>
          <cell r="Q216"/>
          <cell r="R216"/>
        </row>
        <row r="217">
          <cell r="G217" t="str">
            <v>7:Armádní Servisní, příspěvková organizace_Město Libavá</v>
          </cell>
          <cell r="H217" t="str">
            <v>Změna_7</v>
          </cell>
          <cell r="I217"/>
          <cell r="J217"/>
          <cell r="K217"/>
          <cell r="L217"/>
          <cell r="M217"/>
          <cell r="N217"/>
          <cell r="O217">
            <v>1201.67</v>
          </cell>
          <cell r="P217">
            <v>1201.67</v>
          </cell>
          <cell r="Q217">
            <v>1201.67</v>
          </cell>
          <cell r="R217"/>
        </row>
        <row r="218">
          <cell r="G218" t="str">
            <v>7:CENTEP, spol. s r.o._Rokytnice v Orlických horách - Sídliště 1.máje</v>
          </cell>
          <cell r="H218" t="str">
            <v>Změna_7</v>
          </cell>
          <cell r="I218"/>
          <cell r="J218"/>
          <cell r="K218"/>
          <cell r="L218"/>
          <cell r="M218"/>
          <cell r="N218"/>
          <cell r="O218">
            <v>826</v>
          </cell>
          <cell r="P218"/>
          <cell r="Q218"/>
          <cell r="R218"/>
        </row>
        <row r="219">
          <cell r="G219" t="str">
            <v>7:CENTEP, spol. s r.o._Rokytnice v Orlických horách - Kasárna ev.č. 45</v>
          </cell>
          <cell r="H219" t="str">
            <v>Změna_7</v>
          </cell>
          <cell r="I219"/>
          <cell r="J219"/>
          <cell r="K219">
            <v>826</v>
          </cell>
          <cell r="L219"/>
          <cell r="M219"/>
          <cell r="N219"/>
          <cell r="O219">
            <v>826</v>
          </cell>
          <cell r="P219"/>
          <cell r="Q219"/>
          <cell r="R219"/>
        </row>
        <row r="220">
          <cell r="G220" t="str">
            <v>7:ČESKOLIPSKÁ TEPLÁRENSKÁ a.s._Česká Lípa</v>
          </cell>
          <cell r="H220" t="str">
            <v>Změna_7</v>
          </cell>
          <cell r="I220"/>
          <cell r="J220"/>
          <cell r="K220"/>
          <cell r="L220">
            <v>921.37425315029907</v>
          </cell>
          <cell r="M220"/>
          <cell r="N220">
            <v>995.9037494705417</v>
          </cell>
          <cell r="O220"/>
          <cell r="P220">
            <v>1018.6570343890386</v>
          </cell>
          <cell r="Q220">
            <v>1035.3309330500902</v>
          </cell>
          <cell r="R220"/>
        </row>
        <row r="221">
          <cell r="G221" t="str">
            <v>7:ČESKOLIPSKÁ TEPLÁRENSKÁ a.s._Dubá</v>
          </cell>
          <cell r="H221" t="str">
            <v>Změna_7</v>
          </cell>
          <cell r="I221"/>
          <cell r="J221"/>
          <cell r="K221"/>
          <cell r="L221"/>
          <cell r="M221"/>
          <cell r="N221"/>
          <cell r="O221">
            <v>955.33503212418532</v>
          </cell>
          <cell r="P221"/>
          <cell r="Q221"/>
          <cell r="R221"/>
        </row>
        <row r="222">
          <cell r="G222" t="str">
            <v>7:DELTA Kardašova Řečice, a.s._Kardašova Řečice</v>
          </cell>
          <cell r="H222" t="str">
            <v>Změna_7</v>
          </cell>
          <cell r="I222"/>
          <cell r="J222">
            <v>458</v>
          </cell>
          <cell r="K222"/>
          <cell r="L222"/>
          <cell r="M222"/>
          <cell r="N222"/>
          <cell r="O222"/>
          <cell r="P222"/>
          <cell r="Q222"/>
          <cell r="R222"/>
        </row>
        <row r="223">
          <cell r="G223" t="str">
            <v>7:Družstvo TŘINÁCTKA_Praha 4 - Lounských 689/13</v>
          </cell>
          <cell r="H223" t="str">
            <v>Změna_7</v>
          </cell>
          <cell r="I223"/>
          <cell r="J223"/>
          <cell r="K223"/>
          <cell r="L223"/>
          <cell r="M223"/>
          <cell r="N223"/>
          <cell r="O223"/>
          <cell r="P223"/>
          <cell r="Q223"/>
          <cell r="R223">
            <v>1400</v>
          </cell>
        </row>
        <row r="224">
          <cell r="G224" t="str">
            <v>7:ERDING, a.s._Bechyně - Písecká 761</v>
          </cell>
          <cell r="H224" t="str">
            <v>Změna_7</v>
          </cell>
          <cell r="I224"/>
          <cell r="J224"/>
          <cell r="K224"/>
          <cell r="L224">
            <v>695</v>
          </cell>
          <cell r="M224"/>
          <cell r="N224">
            <v>695</v>
          </cell>
          <cell r="O224"/>
          <cell r="P224"/>
          <cell r="Q224">
            <v>695</v>
          </cell>
          <cell r="R224"/>
        </row>
        <row r="225">
          <cell r="G225" t="str">
            <v>7:ERDING, a.s._Praha 10 - Malešice</v>
          </cell>
          <cell r="H225" t="str">
            <v>Změna_7</v>
          </cell>
          <cell r="I225"/>
          <cell r="J225"/>
          <cell r="K225"/>
          <cell r="L225"/>
          <cell r="M225"/>
          <cell r="N225"/>
          <cell r="O225"/>
          <cell r="P225"/>
          <cell r="Q225">
            <v>970</v>
          </cell>
          <cell r="R225"/>
        </row>
        <row r="226">
          <cell r="G226" t="str">
            <v>7:ERDING, a.s._Praha 10 - Murmanská</v>
          </cell>
          <cell r="H226" t="str">
            <v>Změna_7</v>
          </cell>
          <cell r="I226"/>
          <cell r="J226"/>
          <cell r="K226"/>
          <cell r="L226"/>
          <cell r="M226"/>
          <cell r="N226"/>
          <cell r="O226"/>
          <cell r="P226"/>
          <cell r="Q226">
            <v>840</v>
          </cell>
          <cell r="R226"/>
        </row>
        <row r="227">
          <cell r="G227" t="str">
            <v>7:ERDING, a.s._Praha 9 - Prosek</v>
          </cell>
          <cell r="H227" t="str">
            <v>Změna_7</v>
          </cell>
          <cell r="I227"/>
          <cell r="J227"/>
          <cell r="K227"/>
          <cell r="L227"/>
          <cell r="M227"/>
          <cell r="N227"/>
          <cell r="O227"/>
          <cell r="P227"/>
          <cell r="Q227">
            <v>905</v>
          </cell>
          <cell r="R227"/>
        </row>
        <row r="228">
          <cell r="G228" t="str">
            <v>7:ERDING, a.s._Praha 4 - Technologická</v>
          </cell>
          <cell r="H228" t="str">
            <v>Změna_7</v>
          </cell>
          <cell r="I228"/>
          <cell r="J228"/>
          <cell r="K228"/>
          <cell r="L228"/>
          <cell r="M228"/>
          <cell r="N228"/>
          <cell r="O228">
            <v>779</v>
          </cell>
          <cell r="P228"/>
          <cell r="Q228">
            <v>798</v>
          </cell>
          <cell r="R228">
            <v>760</v>
          </cell>
        </row>
        <row r="229">
          <cell r="G229" t="str">
            <v>7:G.Benedikt Karlovy Vary s.r.o._Karlovy Vary - Dvory, 1. máje 307/47 až 310/41</v>
          </cell>
          <cell r="H229" t="str">
            <v>Změna_7</v>
          </cell>
          <cell r="I229"/>
          <cell r="J229"/>
          <cell r="K229">
            <v>1416.56</v>
          </cell>
          <cell r="L229"/>
          <cell r="M229"/>
          <cell r="N229"/>
          <cell r="O229"/>
          <cell r="P229"/>
          <cell r="Q229"/>
          <cell r="R229"/>
        </row>
        <row r="230">
          <cell r="G230" t="str">
            <v>7:innogy Energo, s.r.o._Blansko - 9. května 2524/45a (K 79)</v>
          </cell>
          <cell r="H230" t="str">
            <v>Změna_7</v>
          </cell>
          <cell r="I230"/>
          <cell r="J230"/>
          <cell r="K230"/>
          <cell r="L230"/>
          <cell r="M230"/>
          <cell r="N230"/>
          <cell r="O230"/>
          <cell r="P230"/>
          <cell r="Q230"/>
          <cell r="R230">
            <v>699.53960428280232</v>
          </cell>
        </row>
        <row r="231">
          <cell r="G231" t="str">
            <v>7:innogy Energetika Plhov - Náchod, s.r.o._Náchod - Plhov</v>
          </cell>
          <cell r="H231" t="str">
            <v>Změna_7</v>
          </cell>
          <cell r="I231">
            <v>579</v>
          </cell>
          <cell r="J231"/>
          <cell r="K231"/>
          <cell r="L231">
            <v>867</v>
          </cell>
          <cell r="M231"/>
          <cell r="N231"/>
          <cell r="O231"/>
          <cell r="P231">
            <v>957</v>
          </cell>
          <cell r="Q231"/>
          <cell r="R231"/>
        </row>
        <row r="232">
          <cell r="G232" t="str">
            <v>7:innogy Energo, s.r.o._Brno - Medlánecká 2286/3 (K94)</v>
          </cell>
          <cell r="H232" t="str">
            <v>Změna_7</v>
          </cell>
          <cell r="I232"/>
          <cell r="J232"/>
          <cell r="K232"/>
          <cell r="L232"/>
          <cell r="M232"/>
          <cell r="N232"/>
          <cell r="O232"/>
          <cell r="P232"/>
          <cell r="Q232"/>
          <cell r="R232">
            <v>919.12938446746227</v>
          </cell>
        </row>
        <row r="233">
          <cell r="G233" t="str">
            <v>7:innogy Energo, s.r.o._Modřice - Popovická 1176 (K97)</v>
          </cell>
          <cell r="H233" t="str">
            <v>Změna_7</v>
          </cell>
          <cell r="I233"/>
          <cell r="J233"/>
          <cell r="K233"/>
          <cell r="L233"/>
          <cell r="M233"/>
          <cell r="N233"/>
          <cell r="O233"/>
          <cell r="P233"/>
          <cell r="Q233"/>
          <cell r="R233">
            <v>885.80737288864793</v>
          </cell>
        </row>
        <row r="234">
          <cell r="G234" t="str">
            <v>7:innogy Energo, s.r.o._Jedovnice 808 (K96)</v>
          </cell>
          <cell r="H234" t="str">
            <v>Změna_7</v>
          </cell>
          <cell r="I234"/>
          <cell r="J234"/>
          <cell r="K234"/>
          <cell r="L234"/>
          <cell r="M234"/>
          <cell r="N234"/>
          <cell r="O234"/>
          <cell r="P234"/>
          <cell r="Q234"/>
          <cell r="R234">
            <v>885.50535426280248</v>
          </cell>
        </row>
        <row r="235">
          <cell r="G235" t="str">
            <v>7:innogy Energo, s.r.o._Beroun</v>
          </cell>
          <cell r="H235" t="str">
            <v>Změna_7</v>
          </cell>
          <cell r="I235"/>
          <cell r="J235"/>
          <cell r="K235"/>
          <cell r="L235">
            <v>1033.6099999999999</v>
          </cell>
          <cell r="M235">
            <v>1057.08</v>
          </cell>
          <cell r="N235"/>
          <cell r="O235"/>
          <cell r="P235">
            <v>1087.83</v>
          </cell>
          <cell r="Q235">
            <v>1101.21</v>
          </cell>
          <cell r="R235"/>
        </row>
        <row r="236">
          <cell r="G236" t="str">
            <v>7:innogy Energo, s.r.o._Bolatice</v>
          </cell>
          <cell r="H236" t="str">
            <v>Změna_7</v>
          </cell>
          <cell r="I236"/>
          <cell r="J236"/>
          <cell r="K236"/>
          <cell r="L236"/>
          <cell r="M236"/>
          <cell r="N236"/>
          <cell r="O236"/>
          <cell r="P236"/>
          <cell r="Q236"/>
          <cell r="R236">
            <v>815.29</v>
          </cell>
        </row>
        <row r="237">
          <cell r="G237" t="str">
            <v>7:innogy Energo, s.r.o._Tišnov - Brněnská 475, Jamborův dům (K 55)</v>
          </cell>
          <cell r="H237" t="str">
            <v>Změna_7</v>
          </cell>
          <cell r="I237"/>
          <cell r="J237"/>
          <cell r="K237"/>
          <cell r="L237"/>
          <cell r="M237"/>
          <cell r="N237"/>
          <cell r="O237"/>
          <cell r="P237"/>
          <cell r="Q237"/>
          <cell r="R237">
            <v>797.26167594294805</v>
          </cell>
        </row>
        <row r="238">
          <cell r="G238" t="str">
            <v>7:innogy Energo, s.r.o._Blansko - Čapkova 1721/12a (K 86)</v>
          </cell>
          <cell r="H238" t="str">
            <v>Změna_7</v>
          </cell>
          <cell r="I238"/>
          <cell r="J238"/>
          <cell r="K238"/>
          <cell r="L238"/>
          <cell r="M238"/>
          <cell r="N238"/>
          <cell r="O238"/>
          <cell r="P238"/>
          <cell r="Q238"/>
          <cell r="R238">
            <v>789.19775130061055</v>
          </cell>
        </row>
        <row r="239">
          <cell r="G239" t="str">
            <v>7:innogy Energo, s.r.o._Tišnov - Drbalová 1754 (K73)</v>
          </cell>
          <cell r="H239" t="str">
            <v>Změna_7</v>
          </cell>
          <cell r="I239"/>
          <cell r="J239"/>
          <cell r="K239"/>
          <cell r="L239"/>
          <cell r="M239"/>
          <cell r="N239"/>
          <cell r="O239"/>
          <cell r="P239"/>
          <cell r="Q239"/>
          <cell r="R239">
            <v>790.60794657025303</v>
          </cell>
        </row>
        <row r="240">
          <cell r="G240" t="str">
            <v>7:innogy Energo, s.r.o._Drnovice 43 - kulturní dům (K 84)</v>
          </cell>
          <cell r="H240" t="str">
            <v>Změna_7</v>
          </cell>
          <cell r="I240"/>
          <cell r="J240"/>
          <cell r="K240"/>
          <cell r="L240"/>
          <cell r="M240"/>
          <cell r="N240"/>
          <cell r="O240"/>
          <cell r="P240"/>
          <cell r="Q240"/>
          <cell r="R240">
            <v>827.3449093640661</v>
          </cell>
        </row>
        <row r="241">
          <cell r="G241" t="str">
            <v>7:innogy Energo, s.r.o._Drnovice 52 - dům služeb (K 83)</v>
          </cell>
          <cell r="H241" t="str">
            <v>Změna_7</v>
          </cell>
          <cell r="I241"/>
          <cell r="J241"/>
          <cell r="K241"/>
          <cell r="L241"/>
          <cell r="M241"/>
          <cell r="N241"/>
          <cell r="O241"/>
          <cell r="P241"/>
          <cell r="Q241"/>
          <cell r="R241">
            <v>1224.2976035025738</v>
          </cell>
        </row>
        <row r="242">
          <cell r="G242" t="str">
            <v>7:innogy Energo, s.r.o._Drnovice 102 - obecní úřad (K 82)</v>
          </cell>
          <cell r="H242" t="str">
            <v>Změna_7</v>
          </cell>
          <cell r="I242"/>
          <cell r="J242"/>
          <cell r="K242"/>
          <cell r="L242"/>
          <cell r="M242"/>
          <cell r="N242"/>
          <cell r="O242"/>
          <cell r="P242"/>
          <cell r="Q242"/>
          <cell r="R242">
            <v>840.53439784444924</v>
          </cell>
        </row>
        <row r="243">
          <cell r="G243" t="str">
            <v>7:innogy Energo, s.r.o._Drnovice 320 (K 95)</v>
          </cell>
          <cell r="H243" t="str">
            <v>Změna_7</v>
          </cell>
          <cell r="I243"/>
          <cell r="J243"/>
          <cell r="K243"/>
          <cell r="L243"/>
          <cell r="M243"/>
          <cell r="N243"/>
          <cell r="O243"/>
          <cell r="P243"/>
          <cell r="Q243"/>
          <cell r="R243">
            <v>1099.959910667518</v>
          </cell>
        </row>
        <row r="244">
          <cell r="G244" t="str">
            <v>7:innogy Energo, s.r.o._Blansko - Dvorská 1497/20 (K 80)</v>
          </cell>
          <cell r="H244" t="str">
            <v>Změna_7</v>
          </cell>
          <cell r="I244"/>
          <cell r="J244"/>
          <cell r="K244"/>
          <cell r="L244"/>
          <cell r="M244"/>
          <cell r="N244"/>
          <cell r="O244"/>
          <cell r="P244"/>
          <cell r="Q244"/>
          <cell r="R244">
            <v>662.66463025284077</v>
          </cell>
        </row>
        <row r="245">
          <cell r="G245" t="str">
            <v>7:innogy Energo, s.r.o._Brno - Černovice, Havraní 1207/18 (K 63)</v>
          </cell>
          <cell r="H245" t="str">
            <v>Změna_7</v>
          </cell>
          <cell r="I245"/>
          <cell r="J245"/>
          <cell r="K245"/>
          <cell r="L245"/>
          <cell r="M245"/>
          <cell r="N245"/>
          <cell r="O245"/>
          <cell r="P245"/>
          <cell r="Q245"/>
          <cell r="R245">
            <v>765.21201181566721</v>
          </cell>
        </row>
        <row r="246">
          <cell r="G246" t="str">
            <v>7:innogy Energo, s.r.o._Brno - Černovice, Havraní 1208/20 (K 64)</v>
          </cell>
          <cell r="H246" t="str">
            <v>Změna_7</v>
          </cell>
          <cell r="I246"/>
          <cell r="J246"/>
          <cell r="K246"/>
          <cell r="L246"/>
          <cell r="M246"/>
          <cell r="N246"/>
          <cell r="O246"/>
          <cell r="P246"/>
          <cell r="Q246"/>
          <cell r="R246">
            <v>762.28677409847921</v>
          </cell>
        </row>
        <row r="247">
          <cell r="G247" t="str">
            <v>7:innogy Energo, s.r.o._Brno - Černovice, Havraní 1209/22 (K 65)</v>
          </cell>
          <cell r="H247" t="str">
            <v>Změna_7</v>
          </cell>
          <cell r="I247"/>
          <cell r="J247"/>
          <cell r="K247"/>
          <cell r="L247"/>
          <cell r="M247"/>
          <cell r="N247"/>
          <cell r="O247"/>
          <cell r="P247"/>
          <cell r="Q247"/>
          <cell r="R247">
            <v>744.27321539426771</v>
          </cell>
        </row>
        <row r="248">
          <cell r="G248" t="str">
            <v>7:innogy Energo, s.r.o._Beroun - Pod Studánkou 914, kotelna Hlinky</v>
          </cell>
          <cell r="H248" t="str">
            <v>Změna_7</v>
          </cell>
          <cell r="I248"/>
          <cell r="J248"/>
          <cell r="K248"/>
          <cell r="L248">
            <v>957.87</v>
          </cell>
          <cell r="M248"/>
          <cell r="N248"/>
          <cell r="O248"/>
          <cell r="P248">
            <v>984.83</v>
          </cell>
          <cell r="Q248"/>
          <cell r="R248"/>
        </row>
        <row r="249">
          <cell r="G249" t="str">
            <v>7:innogy Energo, s.r.o._Tišnov - U Humpolky 1510 (K 58)</v>
          </cell>
          <cell r="H249" t="str">
            <v>Změna_7</v>
          </cell>
          <cell r="I249"/>
          <cell r="J249"/>
          <cell r="K249"/>
          <cell r="L249"/>
          <cell r="M249"/>
          <cell r="N249"/>
          <cell r="O249"/>
          <cell r="P249"/>
          <cell r="Q249"/>
          <cell r="R249">
            <v>672.16921010056308</v>
          </cell>
        </row>
        <row r="250">
          <cell r="G250" t="str">
            <v>7:innogy Energo, s.r.o._Brno - Jana Uhra 167/9 (K88)</v>
          </cell>
          <cell r="H250" t="str">
            <v>Změna_7</v>
          </cell>
          <cell r="I250"/>
          <cell r="J250"/>
          <cell r="K250"/>
          <cell r="L250"/>
          <cell r="M250"/>
          <cell r="N250"/>
          <cell r="O250"/>
          <cell r="P250"/>
          <cell r="Q250"/>
          <cell r="R250">
            <v>939.89344471209677</v>
          </cell>
        </row>
        <row r="251">
          <cell r="G251" t="str">
            <v>7:innogy Energo, s.r.o._Tišnov - Jungmannova 80, muzeum (K 76)</v>
          </cell>
          <cell r="H251" t="str">
            <v>Změna_7</v>
          </cell>
          <cell r="I251"/>
          <cell r="J251"/>
          <cell r="K251"/>
          <cell r="L251"/>
          <cell r="M251"/>
          <cell r="N251"/>
          <cell r="O251"/>
          <cell r="P251"/>
          <cell r="Q251"/>
          <cell r="R251">
            <v>871.60228448773933</v>
          </cell>
        </row>
        <row r="252">
          <cell r="G252" t="str">
            <v>7:innogy Energo, s.r.o._Modřice - K Lesu 1081 (K 59)</v>
          </cell>
          <cell r="H252" t="str">
            <v>Změna_7</v>
          </cell>
          <cell r="I252"/>
          <cell r="J252"/>
          <cell r="K252"/>
          <cell r="L252"/>
          <cell r="M252"/>
          <cell r="N252"/>
          <cell r="O252"/>
          <cell r="P252"/>
          <cell r="Q252"/>
          <cell r="R252">
            <v>807.88199745363477</v>
          </cell>
        </row>
        <row r="253">
          <cell r="G253" t="str">
            <v>7:innogy Energo, s.r.o._Modřice - K Lesu 1093 (K 69)</v>
          </cell>
          <cell r="H253" t="str">
            <v>Změna_7</v>
          </cell>
          <cell r="I253"/>
          <cell r="J253"/>
          <cell r="K253"/>
          <cell r="L253"/>
          <cell r="M253"/>
          <cell r="N253"/>
          <cell r="O253"/>
          <cell r="P253"/>
          <cell r="Q253"/>
          <cell r="R253">
            <v>1066.8800000000001</v>
          </cell>
        </row>
        <row r="254">
          <cell r="G254" t="str">
            <v>7:innogy Energo, s.r.o._Modřice - K Lesu 1094 (K 74)</v>
          </cell>
          <cell r="H254" t="str">
            <v>Změna_7</v>
          </cell>
          <cell r="I254"/>
          <cell r="J254"/>
          <cell r="K254"/>
          <cell r="L254"/>
          <cell r="M254"/>
          <cell r="N254"/>
          <cell r="O254"/>
          <cell r="P254"/>
          <cell r="Q254"/>
          <cell r="R254">
            <v>1014.77</v>
          </cell>
        </row>
        <row r="255">
          <cell r="G255" t="str">
            <v>7:innogy Energo, s.r.o._Praha 10 - Limuzská</v>
          </cell>
          <cell r="H255" t="str">
            <v>Změna_7</v>
          </cell>
          <cell r="I255"/>
          <cell r="J255"/>
          <cell r="K255"/>
          <cell r="L255"/>
          <cell r="M255"/>
          <cell r="N255"/>
          <cell r="O255"/>
          <cell r="P255"/>
          <cell r="Q255"/>
          <cell r="R255">
            <v>788.75</v>
          </cell>
        </row>
        <row r="256">
          <cell r="G256" t="str">
            <v>7:innogy Energo, s.r.o._Tišnov - Mánesova 1578-1581 (K 78)</v>
          </cell>
          <cell r="H256" t="str">
            <v>Změna_7</v>
          </cell>
          <cell r="I256"/>
          <cell r="J256"/>
          <cell r="K256"/>
          <cell r="L256"/>
          <cell r="M256"/>
          <cell r="N256"/>
          <cell r="O256"/>
          <cell r="P256"/>
          <cell r="Q256"/>
          <cell r="R256">
            <v>694.6474746137917</v>
          </cell>
        </row>
        <row r="257">
          <cell r="G257" t="str">
            <v>7:innogy Energo, s.r.o._Mladecko</v>
          </cell>
          <cell r="H257" t="str">
            <v>Změna_7</v>
          </cell>
          <cell r="I257"/>
          <cell r="J257"/>
          <cell r="K257"/>
          <cell r="L257"/>
          <cell r="M257"/>
          <cell r="N257"/>
          <cell r="O257"/>
          <cell r="P257"/>
          <cell r="Q257"/>
          <cell r="R257">
            <v>588.74</v>
          </cell>
        </row>
        <row r="258">
          <cell r="G258" t="str">
            <v>7:innogy Energo, s.r.o._Tišnov - Mlýnská 152 (K42)</v>
          </cell>
          <cell r="H258" t="str">
            <v>Změna_7</v>
          </cell>
          <cell r="I258"/>
          <cell r="J258"/>
          <cell r="K258"/>
          <cell r="L258"/>
          <cell r="M258"/>
          <cell r="N258"/>
          <cell r="O258"/>
          <cell r="P258"/>
          <cell r="Q258"/>
          <cell r="R258">
            <v>782.37</v>
          </cell>
        </row>
        <row r="259">
          <cell r="G259" t="str">
            <v>7:innogy Energo, s.r.o._Tišnov - Na Mlékárně 255 (K 98)</v>
          </cell>
          <cell r="H259" t="str">
            <v>Změna_7</v>
          </cell>
          <cell r="I259"/>
          <cell r="J259"/>
          <cell r="K259"/>
          <cell r="L259"/>
          <cell r="M259"/>
          <cell r="N259"/>
          <cell r="O259"/>
          <cell r="P259"/>
          <cell r="Q259"/>
          <cell r="R259">
            <v>767.19</v>
          </cell>
        </row>
        <row r="260">
          <cell r="G260" t="str">
            <v>7:innogy Energo, s.r.o._Tišnov - Na Rybníčku 183 (K 10)</v>
          </cell>
          <cell r="H260" t="str">
            <v>Změna_7</v>
          </cell>
          <cell r="I260"/>
          <cell r="J260"/>
          <cell r="K260"/>
          <cell r="L260"/>
          <cell r="M260"/>
          <cell r="N260"/>
          <cell r="O260"/>
          <cell r="P260"/>
          <cell r="Q260"/>
          <cell r="R260">
            <v>832.71</v>
          </cell>
        </row>
        <row r="261">
          <cell r="G261" t="str">
            <v>7:innogy Energo, s.r.o._Náchod</v>
          </cell>
          <cell r="H261" t="str">
            <v>Změna_7</v>
          </cell>
          <cell r="I261">
            <v>826.62</v>
          </cell>
          <cell r="J261"/>
          <cell r="K261"/>
          <cell r="L261">
            <v>670.53</v>
          </cell>
          <cell r="M261"/>
          <cell r="N261">
            <v>957</v>
          </cell>
          <cell r="O261"/>
          <cell r="P261">
            <v>957</v>
          </cell>
          <cell r="Q261"/>
          <cell r="R261"/>
        </row>
        <row r="262">
          <cell r="G262" t="str">
            <v>7:innogy Energo, s.r.o._Tišnov - nám. Míru 24 (K 01)</v>
          </cell>
          <cell r="H262" t="str">
            <v>Změna_7</v>
          </cell>
          <cell r="I262"/>
          <cell r="J262"/>
          <cell r="K262"/>
          <cell r="L262"/>
          <cell r="M262"/>
          <cell r="N262"/>
          <cell r="O262"/>
          <cell r="P262"/>
          <cell r="Q262"/>
          <cell r="R262">
            <v>718.96</v>
          </cell>
        </row>
        <row r="263">
          <cell r="G263" t="str">
            <v>7:innogy Energo, s.r.o._Tišnov - nám. 28. října 1708, ZŠ (K 43)</v>
          </cell>
          <cell r="H263" t="str">
            <v>Změna_7</v>
          </cell>
          <cell r="I263"/>
          <cell r="J263"/>
          <cell r="K263"/>
          <cell r="L263"/>
          <cell r="M263"/>
          <cell r="N263"/>
          <cell r="O263"/>
          <cell r="P263"/>
          <cell r="Q263"/>
          <cell r="R263">
            <v>755</v>
          </cell>
        </row>
        <row r="264">
          <cell r="G264" t="str">
            <v>7:innogy Energo, s.r.o._Tišnov - nám. Míru 111 (K 39)</v>
          </cell>
          <cell r="H264" t="str">
            <v>Změna_7</v>
          </cell>
          <cell r="I264"/>
          <cell r="J264"/>
          <cell r="K264"/>
          <cell r="L264"/>
          <cell r="M264"/>
          <cell r="N264"/>
          <cell r="O264"/>
          <cell r="P264"/>
          <cell r="Q264"/>
          <cell r="R264">
            <v>762.04</v>
          </cell>
        </row>
        <row r="265">
          <cell r="G265" t="str">
            <v>7:innogy Energo, s.r.o._Železné - (K 77)</v>
          </cell>
          <cell r="H265" t="str">
            <v>Změna_7</v>
          </cell>
          <cell r="I265"/>
          <cell r="J265"/>
          <cell r="K265"/>
          <cell r="L265"/>
          <cell r="M265"/>
          <cell r="N265"/>
          <cell r="O265"/>
          <cell r="P265"/>
          <cell r="Q265"/>
          <cell r="R265">
            <v>932.07</v>
          </cell>
        </row>
        <row r="266">
          <cell r="G266" t="str">
            <v>7:innogy Energo, s.r.o._Kuřim - OC Zahrádky (K99)</v>
          </cell>
          <cell r="H266" t="str">
            <v>Změna_7</v>
          </cell>
          <cell r="I266"/>
          <cell r="J266"/>
          <cell r="K266"/>
          <cell r="L266"/>
          <cell r="M266"/>
          <cell r="N266"/>
          <cell r="O266"/>
          <cell r="P266"/>
          <cell r="Q266"/>
          <cell r="R266">
            <v>860.84</v>
          </cell>
        </row>
        <row r="267">
          <cell r="G267" t="str">
            <v>7:innogy Energo, s.r.o._Odolena Voda</v>
          </cell>
          <cell r="H267" t="str">
            <v>Změna_7</v>
          </cell>
          <cell r="I267"/>
          <cell r="J267"/>
          <cell r="K267"/>
          <cell r="L267">
            <v>1000.73</v>
          </cell>
          <cell r="M267"/>
          <cell r="N267"/>
          <cell r="O267"/>
          <cell r="P267"/>
          <cell r="Q267">
            <v>1021.75</v>
          </cell>
          <cell r="R267"/>
        </row>
        <row r="268">
          <cell r="G268" t="str">
            <v>7:innogy Energo, s.r.o._Adamov - Petra Jilemnického 18 (K 72)</v>
          </cell>
          <cell r="H268" t="str">
            <v>Změna_7</v>
          </cell>
          <cell r="I268"/>
          <cell r="J268"/>
          <cell r="K268"/>
          <cell r="L268"/>
          <cell r="M268"/>
          <cell r="N268"/>
          <cell r="O268"/>
          <cell r="P268"/>
          <cell r="Q268"/>
          <cell r="R268">
            <v>700.24</v>
          </cell>
        </row>
        <row r="269">
          <cell r="G269" t="str">
            <v>7:innogy Energo, s.r.o._Brno - Černovice, Pahrbek 1210/19 (K 66)</v>
          </cell>
          <cell r="H269" t="str">
            <v>Změna_7</v>
          </cell>
          <cell r="I269"/>
          <cell r="J269"/>
          <cell r="K269"/>
          <cell r="L269"/>
          <cell r="M269"/>
          <cell r="N269"/>
          <cell r="O269"/>
          <cell r="P269"/>
          <cell r="Q269"/>
          <cell r="R269">
            <v>733.66</v>
          </cell>
        </row>
        <row r="270">
          <cell r="G270" t="str">
            <v>7:innogy Energo, s.r.o._Brno - Černovice, Pahrbek 1211/21 (K 67)</v>
          </cell>
          <cell r="H270" t="str">
            <v>Změna_7</v>
          </cell>
          <cell r="I270"/>
          <cell r="J270"/>
          <cell r="K270"/>
          <cell r="L270"/>
          <cell r="M270"/>
          <cell r="N270"/>
          <cell r="O270"/>
          <cell r="P270"/>
          <cell r="Q270"/>
          <cell r="R270">
            <v>749.74</v>
          </cell>
        </row>
        <row r="271">
          <cell r="G271" t="str">
            <v>7:innogy Energo, s.r.o._Blansko - Podlesí 1806/5 (K 87)</v>
          </cell>
          <cell r="H271" t="str">
            <v>Změna_7</v>
          </cell>
          <cell r="I271"/>
          <cell r="J271"/>
          <cell r="K271"/>
          <cell r="L271"/>
          <cell r="M271"/>
          <cell r="N271"/>
          <cell r="O271"/>
          <cell r="P271"/>
          <cell r="Q271"/>
          <cell r="R271">
            <v>743.17</v>
          </cell>
        </row>
        <row r="272">
          <cell r="G272" t="str">
            <v>7:innogy Energo, s.r.o._Blansko - Podlesí 1814/7 (K 91)</v>
          </cell>
          <cell r="H272" t="str">
            <v>Změna_7</v>
          </cell>
          <cell r="I272"/>
          <cell r="J272"/>
          <cell r="K272"/>
          <cell r="L272"/>
          <cell r="M272"/>
          <cell r="N272"/>
          <cell r="O272"/>
          <cell r="P272"/>
          <cell r="Q272"/>
          <cell r="R272">
            <v>767.79</v>
          </cell>
        </row>
        <row r="273">
          <cell r="G273" t="str">
            <v>7:innogy Energo, s.r.o._Modřice - Popovická 891 (K 81)</v>
          </cell>
          <cell r="H273" t="str">
            <v>Změna_7</v>
          </cell>
          <cell r="I273"/>
          <cell r="J273"/>
          <cell r="K273"/>
          <cell r="L273"/>
          <cell r="M273"/>
          <cell r="N273"/>
          <cell r="O273"/>
          <cell r="P273"/>
          <cell r="Q273"/>
          <cell r="R273">
            <v>1112.8</v>
          </cell>
        </row>
        <row r="274">
          <cell r="G274" t="str">
            <v>7:innogy Energo, s.r.o._Tišnov - Ráboňova 117 (K 60)</v>
          </cell>
          <cell r="H274" t="str">
            <v>Změna_7</v>
          </cell>
          <cell r="I274"/>
          <cell r="J274"/>
          <cell r="K274"/>
          <cell r="L274"/>
          <cell r="M274"/>
          <cell r="N274"/>
          <cell r="O274"/>
          <cell r="P274"/>
          <cell r="Q274"/>
          <cell r="R274">
            <v>892.68</v>
          </cell>
        </row>
        <row r="275">
          <cell r="G275" t="str">
            <v>7:innogy Energo, s.r.o._Tišnov - Radniční 14 (K 40)</v>
          </cell>
          <cell r="H275" t="str">
            <v>Změna_7</v>
          </cell>
          <cell r="I275"/>
          <cell r="J275"/>
          <cell r="K275"/>
          <cell r="L275"/>
          <cell r="M275"/>
          <cell r="N275"/>
          <cell r="O275"/>
          <cell r="P275"/>
          <cell r="Q275"/>
          <cell r="R275">
            <v>844.73</v>
          </cell>
        </row>
        <row r="276">
          <cell r="G276" t="str">
            <v>7:innogy Energo, s.r.o._Tišnov - Riegrova 312, DDM (K 47)</v>
          </cell>
          <cell r="H276" t="str">
            <v>Změna_7</v>
          </cell>
          <cell r="I276"/>
          <cell r="J276"/>
          <cell r="K276"/>
          <cell r="L276"/>
          <cell r="M276"/>
          <cell r="N276"/>
          <cell r="O276"/>
          <cell r="P276"/>
          <cell r="Q276"/>
          <cell r="R276">
            <v>1492.27</v>
          </cell>
        </row>
        <row r="277">
          <cell r="G277" t="str">
            <v>7:innogy Energo, s.r.o._Tišnov - Riegrova 312 (K 49)</v>
          </cell>
          <cell r="H277" t="str">
            <v>Změna_7</v>
          </cell>
          <cell r="I277"/>
          <cell r="J277"/>
          <cell r="K277"/>
          <cell r="L277"/>
          <cell r="M277"/>
          <cell r="N277"/>
          <cell r="O277"/>
          <cell r="P277"/>
          <cell r="Q277"/>
          <cell r="R277">
            <v>737.74</v>
          </cell>
        </row>
        <row r="278">
          <cell r="G278" t="str">
            <v>7:innogy Energo, s.r.o._Tišnov - Riegrova 318, RC Studánka (K 70)</v>
          </cell>
          <cell r="H278" t="str">
            <v>Změna_7</v>
          </cell>
          <cell r="I278"/>
          <cell r="J278"/>
          <cell r="K278"/>
          <cell r="L278"/>
          <cell r="M278"/>
          <cell r="N278"/>
          <cell r="O278"/>
          <cell r="P278"/>
          <cell r="Q278"/>
          <cell r="R278">
            <v>922.55</v>
          </cell>
        </row>
        <row r="279">
          <cell r="G279" t="str">
            <v>7:innogy Energo, s.r.o._Tišnov - Riegrova 332 (K 41)</v>
          </cell>
          <cell r="H279" t="str">
            <v>Změna_7</v>
          </cell>
          <cell r="I279"/>
          <cell r="J279"/>
          <cell r="K279"/>
          <cell r="L279"/>
          <cell r="M279"/>
          <cell r="N279"/>
          <cell r="O279"/>
          <cell r="P279"/>
          <cell r="Q279"/>
          <cell r="R279">
            <v>822.66</v>
          </cell>
        </row>
        <row r="280">
          <cell r="G280" t="str">
            <v>7:innogy Energo, s.r.o._Brno - Královo Pole, Rostislavovo náměstí 59 (K 68)</v>
          </cell>
          <cell r="H280" t="str">
            <v>Změna_7</v>
          </cell>
          <cell r="I280"/>
          <cell r="J280"/>
          <cell r="K280"/>
          <cell r="L280"/>
          <cell r="M280"/>
          <cell r="N280"/>
          <cell r="O280"/>
          <cell r="P280"/>
          <cell r="Q280"/>
          <cell r="R280">
            <v>891.79</v>
          </cell>
        </row>
        <row r="281">
          <cell r="G281" t="str">
            <v>7:innogy Energo, s.r.o._Rumburk</v>
          </cell>
          <cell r="H281" t="str">
            <v>Změna_7</v>
          </cell>
          <cell r="I281"/>
          <cell r="J281"/>
          <cell r="K281"/>
          <cell r="L281"/>
          <cell r="M281"/>
          <cell r="N281"/>
          <cell r="O281"/>
          <cell r="P281"/>
          <cell r="Q281">
            <v>959.31</v>
          </cell>
          <cell r="R281"/>
        </row>
        <row r="282">
          <cell r="G282" t="str">
            <v>7:innogy Energo, s.r.o._Brno - Rybářská 7 (K 75)</v>
          </cell>
          <cell r="H282" t="str">
            <v>Změna_7</v>
          </cell>
          <cell r="I282"/>
          <cell r="J282"/>
          <cell r="K282"/>
          <cell r="L282"/>
          <cell r="M282"/>
          <cell r="N282"/>
          <cell r="O282"/>
          <cell r="P282"/>
          <cell r="Q282"/>
          <cell r="R282">
            <v>1022.71</v>
          </cell>
        </row>
        <row r="283">
          <cell r="G283" t="str">
            <v>7:innogy Energo, s.r.o._Tišnov - Na Rybníčku 1700, MŠ Sluníčko (K 50)</v>
          </cell>
          <cell r="H283" t="str">
            <v>Změna_7</v>
          </cell>
          <cell r="I283"/>
          <cell r="J283"/>
          <cell r="K283"/>
          <cell r="L283"/>
          <cell r="M283"/>
          <cell r="N283"/>
          <cell r="O283"/>
          <cell r="P283"/>
          <cell r="Q283"/>
          <cell r="R283">
            <v>796.65</v>
          </cell>
        </row>
        <row r="284">
          <cell r="G284" t="str">
            <v>7:innogy Energo, s.r.o._Tišnov - Smíškova 840 (K 48), ZŠ</v>
          </cell>
          <cell r="H284" t="str">
            <v>Změna_7</v>
          </cell>
          <cell r="I284"/>
          <cell r="J284"/>
          <cell r="K284"/>
          <cell r="L284"/>
          <cell r="M284"/>
          <cell r="N284"/>
          <cell r="O284"/>
          <cell r="P284"/>
          <cell r="Q284"/>
          <cell r="R284">
            <v>771.15</v>
          </cell>
        </row>
        <row r="285">
          <cell r="G285" t="str">
            <v>7:innogy Energo, s.r.o._Ráječko - Sokolská 400 (K93)</v>
          </cell>
          <cell r="H285" t="str">
            <v>Změna_7</v>
          </cell>
          <cell r="I285"/>
          <cell r="J285"/>
          <cell r="K285"/>
          <cell r="L285"/>
          <cell r="M285"/>
          <cell r="N285"/>
          <cell r="O285"/>
          <cell r="P285"/>
          <cell r="Q285"/>
          <cell r="R285">
            <v>760.12</v>
          </cell>
        </row>
        <row r="286">
          <cell r="G286" t="str">
            <v>7:innogy Energo, s.r.o._Blansko - Sukova 1052/6 (K 85)</v>
          </cell>
          <cell r="H286" t="str">
            <v>Změna_7</v>
          </cell>
          <cell r="I286"/>
          <cell r="J286"/>
          <cell r="K286"/>
          <cell r="L286"/>
          <cell r="M286"/>
          <cell r="N286"/>
          <cell r="O286"/>
          <cell r="P286"/>
          <cell r="Q286"/>
          <cell r="R286">
            <v>1003.97</v>
          </cell>
        </row>
        <row r="287">
          <cell r="G287" t="str">
            <v>7:innogy Energo, s.r.o._Blansko - Těchovská 478/8 (K 89)</v>
          </cell>
          <cell r="H287" t="str">
            <v>Změna_7</v>
          </cell>
          <cell r="I287"/>
          <cell r="J287"/>
          <cell r="K287"/>
          <cell r="L287"/>
          <cell r="M287"/>
          <cell r="N287"/>
          <cell r="O287"/>
          <cell r="P287"/>
          <cell r="Q287"/>
          <cell r="R287">
            <v>838.18</v>
          </cell>
        </row>
        <row r="288">
          <cell r="G288" t="str">
            <v>7:innogy Energo, s.r.o._Tišnov - CZT</v>
          </cell>
          <cell r="H288" t="str">
            <v>Změna_7</v>
          </cell>
          <cell r="I288"/>
          <cell r="J288"/>
          <cell r="K288"/>
          <cell r="L288"/>
          <cell r="M288"/>
          <cell r="N288"/>
          <cell r="O288"/>
          <cell r="P288"/>
          <cell r="Q288">
            <v>1223.6600000000001</v>
          </cell>
          <cell r="R288">
            <v>1223.6600000000001</v>
          </cell>
        </row>
        <row r="289">
          <cell r="G289" t="str">
            <v>7:innogy Energo, s.r.o._Kuřim - Tyršova 1732/41, obchodní centrum (K 71)</v>
          </cell>
          <cell r="H289" t="str">
            <v>Změna_7</v>
          </cell>
          <cell r="I289"/>
          <cell r="J289"/>
          <cell r="K289"/>
          <cell r="L289"/>
          <cell r="M289"/>
          <cell r="N289"/>
          <cell r="O289"/>
          <cell r="P289"/>
          <cell r="Q289"/>
          <cell r="R289">
            <v>1048.92</v>
          </cell>
        </row>
        <row r="290">
          <cell r="G290" t="str">
            <v>7:innogy Energo, s.r.o._Brno - Zelný trh 293/10 (K92)</v>
          </cell>
          <cell r="H290" t="str">
            <v>Změna_7</v>
          </cell>
          <cell r="I290"/>
          <cell r="J290"/>
          <cell r="K290"/>
          <cell r="L290"/>
          <cell r="M290"/>
          <cell r="N290"/>
          <cell r="O290"/>
          <cell r="P290"/>
          <cell r="Q290"/>
          <cell r="R290">
            <v>953.38</v>
          </cell>
        </row>
        <row r="291">
          <cell r="G291" t="str">
            <v>7:innogy Energo, s.r.o._Brno - Zoubkova 552/20a (K 90)</v>
          </cell>
          <cell r="H291" t="str">
            <v>Změna_7</v>
          </cell>
          <cell r="I291"/>
          <cell r="J291"/>
          <cell r="K291"/>
          <cell r="L291"/>
          <cell r="M291"/>
          <cell r="N291"/>
          <cell r="O291"/>
          <cell r="P291"/>
          <cell r="Q291"/>
          <cell r="R291">
            <v>1136.6500000000001</v>
          </cell>
        </row>
        <row r="292">
          <cell r="G292" t="str">
            <v>7:Kotelna Lihovarská s.r.o._Praha 9 - Balabenka</v>
          </cell>
          <cell r="H292" t="str">
            <v>Změna_7</v>
          </cell>
          <cell r="I292"/>
          <cell r="J292"/>
          <cell r="K292"/>
          <cell r="L292"/>
          <cell r="M292"/>
          <cell r="N292"/>
          <cell r="O292">
            <v>1165</v>
          </cell>
          <cell r="P292"/>
          <cell r="Q292"/>
          <cell r="R292"/>
        </row>
        <row r="293">
          <cell r="G293" t="str">
            <v>7:LC alfa s.r.o._Praha 9 - Libeň, Lihovarská 1094/8, K05</v>
          </cell>
          <cell r="H293" t="str">
            <v>Změna_7</v>
          </cell>
          <cell r="I293"/>
          <cell r="J293"/>
          <cell r="K293"/>
          <cell r="L293"/>
          <cell r="M293"/>
          <cell r="N293"/>
          <cell r="O293"/>
          <cell r="P293"/>
          <cell r="Q293">
            <v>1288.96</v>
          </cell>
          <cell r="R293"/>
        </row>
        <row r="294">
          <cell r="G294" t="str">
            <v>7:LC alfa s.r.o._Praha 9 - Libeň, Lihovarská 1093/10, K06</v>
          </cell>
          <cell r="H294" t="str">
            <v>Změna_7</v>
          </cell>
          <cell r="I294"/>
          <cell r="J294"/>
          <cell r="K294"/>
          <cell r="L294"/>
          <cell r="M294"/>
          <cell r="N294"/>
          <cell r="O294"/>
          <cell r="P294"/>
          <cell r="Q294">
            <v>1181.28</v>
          </cell>
          <cell r="R294"/>
        </row>
        <row r="295">
          <cell r="G295" t="str">
            <v>7:LC alfa s.r.o._Praha 4 - Nusle, Hvězdova 1716/2b, K11 (City Tower)</v>
          </cell>
          <cell r="H295" t="str">
            <v>Změna_7</v>
          </cell>
          <cell r="I295"/>
          <cell r="J295"/>
          <cell r="K295"/>
          <cell r="L295"/>
          <cell r="M295"/>
          <cell r="N295"/>
          <cell r="O295"/>
          <cell r="P295"/>
          <cell r="Q295">
            <v>844.3</v>
          </cell>
          <cell r="R295"/>
        </row>
        <row r="296">
          <cell r="G296" t="str">
            <v>7:LC alfa s.r.o._Praha 3 - Žižkov, Na Jarově 2424/2, K14</v>
          </cell>
          <cell r="H296" t="str">
            <v>Změna_7</v>
          </cell>
          <cell r="I296"/>
          <cell r="J296"/>
          <cell r="K296"/>
          <cell r="L296"/>
          <cell r="M296"/>
          <cell r="N296"/>
          <cell r="O296"/>
          <cell r="P296"/>
          <cell r="Q296">
            <v>927.41</v>
          </cell>
          <cell r="R296"/>
        </row>
        <row r="297">
          <cell r="G297" t="str">
            <v>7:LC alfa s.r.o._Praha 19 - Kbely, Polaneckého, K22 (Bleriot A)</v>
          </cell>
          <cell r="H297" t="str">
            <v>Změna_7</v>
          </cell>
          <cell r="I297"/>
          <cell r="J297"/>
          <cell r="K297"/>
          <cell r="L297"/>
          <cell r="M297"/>
          <cell r="N297"/>
          <cell r="O297"/>
          <cell r="P297"/>
          <cell r="Q297">
            <v>934.85</v>
          </cell>
          <cell r="R297"/>
        </row>
        <row r="298">
          <cell r="G298" t="str">
            <v>7:LC alfa s.r.o._Praha 4 - Tomíčkova 2144/1, K31 (T-Mobile)</v>
          </cell>
          <cell r="H298" t="str">
            <v>Změna_7</v>
          </cell>
          <cell r="I298"/>
          <cell r="J298"/>
          <cell r="K298"/>
          <cell r="L298"/>
          <cell r="M298"/>
          <cell r="N298"/>
          <cell r="O298"/>
          <cell r="P298"/>
          <cell r="Q298">
            <v>864.43</v>
          </cell>
          <cell r="R298"/>
        </row>
        <row r="299">
          <cell r="G299" t="str">
            <v>7:LC alfa s.r.o._Praha 4 - Michle, Baarova 1540/30, K33</v>
          </cell>
          <cell r="H299" t="str">
            <v>Změna_7</v>
          </cell>
          <cell r="I299"/>
          <cell r="J299"/>
          <cell r="K299"/>
          <cell r="L299"/>
          <cell r="M299"/>
          <cell r="N299"/>
          <cell r="O299"/>
          <cell r="P299"/>
          <cell r="Q299">
            <v>751.52</v>
          </cell>
          <cell r="R299"/>
        </row>
        <row r="300">
          <cell r="G300" t="str">
            <v>7:LC alfa s.r.o._Praha 4 - Michle, Budějovická 1518/13, K37 (Trianon)</v>
          </cell>
          <cell r="H300" t="str">
            <v>Změna_7</v>
          </cell>
          <cell r="I300"/>
          <cell r="J300"/>
          <cell r="K300"/>
          <cell r="L300"/>
          <cell r="M300"/>
          <cell r="N300"/>
          <cell r="O300"/>
          <cell r="P300"/>
          <cell r="Q300">
            <v>774.73</v>
          </cell>
          <cell r="R300"/>
        </row>
        <row r="301">
          <cell r="G301" t="str">
            <v>7:LC alfa s.r.o._Praha 19 - Kbely, Polaneckého, K46 (Bleriot C)</v>
          </cell>
          <cell r="H301" t="str">
            <v>Změna_7</v>
          </cell>
          <cell r="I301"/>
          <cell r="J301"/>
          <cell r="K301"/>
          <cell r="L301"/>
          <cell r="M301"/>
          <cell r="N301"/>
          <cell r="O301"/>
          <cell r="P301"/>
          <cell r="Q301">
            <v>1029.32</v>
          </cell>
          <cell r="R301"/>
        </row>
        <row r="302">
          <cell r="G302" t="str">
            <v>7:LC alfa s.r.o._Praha 19 - Kbely, Polaneckého, K45 (Bleriot B)</v>
          </cell>
          <cell r="H302" t="str">
            <v>Změna_7</v>
          </cell>
          <cell r="I302"/>
          <cell r="J302"/>
          <cell r="K302"/>
          <cell r="L302"/>
          <cell r="M302"/>
          <cell r="N302"/>
          <cell r="O302"/>
          <cell r="P302"/>
          <cell r="Q302">
            <v>1014.43</v>
          </cell>
          <cell r="R302"/>
        </row>
        <row r="303">
          <cell r="G303" t="str">
            <v>7:LC alfa s.r.o._Praha 8 - Karlín, Rohanské nábřeží 671/15, K64</v>
          </cell>
          <cell r="H303" t="str">
            <v>Změna_7</v>
          </cell>
          <cell r="I303"/>
          <cell r="J303"/>
          <cell r="K303"/>
          <cell r="L303"/>
          <cell r="M303"/>
          <cell r="N303"/>
          <cell r="O303"/>
          <cell r="P303"/>
          <cell r="Q303">
            <v>848.05</v>
          </cell>
          <cell r="R303"/>
        </row>
        <row r="304">
          <cell r="G304" t="str">
            <v>7:LC alfa s.r.o._Praha 10 - Strašnice, Vinohradská 163, K69</v>
          </cell>
          <cell r="H304" t="str">
            <v>Změna_7</v>
          </cell>
          <cell r="I304"/>
          <cell r="J304"/>
          <cell r="K304"/>
          <cell r="L304"/>
          <cell r="M304"/>
          <cell r="N304"/>
          <cell r="O304"/>
          <cell r="P304"/>
          <cell r="Q304">
            <v>733.16</v>
          </cell>
          <cell r="R304"/>
        </row>
        <row r="305">
          <cell r="G305" t="str">
            <v>7:LC alfa s.r.o._Praha 10 - Strašnice, Vinohradská 165, K70</v>
          </cell>
          <cell r="H305" t="str">
            <v>Změna_7</v>
          </cell>
          <cell r="I305"/>
          <cell r="J305"/>
          <cell r="K305"/>
          <cell r="L305"/>
          <cell r="M305"/>
          <cell r="N305"/>
          <cell r="O305"/>
          <cell r="P305"/>
          <cell r="Q305">
            <v>760.8</v>
          </cell>
          <cell r="R305"/>
        </row>
        <row r="306">
          <cell r="G306" t="str">
            <v>7:MEI Property Services, s.r.o._Česká Lípa - U Spojů 2675</v>
          </cell>
          <cell r="H306" t="str">
            <v>Změna_7</v>
          </cell>
          <cell r="I306"/>
          <cell r="J306"/>
          <cell r="K306"/>
          <cell r="L306"/>
          <cell r="M306"/>
          <cell r="N306"/>
          <cell r="O306"/>
          <cell r="P306"/>
          <cell r="Q306">
            <v>1129.22</v>
          </cell>
          <cell r="R306"/>
        </row>
        <row r="307">
          <cell r="G307" t="str">
            <v>7:MS UTILITIES &amp; SERVICES a.s._Bohumín - Bezručova 1200</v>
          </cell>
          <cell r="H307" t="str">
            <v>Změna_7</v>
          </cell>
          <cell r="I307"/>
          <cell r="J307"/>
          <cell r="K307"/>
          <cell r="L307">
            <v>1206.8599999999999</v>
          </cell>
          <cell r="M307"/>
          <cell r="N307"/>
          <cell r="O307"/>
          <cell r="P307"/>
          <cell r="Q307"/>
          <cell r="R307"/>
        </row>
        <row r="308">
          <cell r="G308" t="str">
            <v>7:NEMORAKO CAMPUS s.r.o._Rakovník - Dukelských hrdinů 200</v>
          </cell>
          <cell r="H308" t="str">
            <v>Změna_7</v>
          </cell>
          <cell r="I308"/>
          <cell r="J308"/>
          <cell r="K308"/>
          <cell r="L308"/>
          <cell r="M308"/>
          <cell r="N308"/>
          <cell r="O308">
            <v>4318</v>
          </cell>
          <cell r="P308"/>
          <cell r="Q308"/>
          <cell r="R308"/>
        </row>
        <row r="309">
          <cell r="G309" t="str">
            <v>7:OKIN FACILITY, a.s._Praha 9 - Poděbradská 540/26, průmyslový park Harfa</v>
          </cell>
          <cell r="H309" t="str">
            <v>Změna_7</v>
          </cell>
          <cell r="I309"/>
          <cell r="J309"/>
          <cell r="K309"/>
          <cell r="L309"/>
          <cell r="M309"/>
          <cell r="N309"/>
          <cell r="O309">
            <v>1100</v>
          </cell>
          <cell r="P309"/>
          <cell r="Q309"/>
          <cell r="R309"/>
        </row>
        <row r="310">
          <cell r="G310" t="str">
            <v>7:Pražská teplárenská a.s._Neratovice</v>
          </cell>
          <cell r="H310" t="str">
            <v>Změna_7</v>
          </cell>
          <cell r="I310"/>
          <cell r="J310"/>
          <cell r="K310"/>
          <cell r="L310">
            <v>441</v>
          </cell>
          <cell r="M310"/>
          <cell r="N310"/>
          <cell r="O310"/>
          <cell r="P310"/>
          <cell r="Q310"/>
          <cell r="R310"/>
        </row>
        <row r="311">
          <cell r="G311" t="str">
            <v xml:space="preserve">7:Skanska Facility s.r.o._Praha 9 - Sokolovská 58/219, SVJ_x000D_
</v>
          </cell>
          <cell r="H311" t="str">
            <v>Změna_7</v>
          </cell>
          <cell r="I311"/>
          <cell r="J311"/>
          <cell r="K311"/>
          <cell r="L311"/>
          <cell r="M311"/>
          <cell r="N311"/>
          <cell r="O311"/>
          <cell r="P311"/>
          <cell r="Q311">
            <v>784</v>
          </cell>
          <cell r="R311"/>
        </row>
        <row r="312">
          <cell r="G312" t="str">
            <v>7:Synthesia, a.s._Pardubice - Semtín</v>
          </cell>
          <cell r="H312" t="str">
            <v>Změna_7</v>
          </cell>
          <cell r="I312"/>
          <cell r="J312"/>
          <cell r="K312"/>
          <cell r="L312">
            <v>857</v>
          </cell>
          <cell r="M312"/>
          <cell r="N312"/>
          <cell r="O312"/>
          <cell r="P312"/>
          <cell r="Q312"/>
          <cell r="R312"/>
        </row>
        <row r="313">
          <cell r="G313" t="str">
            <v>7:Tepelné hospodářství Města Trhové Sviny spol. s r.o._Trhové Sviny - Pekárenská 1010</v>
          </cell>
          <cell r="H313" t="str">
            <v>Změna_7</v>
          </cell>
          <cell r="I313"/>
          <cell r="J313"/>
          <cell r="K313"/>
          <cell r="L313"/>
          <cell r="M313"/>
          <cell r="N313"/>
          <cell r="O313">
            <v>798</v>
          </cell>
          <cell r="P313"/>
          <cell r="Q313"/>
          <cell r="R313"/>
        </row>
        <row r="314">
          <cell r="G314" t="str">
            <v>7:Teplo Hranice s.r.o._Hranice</v>
          </cell>
          <cell r="H314" t="str">
            <v>Změna_7</v>
          </cell>
          <cell r="I314"/>
          <cell r="J314"/>
          <cell r="K314">
            <v>2054</v>
          </cell>
          <cell r="L314"/>
          <cell r="M314"/>
          <cell r="N314"/>
          <cell r="O314">
            <v>2054</v>
          </cell>
          <cell r="P314"/>
          <cell r="Q314">
            <v>2054</v>
          </cell>
          <cell r="R314">
            <v>2054</v>
          </cell>
        </row>
        <row r="315">
          <cell r="G315" t="str">
            <v>7:Teplo Neratovice, spol. s r.o._Neratovice</v>
          </cell>
          <cell r="H315" t="str">
            <v>Změna_7</v>
          </cell>
          <cell r="I315"/>
          <cell r="J315"/>
          <cell r="K315"/>
          <cell r="L315">
            <v>613</v>
          </cell>
          <cell r="M315"/>
          <cell r="N315">
            <v>733</v>
          </cell>
          <cell r="O315"/>
          <cell r="P315">
            <v>763</v>
          </cell>
          <cell r="Q315"/>
          <cell r="R315"/>
        </row>
        <row r="316">
          <cell r="G316" t="str">
            <v xml:space="preserve">7:VESBYT s.r.o._Veselí nad Moravou - výtopna hutník V4, Blatnická 1455_x000D_
</v>
          </cell>
          <cell r="H316" t="str">
            <v>Změna_7</v>
          </cell>
          <cell r="I316"/>
          <cell r="J316"/>
          <cell r="K316"/>
          <cell r="L316">
            <v>1168.8900000000001</v>
          </cell>
          <cell r="M316"/>
          <cell r="N316">
            <v>1297.2</v>
          </cell>
          <cell r="O316"/>
          <cell r="P316">
            <v>1297.2</v>
          </cell>
          <cell r="Q316"/>
          <cell r="R316"/>
        </row>
        <row r="317">
          <cell r="G317" t="str">
            <v xml:space="preserve">7:VESBYT s.r.o._Veselí nad Moravou - kotelna Hutník II K25, Hutník 1487_x000D_
</v>
          </cell>
          <cell r="H317" t="str">
            <v>Změna_7</v>
          </cell>
          <cell r="I317"/>
          <cell r="J317"/>
          <cell r="K317">
            <v>1038.22</v>
          </cell>
          <cell r="L317"/>
          <cell r="M317"/>
          <cell r="N317"/>
          <cell r="O317">
            <v>1038.22</v>
          </cell>
          <cell r="P317"/>
          <cell r="Q317"/>
          <cell r="R317"/>
        </row>
        <row r="318">
          <cell r="G318" t="str">
            <v xml:space="preserve">7:VESBYT s.r.o._Veselí nad Moravou - kotelna Lány 1658, K26_x000D_
</v>
          </cell>
          <cell r="H318" t="str">
            <v>Změna_7</v>
          </cell>
          <cell r="I318"/>
          <cell r="J318"/>
          <cell r="K318">
            <v>1113.3</v>
          </cell>
          <cell r="L318"/>
          <cell r="M318"/>
          <cell r="N318"/>
          <cell r="O318">
            <v>1113.2</v>
          </cell>
          <cell r="P318"/>
          <cell r="Q318"/>
          <cell r="R318"/>
        </row>
        <row r="319">
          <cell r="G319" t="str">
            <v xml:space="preserve">7:VESBYT s.r.o._Veselí nad Moravou - kotelna nám. Míru 641, K27_x000D_
</v>
          </cell>
          <cell r="H319" t="str">
            <v>Změna_7</v>
          </cell>
          <cell r="I319"/>
          <cell r="J319"/>
          <cell r="K319">
            <v>1142.55</v>
          </cell>
          <cell r="L319"/>
          <cell r="M319"/>
          <cell r="N319"/>
          <cell r="O319">
            <v>1142.55</v>
          </cell>
          <cell r="P319"/>
          <cell r="Q319"/>
          <cell r="R319"/>
        </row>
        <row r="320">
          <cell r="G320" t="str">
            <v>7:Pražská teplárenská a.s._Praha - pražská teplárenská soustava</v>
          </cell>
          <cell r="H320" t="str">
            <v>Změna_7</v>
          </cell>
          <cell r="I320"/>
          <cell r="J320"/>
          <cell r="K320"/>
          <cell r="L320">
            <v>750.73897993644118</v>
          </cell>
          <cell r="M320">
            <v>882.03504459511794</v>
          </cell>
          <cell r="N320">
            <v>876.99999999999943</v>
          </cell>
          <cell r="O320"/>
          <cell r="P320">
            <v>883.36132489951308</v>
          </cell>
          <cell r="Q320"/>
          <cell r="R320"/>
        </row>
        <row r="321">
          <cell r="G321" t="str">
            <v xml:space="preserve">8:DOTERM SERVIS s.r.o._Meziboří u Litvínova_x000D_
</v>
          </cell>
          <cell r="H321" t="str">
            <v>Změna_8</v>
          </cell>
          <cell r="I321"/>
          <cell r="J321"/>
          <cell r="K321"/>
          <cell r="L321"/>
          <cell r="M321"/>
          <cell r="N321">
            <v>1700</v>
          </cell>
          <cell r="O321">
            <v>1700</v>
          </cell>
          <cell r="P321">
            <v>1700</v>
          </cell>
          <cell r="Q321"/>
          <cell r="R321">
            <v>1700</v>
          </cell>
        </row>
        <row r="322">
          <cell r="G322" t="str">
            <v>8:Energetické centrum s.r.o._Jindřichův Hradec - Otín</v>
          </cell>
          <cell r="H322" t="str">
            <v>Změna_8</v>
          </cell>
          <cell r="I322"/>
          <cell r="J322"/>
          <cell r="K322"/>
          <cell r="L322">
            <v>365</v>
          </cell>
          <cell r="M322"/>
          <cell r="N322"/>
          <cell r="O322"/>
          <cell r="P322"/>
          <cell r="Q322"/>
          <cell r="R322"/>
        </row>
        <row r="323">
          <cell r="G323" t="str">
            <v>8:MEI Property Services, s.r.o._Ústí nad Labem - Kramoly 1574/39</v>
          </cell>
          <cell r="H323" t="str">
            <v>Změna_8</v>
          </cell>
          <cell r="I323"/>
          <cell r="J323"/>
          <cell r="K323"/>
          <cell r="L323"/>
          <cell r="M323"/>
          <cell r="N323"/>
          <cell r="O323"/>
          <cell r="P323"/>
          <cell r="Q323">
            <v>926.33</v>
          </cell>
          <cell r="R323"/>
        </row>
        <row r="324">
          <cell r="G324" t="str">
            <v>8:MEI Property Services, s.r.o._Ústí nad Labem - Berní 2261/1</v>
          </cell>
          <cell r="H324" t="str">
            <v>Změna_8</v>
          </cell>
          <cell r="I324"/>
          <cell r="J324"/>
          <cell r="K324"/>
          <cell r="L324"/>
          <cell r="M324"/>
          <cell r="N324"/>
          <cell r="O324"/>
          <cell r="P324"/>
          <cell r="Q324">
            <v>955.49</v>
          </cell>
          <cell r="R324"/>
        </row>
        <row r="325">
          <cell r="G325" t="str">
            <v>8:SATEZA a. s._Šumperk - CZT</v>
          </cell>
          <cell r="H325" t="str">
            <v>Změna_8</v>
          </cell>
          <cell r="I325"/>
          <cell r="J325"/>
          <cell r="K325">
            <v>1061.98</v>
          </cell>
          <cell r="L325"/>
          <cell r="M325"/>
          <cell r="N325"/>
          <cell r="O325">
            <v>1128.1400000000001</v>
          </cell>
          <cell r="P325"/>
          <cell r="Q325">
            <v>1128.1400000000001</v>
          </cell>
          <cell r="R325"/>
        </row>
        <row r="326">
          <cell r="G326" t="str">
            <v>8:SATEZA a. s._Velké Losiny - CZT</v>
          </cell>
          <cell r="H326" t="str">
            <v>Změna_8</v>
          </cell>
          <cell r="I326"/>
          <cell r="J326"/>
          <cell r="K326"/>
          <cell r="L326"/>
          <cell r="M326"/>
          <cell r="N326"/>
          <cell r="O326">
            <v>1155.8</v>
          </cell>
          <cell r="P326"/>
          <cell r="Q326"/>
          <cell r="R326"/>
        </row>
        <row r="327">
          <cell r="G327" t="str">
            <v>8:SATEZA a. s._Loučná nad Desnou - CZT</v>
          </cell>
          <cell r="H327" t="str">
            <v>Změna_8</v>
          </cell>
          <cell r="I327"/>
          <cell r="J327"/>
          <cell r="K327">
            <v>1042.8399999999999</v>
          </cell>
          <cell r="L327"/>
          <cell r="M327"/>
          <cell r="N327"/>
          <cell r="O327">
            <v>1107.99</v>
          </cell>
          <cell r="P327"/>
          <cell r="Q327"/>
          <cell r="R327"/>
        </row>
        <row r="328">
          <cell r="G328" t="str">
            <v>8:SATEZA a. s._Jeseník - CZT</v>
          </cell>
          <cell r="H328" t="str">
            <v>Změna_8</v>
          </cell>
          <cell r="I328"/>
          <cell r="J328"/>
          <cell r="K328">
            <v>1129.47</v>
          </cell>
          <cell r="L328"/>
          <cell r="M328"/>
          <cell r="N328"/>
          <cell r="O328">
            <v>1174.06</v>
          </cell>
          <cell r="P328"/>
          <cell r="Q328"/>
          <cell r="R328"/>
        </row>
        <row r="329">
          <cell r="G329" t="str">
            <v>8:SATEZA a. s._Hanušovice - CZT</v>
          </cell>
          <cell r="H329" t="str">
            <v>Změna_8</v>
          </cell>
          <cell r="I329"/>
          <cell r="J329"/>
          <cell r="K329">
            <v>1078.07</v>
          </cell>
          <cell r="L329"/>
          <cell r="M329"/>
          <cell r="N329"/>
          <cell r="O329">
            <v>1131.25</v>
          </cell>
          <cell r="P329"/>
          <cell r="Q329"/>
          <cell r="R329"/>
        </row>
        <row r="330">
          <cell r="G330" t="str">
            <v>8:SATEZA a. s._Šumperk - 8. května 63 (3.ZŠ)</v>
          </cell>
          <cell r="H330" t="str">
            <v>Změna_8</v>
          </cell>
          <cell r="I330"/>
          <cell r="J330"/>
          <cell r="K330"/>
          <cell r="L330"/>
          <cell r="M330"/>
          <cell r="N330"/>
          <cell r="O330"/>
          <cell r="P330"/>
          <cell r="Q330"/>
          <cell r="R330">
            <v>1091.3499999999999</v>
          </cell>
        </row>
        <row r="331">
          <cell r="G331" t="str">
            <v>8:SATEZA a. s._Česká Ves - bazén</v>
          </cell>
          <cell r="H331" t="str">
            <v>Změna_8</v>
          </cell>
          <cell r="I331"/>
          <cell r="J331"/>
          <cell r="K331"/>
          <cell r="L331"/>
          <cell r="M331"/>
          <cell r="N331"/>
          <cell r="O331"/>
          <cell r="P331"/>
          <cell r="Q331"/>
          <cell r="R331">
            <v>1045.5</v>
          </cell>
        </row>
        <row r="332">
          <cell r="G332" t="str">
            <v>8:SATEZA a. s._Šumperk - domovní kotelny</v>
          </cell>
          <cell r="H332" t="str">
            <v>Změna_8</v>
          </cell>
          <cell r="I332"/>
          <cell r="J332"/>
          <cell r="K332"/>
          <cell r="L332"/>
          <cell r="M332"/>
          <cell r="N332"/>
          <cell r="O332"/>
          <cell r="P332"/>
          <cell r="Q332"/>
          <cell r="R332">
            <v>1095.99</v>
          </cell>
        </row>
        <row r="333">
          <cell r="G333" t="str">
            <v xml:space="preserve">8:SATT a.s._Žďár nad Sázavou - horkovod a kotelna Libušín_x000D_
</v>
          </cell>
          <cell r="H333" t="str">
            <v>Změna_8</v>
          </cell>
          <cell r="I333"/>
          <cell r="J333"/>
          <cell r="K333"/>
          <cell r="L333">
            <v>751</v>
          </cell>
          <cell r="M333"/>
          <cell r="N333"/>
          <cell r="O333"/>
          <cell r="P333"/>
          <cell r="Q333">
            <v>793</v>
          </cell>
          <cell r="R333"/>
        </row>
        <row r="334">
          <cell r="G334" t="str">
            <v>8:T E R M O  Frýdlant n.O. s.r.o._Frýdlant nad Ostravicí - kotelny Ferrum, B, C</v>
          </cell>
          <cell r="H334" t="str">
            <v>Změna_8</v>
          </cell>
          <cell r="I334"/>
          <cell r="J334"/>
          <cell r="K334"/>
          <cell r="L334">
            <v>850</v>
          </cell>
          <cell r="M334"/>
          <cell r="N334">
            <v>890</v>
          </cell>
          <cell r="O334"/>
          <cell r="P334">
            <v>890</v>
          </cell>
          <cell r="Q334">
            <v>890</v>
          </cell>
          <cell r="R334"/>
        </row>
        <row r="335">
          <cell r="G335" t="str">
            <v>8:Tepelné hospodářství města Ústí nad Labem s.r.o._Ústí nad Labem - rozvod tepla</v>
          </cell>
          <cell r="H335" t="str">
            <v>Změna_8</v>
          </cell>
          <cell r="I335"/>
          <cell r="J335"/>
          <cell r="K335"/>
          <cell r="L335">
            <v>507.7</v>
          </cell>
          <cell r="M335"/>
          <cell r="N335">
            <v>623.51</v>
          </cell>
          <cell r="O335"/>
          <cell r="P335">
            <v>663.42</v>
          </cell>
          <cell r="Q335">
            <v>623.51</v>
          </cell>
          <cell r="R335"/>
        </row>
        <row r="336">
          <cell r="G336" t="str">
            <v>8:TEPLO Kyjov, spol. s r.o._Kyjov - domovní kotelny</v>
          </cell>
          <cell r="H336" t="str">
            <v>Změna_8</v>
          </cell>
          <cell r="I336"/>
          <cell r="J336"/>
          <cell r="K336"/>
          <cell r="L336"/>
          <cell r="M336"/>
          <cell r="N336"/>
          <cell r="O336"/>
          <cell r="P336"/>
          <cell r="Q336"/>
          <cell r="R336">
            <v>1450</v>
          </cell>
        </row>
        <row r="337">
          <cell r="G337" t="str">
            <v>8:Teplospol a.s._Kardašova Řečice - T.G. Masaryka a ost.</v>
          </cell>
          <cell r="H337" t="str">
            <v>Změna_8</v>
          </cell>
          <cell r="I337"/>
          <cell r="J337"/>
          <cell r="K337"/>
          <cell r="L337"/>
          <cell r="M337"/>
          <cell r="N337"/>
          <cell r="O337"/>
          <cell r="P337"/>
          <cell r="Q337">
            <v>699</v>
          </cell>
          <cell r="R337"/>
        </row>
        <row r="338">
          <cell r="G338" t="str">
            <v>8:Teplospol a.s._Jindřichův  Hradec</v>
          </cell>
          <cell r="H338" t="str">
            <v>Změna_8</v>
          </cell>
          <cell r="I338"/>
          <cell r="J338"/>
          <cell r="K338"/>
          <cell r="L338">
            <v>456</v>
          </cell>
          <cell r="M338"/>
          <cell r="N338"/>
          <cell r="O338"/>
          <cell r="P338"/>
          <cell r="Q338">
            <v>640</v>
          </cell>
          <cell r="R338"/>
        </row>
        <row r="339">
          <cell r="G339" t="str">
            <v>8:ÚJV Řež, a. s._Husinec - Řež, Hlavní 130</v>
          </cell>
          <cell r="H339" t="str">
            <v>Změna_8</v>
          </cell>
          <cell r="I339"/>
          <cell r="J339"/>
          <cell r="K339"/>
          <cell r="L339"/>
          <cell r="M339"/>
          <cell r="N339"/>
          <cell r="O339"/>
          <cell r="P339"/>
          <cell r="Q339">
            <v>1295</v>
          </cell>
          <cell r="R339"/>
        </row>
        <row r="340">
          <cell r="G340" t="str">
            <v>8:ŽĎAS, a.s._Žďár nad Sázavou - Strojírenská 675/6</v>
          </cell>
          <cell r="H340" t="str">
            <v>Změna_8</v>
          </cell>
          <cell r="I340">
            <v>520</v>
          </cell>
          <cell r="J340"/>
          <cell r="K340"/>
          <cell r="L340">
            <v>605</v>
          </cell>
          <cell r="M340"/>
          <cell r="N340"/>
          <cell r="O340"/>
          <cell r="P340"/>
          <cell r="Q340"/>
          <cell r="R340"/>
        </row>
        <row r="341">
          <cell r="G341" t="str">
            <v>8:NEMORAKO CAMPUS s.r.o._Rakovník - Dukelských hrdinů 200</v>
          </cell>
          <cell r="H341" t="str">
            <v>Změna_8</v>
          </cell>
          <cell r="I341"/>
          <cell r="J341"/>
          <cell r="K341"/>
          <cell r="L341"/>
          <cell r="M341"/>
          <cell r="N341"/>
          <cell r="O341">
            <v>4972</v>
          </cell>
          <cell r="P341"/>
          <cell r="Q341"/>
          <cell r="R341"/>
        </row>
        <row r="342">
          <cell r="G342" t="str">
            <v xml:space="preserve">8:Zdeněk Pěč_Praha 8 - Troja, Vřesová 675 (VS A2)_x000D_
</v>
          </cell>
          <cell r="H342" t="str">
            <v>Změna_8</v>
          </cell>
          <cell r="I342"/>
          <cell r="J342"/>
          <cell r="K342"/>
          <cell r="L342"/>
          <cell r="M342"/>
          <cell r="N342"/>
          <cell r="O342"/>
          <cell r="P342"/>
          <cell r="Q342">
            <v>1006.06</v>
          </cell>
          <cell r="R342"/>
        </row>
        <row r="343">
          <cell r="G343" t="str">
            <v xml:space="preserve">8:Zdeněk Pěč_Praha 8 - Troja, Vřesová 676 (VS B1)_x000D_
</v>
          </cell>
          <cell r="H343" t="str">
            <v>Změna_8</v>
          </cell>
          <cell r="I343"/>
          <cell r="J343"/>
          <cell r="K343"/>
          <cell r="L343"/>
          <cell r="M343"/>
          <cell r="N343"/>
          <cell r="O343"/>
          <cell r="P343"/>
          <cell r="Q343">
            <v>1010.59</v>
          </cell>
          <cell r="R343"/>
        </row>
        <row r="344">
          <cell r="G344" t="str">
            <v xml:space="preserve">8:Zdeněk Pěč_Praha 8 - Troja, K Haltýři 693 (VS D5)_x000D_
</v>
          </cell>
          <cell r="H344" t="str">
            <v>Změna_8</v>
          </cell>
          <cell r="I344"/>
          <cell r="J344"/>
          <cell r="K344"/>
          <cell r="L344"/>
          <cell r="M344"/>
          <cell r="N344"/>
          <cell r="O344"/>
          <cell r="P344"/>
          <cell r="Q344">
            <v>985.95</v>
          </cell>
          <cell r="R344"/>
        </row>
        <row r="345">
          <cell r="G345" t="str">
            <v xml:space="preserve">8:Zdeněk Pěč_Praha 8 - Troja, Nad Vavrouškou 696 (VS E3-7)_x000D_
</v>
          </cell>
          <cell r="H345" t="str">
            <v>Změna_8</v>
          </cell>
          <cell r="I345"/>
          <cell r="J345"/>
          <cell r="K345"/>
          <cell r="L345"/>
          <cell r="M345"/>
          <cell r="N345"/>
          <cell r="O345"/>
          <cell r="P345"/>
          <cell r="Q345">
            <v>845.65</v>
          </cell>
          <cell r="R345"/>
        </row>
        <row r="346">
          <cell r="G346" t="str">
            <v xml:space="preserve">8:Zdeněk Pěč_Praha 8 - Troja, Nad Vavrouškou 698 (VS F1)_x000D_
</v>
          </cell>
          <cell r="H346" t="str">
            <v>Změna_8</v>
          </cell>
          <cell r="I346"/>
          <cell r="J346"/>
          <cell r="K346"/>
          <cell r="L346"/>
          <cell r="M346"/>
          <cell r="N346"/>
          <cell r="O346"/>
          <cell r="P346"/>
          <cell r="Q346">
            <v>872.11</v>
          </cell>
          <cell r="R346"/>
        </row>
        <row r="347">
          <cell r="G347" t="str">
            <v xml:space="preserve">8:Zdeněk Pěč_Praha 8 - Troja, Nad Vavrouškou 721 (VS F4)_x000D_
</v>
          </cell>
          <cell r="H347" t="str">
            <v>Změna_8</v>
          </cell>
          <cell r="I347"/>
          <cell r="J347"/>
          <cell r="K347"/>
          <cell r="L347"/>
          <cell r="M347"/>
          <cell r="N347"/>
          <cell r="O347"/>
          <cell r="P347"/>
          <cell r="Q347">
            <v>1165.07</v>
          </cell>
          <cell r="R347"/>
        </row>
        <row r="348">
          <cell r="G348" t="str">
            <v xml:space="preserve">8:Zdeněk Pěč_Praha 4 - Podolí, K Sídlišti 1167_x000D_
</v>
          </cell>
          <cell r="H348" t="str">
            <v>Změna_8</v>
          </cell>
          <cell r="I348"/>
          <cell r="J348"/>
          <cell r="K348"/>
          <cell r="L348"/>
          <cell r="M348"/>
          <cell r="N348">
            <v>897.4</v>
          </cell>
          <cell r="O348"/>
          <cell r="P348">
            <v>897.4</v>
          </cell>
          <cell r="Q348"/>
          <cell r="R348"/>
        </row>
        <row r="349">
          <cell r="G349" t="str">
            <v xml:space="preserve">8:Zdeněk Pěč_Praha 4 - Podolí, V Rovinách 1169_x000D_
</v>
          </cell>
          <cell r="H349" t="str">
            <v>Změna_8</v>
          </cell>
          <cell r="I349"/>
          <cell r="J349"/>
          <cell r="K349"/>
          <cell r="L349"/>
          <cell r="M349"/>
          <cell r="N349">
            <v>818.82</v>
          </cell>
          <cell r="O349"/>
          <cell r="P349">
            <v>818.82</v>
          </cell>
          <cell r="Q349"/>
          <cell r="R349"/>
        </row>
        <row r="350">
          <cell r="G350" t="str">
            <v>8:A-Z THERM s.r.o._Praha 4 - Kamýk, Mariánská</v>
          </cell>
          <cell r="H350" t="str">
            <v>Změna_8</v>
          </cell>
          <cell r="I350"/>
          <cell r="J350"/>
          <cell r="K350"/>
          <cell r="L350"/>
          <cell r="M350">
            <v>681.08</v>
          </cell>
          <cell r="N350"/>
          <cell r="O350"/>
          <cell r="P350">
            <v>681.08</v>
          </cell>
          <cell r="Q350"/>
          <cell r="R350"/>
        </row>
        <row r="351">
          <cell r="G351" t="str">
            <v>8:A-Z THERM s.r.o._Praha 4 - Mezivrší 1449/25</v>
          </cell>
          <cell r="H351" t="str">
            <v>Změna_8</v>
          </cell>
          <cell r="I351"/>
          <cell r="J351"/>
          <cell r="K351">
            <v>1590.9</v>
          </cell>
          <cell r="L351"/>
          <cell r="M351"/>
          <cell r="N351"/>
          <cell r="O351">
            <v>1590.9</v>
          </cell>
          <cell r="P351"/>
          <cell r="Q351"/>
          <cell r="R351"/>
        </row>
        <row r="352">
          <cell r="G352" t="str">
            <v>8:Teplo Hranice s.r.o._Hranice</v>
          </cell>
          <cell r="H352" t="str">
            <v>Změna_8</v>
          </cell>
          <cell r="I352"/>
          <cell r="J352"/>
          <cell r="K352">
            <v>2655</v>
          </cell>
          <cell r="L352"/>
          <cell r="M352"/>
          <cell r="N352"/>
          <cell r="O352">
            <v>2655</v>
          </cell>
          <cell r="P352"/>
          <cell r="Q352">
            <v>2655</v>
          </cell>
          <cell r="R352">
            <v>2655</v>
          </cell>
        </row>
        <row r="353">
          <cell r="G353" t="str">
            <v>8:ENERGOAQUA, a.s._Rožnov pod Radhoštěm</v>
          </cell>
          <cell r="H353" t="str">
            <v>Změna_8</v>
          </cell>
          <cell r="I353"/>
          <cell r="J353"/>
          <cell r="K353"/>
          <cell r="L353">
            <v>1220</v>
          </cell>
          <cell r="M353"/>
          <cell r="N353"/>
          <cell r="O353"/>
          <cell r="P353">
            <v>1250</v>
          </cell>
          <cell r="Q353"/>
          <cell r="R353"/>
        </row>
        <row r="354">
          <cell r="G354" t="str">
            <v>9:Družstvo TŘINÁCTKA_Praha 4 - Lounských 689/13</v>
          </cell>
          <cell r="H354" t="str">
            <v>Změna_9</v>
          </cell>
          <cell r="I354"/>
          <cell r="J354"/>
          <cell r="K354"/>
          <cell r="L354"/>
          <cell r="M354"/>
          <cell r="N354"/>
          <cell r="O354"/>
          <cell r="P354"/>
          <cell r="Q354"/>
          <cell r="R354">
            <v>1800</v>
          </cell>
        </row>
        <row r="355">
          <cell r="G355" t="str">
            <v>9:ERDING, a.s._Červený Kostelec - Generála Kratochvíla</v>
          </cell>
          <cell r="H355" t="str">
            <v>Změna_9</v>
          </cell>
          <cell r="I355"/>
          <cell r="J355"/>
          <cell r="K355"/>
          <cell r="L355"/>
          <cell r="M355"/>
          <cell r="N355"/>
          <cell r="O355"/>
          <cell r="P355"/>
          <cell r="Q355">
            <v>949</v>
          </cell>
          <cell r="R355"/>
        </row>
        <row r="356">
          <cell r="G356" t="str">
            <v>9:ERDING, a.s._Praha - Italská 1</v>
          </cell>
          <cell r="H356" t="str">
            <v>Změna_9</v>
          </cell>
          <cell r="I356"/>
          <cell r="J356"/>
          <cell r="K356"/>
          <cell r="L356"/>
          <cell r="M356"/>
          <cell r="N356"/>
          <cell r="O356"/>
          <cell r="P356"/>
          <cell r="Q356"/>
          <cell r="R356">
            <v>798</v>
          </cell>
        </row>
        <row r="357">
          <cell r="G357" t="str">
            <v>9:ERDING, a.s._Znojmo - Jarošova 12</v>
          </cell>
          <cell r="H357" t="str">
            <v>Změna_9</v>
          </cell>
          <cell r="I357"/>
          <cell r="J357"/>
          <cell r="K357"/>
          <cell r="L357"/>
          <cell r="M357"/>
          <cell r="N357"/>
          <cell r="O357"/>
          <cell r="P357"/>
          <cell r="Q357"/>
          <cell r="R357">
            <v>599</v>
          </cell>
        </row>
        <row r="358">
          <cell r="G358" t="str">
            <v>9:ERDING, a.s._Červený Kostelec - Koubovka</v>
          </cell>
          <cell r="H358" t="str">
            <v>Změna_9</v>
          </cell>
          <cell r="I358"/>
          <cell r="J358"/>
          <cell r="K358">
            <v>980</v>
          </cell>
          <cell r="L358"/>
          <cell r="M358"/>
          <cell r="N358"/>
          <cell r="O358">
            <v>980</v>
          </cell>
          <cell r="P358"/>
          <cell r="Q358"/>
          <cell r="R358"/>
        </row>
        <row r="359">
          <cell r="G359" t="str">
            <v>9:ERDING, a.s._Znojmo - Kuchařovická 6</v>
          </cell>
          <cell r="H359" t="str">
            <v>Změna_9</v>
          </cell>
          <cell r="I359"/>
          <cell r="J359"/>
          <cell r="K359"/>
          <cell r="L359"/>
          <cell r="M359"/>
          <cell r="N359"/>
          <cell r="O359"/>
          <cell r="P359"/>
          <cell r="Q359"/>
          <cell r="R359">
            <v>530</v>
          </cell>
        </row>
        <row r="360">
          <cell r="G360" t="str">
            <v xml:space="preserve">9:ERDING, a.s._Bučovice - město
</v>
          </cell>
          <cell r="H360" t="str">
            <v>Změna_9</v>
          </cell>
          <cell r="I360"/>
          <cell r="J360"/>
          <cell r="K360"/>
          <cell r="L360"/>
          <cell r="M360"/>
          <cell r="N360"/>
          <cell r="O360"/>
          <cell r="P360"/>
          <cell r="Q360"/>
          <cell r="R360">
            <v>795</v>
          </cell>
        </row>
        <row r="361">
          <cell r="G361" t="str">
            <v>9:ERDING, a.s._Miroslav</v>
          </cell>
          <cell r="H361" t="str">
            <v>Změna_9</v>
          </cell>
          <cell r="I361"/>
          <cell r="J361"/>
          <cell r="K361"/>
          <cell r="L361"/>
          <cell r="M361"/>
          <cell r="N361"/>
          <cell r="O361"/>
          <cell r="P361"/>
          <cell r="Q361"/>
          <cell r="R361">
            <v>599</v>
          </cell>
        </row>
        <row r="362">
          <cell r="G362" t="str">
            <v>9:ERDING, a.s._Nová Včelnice</v>
          </cell>
          <cell r="H362" t="str">
            <v>Změna_9</v>
          </cell>
          <cell r="I362"/>
          <cell r="J362"/>
          <cell r="K362"/>
          <cell r="L362"/>
          <cell r="M362"/>
          <cell r="N362"/>
          <cell r="O362"/>
          <cell r="P362"/>
          <cell r="Q362"/>
          <cell r="R362">
            <v>1195</v>
          </cell>
        </row>
        <row r="363">
          <cell r="G363" t="str">
            <v>9:ERDING, a.s._Hodonice - Obecní 266-271</v>
          </cell>
          <cell r="H363" t="str">
            <v>Změna_9</v>
          </cell>
          <cell r="I363"/>
          <cell r="J363"/>
          <cell r="K363"/>
          <cell r="L363"/>
          <cell r="M363"/>
          <cell r="N363"/>
          <cell r="O363"/>
          <cell r="P363"/>
          <cell r="Q363"/>
          <cell r="R363">
            <v>599</v>
          </cell>
        </row>
        <row r="364">
          <cell r="G364" t="str">
            <v>9:ERDING, a.s._Velehrad - SGV</v>
          </cell>
          <cell r="H364" t="str">
            <v>Změna_9</v>
          </cell>
          <cell r="I364"/>
          <cell r="J364"/>
          <cell r="K364"/>
          <cell r="L364"/>
          <cell r="M364"/>
          <cell r="N364"/>
          <cell r="O364"/>
          <cell r="P364"/>
          <cell r="Q364"/>
          <cell r="R364">
            <v>790</v>
          </cell>
        </row>
        <row r="365">
          <cell r="G365" t="str">
            <v>9:ERDING, a.s._Lhenice - sídliště SNP</v>
          </cell>
          <cell r="H365" t="str">
            <v>Změna_9</v>
          </cell>
          <cell r="I365"/>
          <cell r="J365"/>
          <cell r="K365"/>
          <cell r="L365"/>
          <cell r="M365"/>
          <cell r="N365"/>
          <cell r="O365"/>
          <cell r="P365"/>
          <cell r="Q365">
            <v>989</v>
          </cell>
          <cell r="R365"/>
        </row>
        <row r="366">
          <cell r="G366" t="str">
            <v>9:ERDING, a.s._Znojmo - Smetanova 21</v>
          </cell>
          <cell r="H366" t="str">
            <v>Změna_9</v>
          </cell>
          <cell r="I366"/>
          <cell r="J366"/>
          <cell r="K366"/>
          <cell r="L366"/>
          <cell r="M366"/>
          <cell r="N366"/>
          <cell r="O366"/>
          <cell r="P366"/>
          <cell r="Q366"/>
          <cell r="R366">
            <v>480</v>
          </cell>
        </row>
        <row r="367">
          <cell r="G367" t="str">
            <v>9:ERDING, a.s._Šatov</v>
          </cell>
          <cell r="H367" t="str">
            <v>Změna_9</v>
          </cell>
          <cell r="I367"/>
          <cell r="J367"/>
          <cell r="K367"/>
          <cell r="L367"/>
          <cell r="M367"/>
          <cell r="N367"/>
          <cell r="O367"/>
          <cell r="P367"/>
          <cell r="Q367"/>
          <cell r="R367">
            <v>599</v>
          </cell>
        </row>
        <row r="368">
          <cell r="G368" t="str">
            <v>9:ERDING, a.s._Znojmo</v>
          </cell>
          <cell r="H368" t="str">
            <v>Změna_9</v>
          </cell>
          <cell r="I368"/>
          <cell r="J368"/>
          <cell r="K368">
            <v>675</v>
          </cell>
          <cell r="L368"/>
          <cell r="M368"/>
          <cell r="N368"/>
          <cell r="O368">
            <v>675</v>
          </cell>
          <cell r="P368"/>
          <cell r="Q368">
            <v>675</v>
          </cell>
          <cell r="R368">
            <v>675</v>
          </cell>
        </row>
        <row r="369">
          <cell r="G369" t="str">
            <v>9:ERDING, a.s._Znojmo - domovní kotelny</v>
          </cell>
          <cell r="H369" t="str">
            <v>Změna_9</v>
          </cell>
          <cell r="I369"/>
          <cell r="J369"/>
          <cell r="K369"/>
          <cell r="L369"/>
          <cell r="M369"/>
          <cell r="N369"/>
          <cell r="O369"/>
          <cell r="P369"/>
          <cell r="Q369"/>
          <cell r="R369">
            <v>599</v>
          </cell>
        </row>
        <row r="370">
          <cell r="G370" t="str">
            <v xml:space="preserve">9:EXCEL RENOVATIONS, s.r.o._Jihlava - Havlíčkova 1395/30, Jihlavské terasy_x000D_
</v>
          </cell>
          <cell r="H370" t="str">
            <v>Změna_9</v>
          </cell>
          <cell r="I370"/>
          <cell r="J370"/>
          <cell r="K370"/>
          <cell r="L370"/>
          <cell r="M370"/>
          <cell r="N370"/>
          <cell r="O370">
            <v>1198.47</v>
          </cell>
          <cell r="P370"/>
          <cell r="Q370"/>
          <cell r="R370"/>
        </row>
        <row r="371">
          <cell r="G371" t="str">
            <v>9:MEI Property Services, s.r.o._Jablonec nad Nisou - Generála Mrázka 3652</v>
          </cell>
          <cell r="H371" t="str">
            <v>Změna_9</v>
          </cell>
          <cell r="I371"/>
          <cell r="J371"/>
          <cell r="K371"/>
          <cell r="L371"/>
          <cell r="M371"/>
          <cell r="N371"/>
          <cell r="O371"/>
          <cell r="P371"/>
          <cell r="Q371">
            <v>2383.8000000000002</v>
          </cell>
          <cell r="R371"/>
        </row>
        <row r="372">
          <cell r="G372" t="str">
            <v xml:space="preserve">9:OKTAN PLUS s.r.o._Příbram V - Zdaboř_x000D_
</v>
          </cell>
          <cell r="H372" t="str">
            <v>Změna_9</v>
          </cell>
          <cell r="I372"/>
          <cell r="J372"/>
          <cell r="K372"/>
          <cell r="L372"/>
          <cell r="M372"/>
          <cell r="N372"/>
          <cell r="O372"/>
          <cell r="P372">
            <v>876.43</v>
          </cell>
          <cell r="Q372"/>
          <cell r="R372"/>
        </row>
        <row r="373">
          <cell r="G373" t="str">
            <v xml:space="preserve">9:Prodej tepla s.r.o._Kaznějov - Školní 480_x000D_
</v>
          </cell>
          <cell r="H373" t="str">
            <v>Změna_9</v>
          </cell>
          <cell r="I373"/>
          <cell r="J373"/>
          <cell r="K373"/>
          <cell r="L373"/>
          <cell r="M373"/>
          <cell r="N373"/>
          <cell r="O373"/>
          <cell r="P373"/>
          <cell r="Q373">
            <v>2699</v>
          </cell>
          <cell r="R373"/>
        </row>
        <row r="374">
          <cell r="G374" t="str">
            <v>9:Prodej tepla s.r.o._Nýřany - Komenského 1016</v>
          </cell>
          <cell r="H374" t="str">
            <v>Změna_9</v>
          </cell>
          <cell r="I374"/>
          <cell r="J374"/>
          <cell r="K374"/>
          <cell r="L374"/>
          <cell r="M374"/>
          <cell r="N374"/>
          <cell r="O374"/>
          <cell r="P374"/>
          <cell r="Q374">
            <v>2561</v>
          </cell>
          <cell r="R374"/>
        </row>
        <row r="375">
          <cell r="G375" t="str">
            <v>9:Prodej tepla s.r.o._Nýřany - Luční 3</v>
          </cell>
          <cell r="H375" t="str">
            <v>Změna_9</v>
          </cell>
          <cell r="I375"/>
          <cell r="J375"/>
          <cell r="K375"/>
          <cell r="L375"/>
          <cell r="M375"/>
          <cell r="N375"/>
          <cell r="O375"/>
          <cell r="P375"/>
          <cell r="Q375">
            <v>2619</v>
          </cell>
          <cell r="R375"/>
        </row>
        <row r="376">
          <cell r="G376" t="str">
            <v>9:Prodej tepla s.r.o._Nýřany - Školní 901</v>
          </cell>
          <cell r="H376" t="str">
            <v>Změna_9</v>
          </cell>
          <cell r="I376"/>
          <cell r="J376"/>
          <cell r="K376"/>
          <cell r="L376"/>
          <cell r="M376"/>
          <cell r="N376"/>
          <cell r="O376"/>
          <cell r="P376"/>
          <cell r="Q376">
            <v>2238</v>
          </cell>
          <cell r="R376"/>
        </row>
        <row r="377">
          <cell r="G377" t="str">
            <v xml:space="preserve">9:STAVUS, a. s._Příbram V - Zdaboř_x000D_
</v>
          </cell>
          <cell r="H377" t="str">
            <v>Změna_9</v>
          </cell>
          <cell r="I377"/>
          <cell r="J377"/>
          <cell r="K377"/>
          <cell r="L377"/>
          <cell r="M377"/>
          <cell r="N377"/>
          <cell r="O377"/>
          <cell r="P377">
            <v>765</v>
          </cell>
          <cell r="Q377"/>
          <cell r="R377"/>
        </row>
        <row r="378">
          <cell r="G378" t="str">
            <v>9:STAVUS, a. s._Příbram VII</v>
          </cell>
          <cell r="H378" t="str">
            <v>Změna_9</v>
          </cell>
          <cell r="I378"/>
          <cell r="J378"/>
          <cell r="K378"/>
          <cell r="L378">
            <v>833</v>
          </cell>
          <cell r="M378"/>
          <cell r="N378"/>
          <cell r="O378"/>
          <cell r="P378"/>
          <cell r="Q378"/>
          <cell r="R378"/>
        </row>
        <row r="379">
          <cell r="G379" t="str">
            <v>9:Tepelné hospodářství Litvínov s.r.o._Litvínov - PK</v>
          </cell>
          <cell r="H379" t="str">
            <v>Změna_9</v>
          </cell>
          <cell r="I379"/>
          <cell r="J379"/>
          <cell r="K379">
            <v>1268.8499999999999</v>
          </cell>
          <cell r="L379"/>
          <cell r="M379"/>
          <cell r="N379"/>
          <cell r="O379">
            <v>1268.8499999999999</v>
          </cell>
          <cell r="P379"/>
          <cell r="Q379"/>
          <cell r="R379"/>
        </row>
        <row r="380">
          <cell r="G380" t="str">
            <v>9:TEPLO Kyjov, spol. s r.o._Kyjov - domovní kotelny</v>
          </cell>
          <cell r="H380" t="str">
            <v>Změna_9</v>
          </cell>
          <cell r="I380"/>
          <cell r="J380"/>
          <cell r="K380"/>
          <cell r="L380"/>
          <cell r="M380"/>
          <cell r="N380"/>
          <cell r="O380"/>
          <cell r="P380"/>
          <cell r="Q380"/>
          <cell r="R380">
            <v>2600</v>
          </cell>
        </row>
        <row r="381">
          <cell r="G381" t="str">
            <v>9:TEPLO Kyjov, spol. s r.o._Kyjov - výměníkové stanice</v>
          </cell>
          <cell r="H381" t="str">
            <v>Změna_9</v>
          </cell>
          <cell r="I381"/>
          <cell r="J381"/>
          <cell r="K381"/>
          <cell r="L381"/>
          <cell r="M381"/>
          <cell r="N381">
            <v>720</v>
          </cell>
          <cell r="O381"/>
          <cell r="P381">
            <v>720</v>
          </cell>
          <cell r="Q381">
            <v>720</v>
          </cell>
          <cell r="R381">
            <v>720</v>
          </cell>
        </row>
        <row r="382">
          <cell r="G382" t="str">
            <v>9:TEREA Cheb s.r.o._Aš</v>
          </cell>
          <cell r="H382" t="str">
            <v>Změna_9</v>
          </cell>
          <cell r="I382"/>
          <cell r="J382"/>
          <cell r="K382"/>
          <cell r="L382"/>
          <cell r="M382"/>
          <cell r="N382">
            <v>1356</v>
          </cell>
          <cell r="O382"/>
          <cell r="P382">
            <v>1390</v>
          </cell>
          <cell r="Q382"/>
          <cell r="R382"/>
        </row>
        <row r="383">
          <cell r="G383" t="str">
            <v>9:TEREA Cheb s.r.o._Cheb</v>
          </cell>
          <cell r="H383" t="str">
            <v>Změna_9</v>
          </cell>
          <cell r="I383"/>
          <cell r="J383"/>
          <cell r="K383">
            <v>1358</v>
          </cell>
          <cell r="L383"/>
          <cell r="M383"/>
          <cell r="N383">
            <v>1358</v>
          </cell>
          <cell r="O383">
            <v>1358</v>
          </cell>
          <cell r="P383">
            <v>1358</v>
          </cell>
          <cell r="Q383"/>
          <cell r="R383">
            <v>1358</v>
          </cell>
        </row>
        <row r="384">
          <cell r="G384" t="str">
            <v>9:TERMGLOBAL s.r.o._Černovice - Domov pro seniory</v>
          </cell>
          <cell r="H384" t="str">
            <v>Změna_9</v>
          </cell>
          <cell r="I384"/>
          <cell r="J384"/>
          <cell r="K384"/>
          <cell r="L384"/>
          <cell r="M384"/>
          <cell r="N384"/>
          <cell r="O384">
            <v>1257</v>
          </cell>
          <cell r="P384"/>
          <cell r="Q384"/>
          <cell r="R384"/>
        </row>
        <row r="385">
          <cell r="G385" t="str">
            <v>9:TERMGLOBAL s.r.o._Domažlice - Kozinova 292</v>
          </cell>
          <cell r="H385" t="str">
            <v>Změna_9</v>
          </cell>
          <cell r="I385"/>
          <cell r="J385"/>
          <cell r="K385"/>
          <cell r="L385"/>
          <cell r="M385"/>
          <cell r="N385"/>
          <cell r="O385"/>
          <cell r="P385"/>
          <cell r="Q385"/>
          <cell r="R385">
            <v>855</v>
          </cell>
        </row>
        <row r="386">
          <cell r="G386" t="str">
            <v>9:TERMGLOBAL s.r.o._Rokycany - Jiráskova 181</v>
          </cell>
          <cell r="H386" t="str">
            <v>Změna_9</v>
          </cell>
          <cell r="I386"/>
          <cell r="J386"/>
          <cell r="K386"/>
          <cell r="L386"/>
          <cell r="M386"/>
          <cell r="N386"/>
          <cell r="O386"/>
          <cell r="P386"/>
          <cell r="Q386"/>
          <cell r="R386">
            <v>1176</v>
          </cell>
        </row>
        <row r="387">
          <cell r="G387" t="str">
            <v>9:TERMGLOBAL s.r.o._Tachov - gymnázium</v>
          </cell>
          <cell r="H387" t="str">
            <v>Změna_9</v>
          </cell>
          <cell r="I387"/>
          <cell r="J387"/>
          <cell r="K387"/>
          <cell r="L387"/>
          <cell r="M387"/>
          <cell r="N387"/>
          <cell r="O387">
            <v>1084</v>
          </cell>
          <cell r="P387"/>
          <cell r="Q387"/>
          <cell r="R387"/>
        </row>
        <row r="388">
          <cell r="G388" t="str">
            <v>9:CZT Valašské Meziříčí s.r.o._Valašské Meziříčí</v>
          </cell>
          <cell r="H388" t="str">
            <v>Změna_9</v>
          </cell>
          <cell r="I388"/>
          <cell r="J388"/>
          <cell r="K388"/>
          <cell r="L388"/>
          <cell r="M388"/>
          <cell r="N388"/>
          <cell r="O388"/>
          <cell r="P388"/>
          <cell r="Q388">
            <v>1505</v>
          </cell>
          <cell r="R388"/>
        </row>
        <row r="389">
          <cell r="G389" t="str">
            <v xml:space="preserve">9:Zdeněk Pěč_Praha 4 - Kunratice, Za Valem 1374 (bloková kotelna C4)_x000D_
</v>
          </cell>
          <cell r="H389" t="str">
            <v>Změna_9</v>
          </cell>
          <cell r="I389"/>
          <cell r="J389"/>
          <cell r="K389">
            <v>929.45</v>
          </cell>
          <cell r="L389"/>
          <cell r="M389"/>
          <cell r="N389"/>
          <cell r="O389">
            <v>929.45</v>
          </cell>
          <cell r="P389"/>
          <cell r="Q389"/>
          <cell r="R389"/>
        </row>
        <row r="390">
          <cell r="G390" t="str">
            <v xml:space="preserve">9:Zdeněk Pěč_Praha 4 - Kunratice, Velké Kunratické 1312 (bloková kotelna Kunratice)_x000D_
</v>
          </cell>
          <cell r="H390" t="str">
            <v>Změna_9</v>
          </cell>
          <cell r="I390"/>
          <cell r="J390"/>
          <cell r="K390">
            <v>919.67</v>
          </cell>
          <cell r="L390"/>
          <cell r="M390"/>
          <cell r="N390"/>
          <cell r="O390">
            <v>919.67</v>
          </cell>
          <cell r="P390"/>
          <cell r="Q390"/>
          <cell r="R390"/>
        </row>
        <row r="391">
          <cell r="G391" t="str">
            <v xml:space="preserve">9:Zdeněk Pěč_Praha 4 - Kunratice, Muškova 1429/2 (bloková kotelna C6-03)_x000D_
</v>
          </cell>
          <cell r="H391" t="str">
            <v>Změna_9</v>
          </cell>
          <cell r="I391"/>
          <cell r="J391"/>
          <cell r="K391">
            <v>821.15</v>
          </cell>
          <cell r="L391"/>
          <cell r="M391"/>
          <cell r="N391"/>
          <cell r="O391">
            <v>821.15</v>
          </cell>
          <cell r="P391"/>
          <cell r="Q391"/>
          <cell r="R391"/>
        </row>
        <row r="392">
          <cell r="G392" t="str">
            <v xml:space="preserve">9:Zdeněk Pěč_Praha 11 - Háje, Květnového vítězství 1000_x000D_
</v>
          </cell>
          <cell r="H392" t="str">
            <v>Změna_9</v>
          </cell>
          <cell r="I392"/>
          <cell r="J392"/>
          <cell r="K392">
            <v>892.04</v>
          </cell>
          <cell r="L392"/>
          <cell r="M392"/>
          <cell r="N392"/>
          <cell r="O392">
            <v>892.04</v>
          </cell>
          <cell r="P392"/>
          <cell r="Q392"/>
          <cell r="R392"/>
        </row>
        <row r="393">
          <cell r="G393" t="str">
            <v>9:Jablonecká energetická a.s._Jablonec nad Nisou</v>
          </cell>
          <cell r="H393" t="str">
            <v>Změna_9</v>
          </cell>
          <cell r="I393"/>
          <cell r="J393"/>
          <cell r="K393">
            <v>1893.93</v>
          </cell>
          <cell r="L393"/>
          <cell r="M393"/>
          <cell r="N393"/>
          <cell r="O393"/>
          <cell r="P393">
            <v>1813.3</v>
          </cell>
          <cell r="Q393">
            <v>1924.33</v>
          </cell>
          <cell r="R393">
            <v>892.29</v>
          </cell>
        </row>
        <row r="394">
          <cell r="G394" t="str">
            <v>9:Jablonecká energetická a.s._Liberec</v>
          </cell>
          <cell r="H394" t="str">
            <v>Změna_9</v>
          </cell>
          <cell r="I394"/>
          <cell r="J394"/>
          <cell r="K394"/>
          <cell r="L394"/>
          <cell r="M394"/>
          <cell r="N394"/>
          <cell r="O394"/>
          <cell r="P394"/>
          <cell r="Q394"/>
          <cell r="R394">
            <v>1368.52</v>
          </cell>
        </row>
        <row r="395">
          <cell r="G395" t="str">
            <v xml:space="preserve">9:Zemědělské družstvo se sídlem ve Sloupnici_Němčice u České Třebové_x000D_
</v>
          </cell>
          <cell r="H395" t="str">
            <v>Změna_9</v>
          </cell>
          <cell r="I395"/>
          <cell r="J395"/>
          <cell r="K395"/>
          <cell r="L395"/>
          <cell r="M395"/>
          <cell r="N395"/>
          <cell r="O395">
            <v>605</v>
          </cell>
          <cell r="P395"/>
          <cell r="Q395"/>
          <cell r="R395"/>
        </row>
        <row r="396">
          <cell r="G396" t="str">
            <v>10:Avia Energo, s.r.o._Praha - Letňany, Čakovice, sídliště Letňany, areál Avia</v>
          </cell>
          <cell r="H396" t="str">
            <v>Změna_10</v>
          </cell>
          <cell r="I396"/>
          <cell r="J396"/>
          <cell r="K396"/>
          <cell r="L396"/>
          <cell r="M396"/>
          <cell r="N396"/>
          <cell r="O396"/>
          <cell r="P396">
            <v>797</v>
          </cell>
          <cell r="Q396">
            <v>856</v>
          </cell>
          <cell r="R396"/>
        </row>
        <row r="397">
          <cell r="G397" t="str">
            <v>10:Energie AG Kolín a.s._Český Brod</v>
          </cell>
          <cell r="H397" t="str">
            <v>Změna_10</v>
          </cell>
          <cell r="I397"/>
          <cell r="J397"/>
          <cell r="K397">
            <v>1851</v>
          </cell>
          <cell r="L397"/>
          <cell r="M397"/>
          <cell r="N397"/>
          <cell r="O397">
            <v>1951</v>
          </cell>
          <cell r="P397"/>
          <cell r="Q397">
            <v>1951</v>
          </cell>
          <cell r="R397">
            <v>1951</v>
          </cell>
        </row>
        <row r="398">
          <cell r="G398" t="str">
            <v xml:space="preserve">10:Energie AG Kolín a.s._Dobříš_x000D_
</v>
          </cell>
          <cell r="H398" t="str">
            <v>Změna_10</v>
          </cell>
          <cell r="I398"/>
          <cell r="J398"/>
          <cell r="K398"/>
          <cell r="L398"/>
          <cell r="M398"/>
          <cell r="N398"/>
          <cell r="O398"/>
          <cell r="P398">
            <v>1951</v>
          </cell>
          <cell r="Q398">
            <v>1951</v>
          </cell>
          <cell r="R398">
            <v>1951</v>
          </cell>
        </row>
        <row r="399">
          <cell r="G399" t="str">
            <v>10:ENERGOAQUA, a.s._Rožnov pod Radhoštěm</v>
          </cell>
          <cell r="H399" t="str">
            <v>Změna_10</v>
          </cell>
          <cell r="I399"/>
          <cell r="J399"/>
          <cell r="K399"/>
          <cell r="L399">
            <v>2440</v>
          </cell>
          <cell r="M399"/>
          <cell r="N399"/>
          <cell r="O399"/>
          <cell r="P399">
            <v>2470</v>
          </cell>
          <cell r="Q399"/>
          <cell r="R399"/>
        </row>
        <row r="400">
          <cell r="G400" t="str">
            <v>10:ERDING, a.s._Jesenice</v>
          </cell>
          <cell r="H400" t="str">
            <v>Změna_10</v>
          </cell>
          <cell r="I400"/>
          <cell r="J400">
            <v>725</v>
          </cell>
          <cell r="K400"/>
          <cell r="L400"/>
          <cell r="M400"/>
          <cell r="N400"/>
          <cell r="O400"/>
          <cell r="P400"/>
          <cell r="Q400">
            <v>725</v>
          </cell>
          <cell r="R400"/>
        </row>
        <row r="401">
          <cell r="G401" t="str">
            <v xml:space="preserve">10:FARPOL s.r.o._Polkovice_x000D_
</v>
          </cell>
          <cell r="H401" t="str">
            <v>Změna_10</v>
          </cell>
          <cell r="I401"/>
          <cell r="J401"/>
          <cell r="K401"/>
          <cell r="L401"/>
          <cell r="M401"/>
          <cell r="N401"/>
          <cell r="O401">
            <v>597.22</v>
          </cell>
          <cell r="P401"/>
          <cell r="Q401"/>
          <cell r="R401"/>
        </row>
        <row r="402">
          <cell r="G402" t="str">
            <v>10:Kotelna Lihovarská s.r.o._Praha 9 - Balabenka</v>
          </cell>
          <cell r="H402" t="str">
            <v>Změna_10</v>
          </cell>
          <cell r="I402"/>
          <cell r="J402"/>
          <cell r="K402"/>
          <cell r="L402"/>
          <cell r="M402"/>
          <cell r="N402"/>
          <cell r="O402">
            <v>1276</v>
          </cell>
          <cell r="P402"/>
          <cell r="Q402"/>
          <cell r="R402"/>
        </row>
        <row r="403">
          <cell r="G403" t="str">
            <v>10:MEI Property Services, s.r.o._Strakonice - Katovická 175</v>
          </cell>
          <cell r="H403" t="str">
            <v>Změna_10</v>
          </cell>
          <cell r="I403"/>
          <cell r="J403"/>
          <cell r="K403"/>
          <cell r="L403"/>
          <cell r="M403"/>
          <cell r="N403"/>
          <cell r="O403"/>
          <cell r="P403"/>
          <cell r="Q403">
            <v>759.98</v>
          </cell>
          <cell r="R403"/>
        </row>
        <row r="404">
          <cell r="G404" t="str">
            <v>10:Služby obce Kovářská s.r.o._Kovářská - Sídliště 671, rozvod</v>
          </cell>
          <cell r="H404" t="str">
            <v>Změna_10</v>
          </cell>
          <cell r="I404"/>
          <cell r="J404"/>
          <cell r="K404"/>
          <cell r="L404"/>
          <cell r="M404"/>
          <cell r="N404"/>
          <cell r="O404"/>
          <cell r="P404"/>
          <cell r="Q404">
            <v>1148.26</v>
          </cell>
          <cell r="R404"/>
        </row>
        <row r="405">
          <cell r="G405" t="str">
            <v>10:Synthesia, a.s._Pardubice - Semtín</v>
          </cell>
          <cell r="H405" t="str">
            <v>Změna_10</v>
          </cell>
          <cell r="I405"/>
          <cell r="J405"/>
          <cell r="K405"/>
          <cell r="L405">
            <v>1032</v>
          </cell>
          <cell r="M405"/>
          <cell r="N405"/>
          <cell r="O405"/>
          <cell r="P405"/>
          <cell r="Q405"/>
          <cell r="R405"/>
        </row>
        <row r="406">
          <cell r="G406" t="str">
            <v>10:Teplárna Strakonice, a.s._Strakonice</v>
          </cell>
          <cell r="H406" t="str">
            <v>Změna_10</v>
          </cell>
          <cell r="I406"/>
          <cell r="J406"/>
          <cell r="K406"/>
          <cell r="L406">
            <v>534.92999999999995</v>
          </cell>
          <cell r="M406"/>
          <cell r="N406">
            <v>577.65</v>
          </cell>
          <cell r="O406"/>
          <cell r="P406">
            <v>612.41</v>
          </cell>
          <cell r="Q406">
            <v>664.3</v>
          </cell>
          <cell r="R406"/>
        </row>
        <row r="407">
          <cell r="G407" t="str">
            <v>10:TEPLO Kyjov, spol. s r.o._Kyjov - domovní kotelny</v>
          </cell>
          <cell r="H407" t="str">
            <v>Změna_10</v>
          </cell>
          <cell r="I407"/>
          <cell r="J407"/>
          <cell r="K407"/>
          <cell r="L407"/>
          <cell r="M407"/>
          <cell r="N407"/>
          <cell r="O407"/>
          <cell r="P407"/>
          <cell r="Q407"/>
          <cell r="R407">
            <v>2100</v>
          </cell>
        </row>
        <row r="408">
          <cell r="G408" t="str">
            <v>10:TEPLO VRBNO s.r.o._Vrbno pod Pradědem - blok kotelen</v>
          </cell>
          <cell r="H408" t="str">
            <v>Změna_10</v>
          </cell>
          <cell r="I408"/>
          <cell r="J408"/>
          <cell r="K408">
            <v>1820</v>
          </cell>
          <cell r="L408"/>
          <cell r="M408">
            <v>1820</v>
          </cell>
          <cell r="N408">
            <v>1820</v>
          </cell>
          <cell r="O408">
            <v>1820</v>
          </cell>
          <cell r="P408"/>
          <cell r="Q408"/>
          <cell r="R408">
            <v>1820</v>
          </cell>
        </row>
        <row r="409">
          <cell r="G409" t="str">
            <v>10:ÚJV Řež, a. s._Husinec - Řež, Hlavní 130</v>
          </cell>
          <cell r="H409" t="str">
            <v>Změna_10</v>
          </cell>
          <cell r="I409"/>
          <cell r="J409"/>
          <cell r="K409"/>
          <cell r="L409"/>
          <cell r="M409"/>
          <cell r="N409"/>
          <cell r="O409"/>
          <cell r="P409"/>
          <cell r="Q409">
            <v>2194.4499999999998</v>
          </cell>
          <cell r="R409"/>
        </row>
        <row r="410">
          <cell r="G410" t="str">
            <v>10:Zemědělské družstvo Hrotovice, družstvo_Hrotovice</v>
          </cell>
          <cell r="H410" t="str">
            <v>Změna_10</v>
          </cell>
          <cell r="I410"/>
          <cell r="J410"/>
          <cell r="K410"/>
          <cell r="L410"/>
          <cell r="M410"/>
          <cell r="N410"/>
          <cell r="O410"/>
          <cell r="P410"/>
          <cell r="Q410">
            <v>350</v>
          </cell>
          <cell r="R410"/>
        </row>
      </sheetData>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60DC-F86F-4F85-AE56-6BE898C5FEDC}">
  <dimension ref="A5:I65"/>
  <sheetViews>
    <sheetView showGridLines="0" tabSelected="1" zoomScaleNormal="100" workbookViewId="0">
      <selection activeCell="A7" sqref="A7:A21"/>
    </sheetView>
  </sheetViews>
  <sheetFormatPr defaultRowHeight="12.75" x14ac:dyDescent="0.2"/>
  <cols>
    <col min="1" max="1" width="168.140625" style="79" customWidth="1"/>
    <col min="2" max="2" width="13.140625" style="79" customWidth="1"/>
    <col min="3" max="3" width="9.140625" style="79"/>
    <col min="4" max="4" width="35" style="79" customWidth="1"/>
    <col min="5" max="7" width="9.140625" style="79" hidden="1" customWidth="1"/>
    <col min="8" max="8" width="1.28515625" style="79" hidden="1" customWidth="1"/>
    <col min="9" max="9" width="9.140625" style="79" hidden="1" customWidth="1"/>
    <col min="10" max="16384" width="9.140625" style="79"/>
  </cols>
  <sheetData>
    <row r="5" spans="1:2" ht="107.25" customHeight="1" x14ac:dyDescent="0.2">
      <c r="A5" s="322" t="s">
        <v>26</v>
      </c>
      <c r="B5" s="323"/>
    </row>
    <row r="6" spans="1:2" ht="28.5" customHeight="1" x14ac:dyDescent="0.2">
      <c r="A6" s="80" t="s">
        <v>25</v>
      </c>
      <c r="B6" s="78"/>
    </row>
    <row r="7" spans="1:2" s="81" customFormat="1" ht="30" customHeight="1" x14ac:dyDescent="0.2">
      <c r="A7" s="324" t="s">
        <v>135</v>
      </c>
    </row>
    <row r="8" spans="1:2" s="81" customFormat="1" ht="30" customHeight="1" x14ac:dyDescent="0.2">
      <c r="A8" s="324"/>
    </row>
    <row r="9" spans="1:2" s="81" customFormat="1" ht="30" customHeight="1" x14ac:dyDescent="0.2">
      <c r="A9" s="324"/>
    </row>
    <row r="10" spans="1:2" s="81" customFormat="1" ht="30" customHeight="1" x14ac:dyDescent="0.2">
      <c r="A10" s="324"/>
    </row>
    <row r="11" spans="1:2" s="81" customFormat="1" ht="30" customHeight="1" x14ac:dyDescent="0.2">
      <c r="A11" s="324"/>
    </row>
    <row r="12" spans="1:2" s="81" customFormat="1" ht="30" customHeight="1" x14ac:dyDescent="0.2">
      <c r="A12" s="324"/>
    </row>
    <row r="13" spans="1:2" s="81" customFormat="1" ht="30" customHeight="1" x14ac:dyDescent="0.2">
      <c r="A13" s="324"/>
    </row>
    <row r="14" spans="1:2" s="81" customFormat="1" ht="30" customHeight="1" x14ac:dyDescent="0.2">
      <c r="A14" s="324"/>
    </row>
    <row r="15" spans="1:2" s="81" customFormat="1" ht="30" customHeight="1" x14ac:dyDescent="0.2">
      <c r="A15" s="324"/>
    </row>
    <row r="16" spans="1:2" s="81" customFormat="1" ht="30" customHeight="1" x14ac:dyDescent="0.2">
      <c r="A16" s="324"/>
    </row>
    <row r="17" spans="1:9" s="81" customFormat="1" ht="30" customHeight="1" x14ac:dyDescent="0.2">
      <c r="A17" s="324"/>
    </row>
    <row r="18" spans="1:9" s="81" customFormat="1" ht="30" customHeight="1" x14ac:dyDescent="0.2">
      <c r="A18" s="324"/>
    </row>
    <row r="19" spans="1:9" ht="24" customHeight="1" x14ac:dyDescent="0.2">
      <c r="A19" s="324"/>
      <c r="B19" s="81"/>
      <c r="C19" s="81"/>
      <c r="D19" s="81"/>
      <c r="E19" s="81"/>
      <c r="F19" s="81"/>
      <c r="G19" s="81"/>
      <c r="H19" s="81"/>
      <c r="I19" s="81"/>
    </row>
    <row r="20" spans="1:9" ht="24" customHeight="1" x14ac:dyDescent="0.2">
      <c r="A20" s="324"/>
      <c r="B20" s="81"/>
      <c r="C20" s="81"/>
      <c r="D20" s="81"/>
      <c r="E20" s="81"/>
      <c r="F20" s="81"/>
      <c r="G20" s="81"/>
      <c r="H20" s="81"/>
      <c r="I20" s="81"/>
    </row>
    <row r="21" spans="1:9" ht="24" customHeight="1" x14ac:dyDescent="0.2">
      <c r="A21" s="324"/>
      <c r="B21" s="81"/>
      <c r="C21" s="81"/>
      <c r="D21" s="81"/>
      <c r="E21" s="81"/>
      <c r="F21" s="81"/>
      <c r="G21" s="81"/>
      <c r="H21" s="81"/>
      <c r="I21" s="81"/>
    </row>
    <row r="22" spans="1:9" ht="24" customHeight="1" x14ac:dyDescent="0.2">
      <c r="A22" s="86"/>
      <c r="B22" s="81"/>
      <c r="C22" s="81"/>
      <c r="D22" s="81"/>
      <c r="E22" s="81"/>
      <c r="F22" s="81"/>
      <c r="G22" s="81"/>
      <c r="H22" s="81"/>
      <c r="I22" s="81"/>
    </row>
    <row r="23" spans="1:9" ht="24" customHeight="1" x14ac:dyDescent="0.2">
      <c r="A23" s="86"/>
      <c r="B23" s="81"/>
      <c r="C23" s="81"/>
      <c r="D23" s="81"/>
      <c r="E23" s="81"/>
      <c r="F23" s="81"/>
      <c r="G23" s="81"/>
      <c r="H23" s="81"/>
      <c r="I23" s="81"/>
    </row>
    <row r="24" spans="1:9" ht="14.25" x14ac:dyDescent="0.2">
      <c r="A24" s="81"/>
      <c r="B24" s="81"/>
      <c r="C24" s="81"/>
      <c r="D24" s="81"/>
      <c r="E24" s="81"/>
      <c r="F24" s="81"/>
      <c r="G24" s="81"/>
      <c r="H24" s="81"/>
      <c r="I24" s="81"/>
    </row>
    <row r="25" spans="1:9" ht="14.25" x14ac:dyDescent="0.2">
      <c r="A25" s="82"/>
      <c r="B25" s="81"/>
      <c r="C25" s="81"/>
      <c r="D25" s="81"/>
      <c r="E25" s="81"/>
      <c r="F25" s="81"/>
      <c r="G25" s="81"/>
      <c r="H25" s="81"/>
      <c r="I25" s="81"/>
    </row>
    <row r="26" spans="1:9" ht="28.5" customHeight="1" x14ac:dyDescent="0.2">
      <c r="A26" s="84" t="s">
        <v>36</v>
      </c>
      <c r="B26" s="81"/>
      <c r="C26" s="81"/>
      <c r="D26" s="81"/>
      <c r="E26" s="81"/>
      <c r="F26" s="81"/>
      <c r="G26" s="81"/>
      <c r="H26" s="81"/>
      <c r="I26" s="81"/>
    </row>
    <row r="27" spans="1:9" ht="18" x14ac:dyDescent="0.2">
      <c r="A27" s="83" t="s">
        <v>37</v>
      </c>
      <c r="B27" s="81"/>
      <c r="C27" s="81"/>
      <c r="D27" s="81"/>
      <c r="E27" s="81"/>
      <c r="F27" s="81"/>
      <c r="G27" s="81"/>
      <c r="H27" s="81"/>
      <c r="I27" s="81"/>
    </row>
    <row r="28" spans="1:9" ht="18" x14ac:dyDescent="0.2">
      <c r="A28" s="85" t="s">
        <v>136</v>
      </c>
      <c r="B28" s="81"/>
      <c r="C28" s="81"/>
      <c r="D28" s="81"/>
      <c r="E28" s="81"/>
      <c r="F28" s="81"/>
      <c r="G28" s="81"/>
      <c r="H28" s="81"/>
      <c r="I28" s="81"/>
    </row>
    <row r="29" spans="1:9" ht="18" x14ac:dyDescent="0.2">
      <c r="A29" s="85" t="s">
        <v>11</v>
      </c>
      <c r="B29" s="81"/>
      <c r="C29" s="81"/>
      <c r="D29" s="81"/>
      <c r="E29" s="81"/>
      <c r="F29" s="81"/>
      <c r="G29" s="81"/>
      <c r="H29" s="81"/>
      <c r="I29" s="81"/>
    </row>
    <row r="30" spans="1:9" ht="18" x14ac:dyDescent="0.2">
      <c r="A30" s="85" t="s">
        <v>27</v>
      </c>
      <c r="B30" s="81"/>
      <c r="C30" s="81"/>
      <c r="D30" s="81"/>
      <c r="E30" s="81"/>
      <c r="F30" s="81"/>
      <c r="G30" s="81"/>
      <c r="H30" s="81"/>
      <c r="I30" s="81"/>
    </row>
    <row r="31" spans="1:9" ht="18" x14ac:dyDescent="0.2">
      <c r="A31" s="85" t="s">
        <v>39</v>
      </c>
      <c r="B31" s="81"/>
      <c r="C31" s="81"/>
      <c r="D31" s="81"/>
      <c r="E31" s="81"/>
      <c r="F31" s="81"/>
      <c r="G31" s="81"/>
      <c r="H31" s="81"/>
      <c r="I31" s="81"/>
    </row>
    <row r="32" spans="1:9" ht="18" x14ac:dyDescent="0.2">
      <c r="A32" s="83"/>
      <c r="B32" s="81"/>
      <c r="C32" s="81"/>
      <c r="D32" s="81"/>
      <c r="E32" s="81"/>
      <c r="F32" s="81"/>
      <c r="G32" s="81"/>
      <c r="H32" s="81"/>
      <c r="I32" s="81"/>
    </row>
    <row r="33" spans="1:9" ht="18" x14ac:dyDescent="0.2">
      <c r="A33" s="85"/>
      <c r="B33" s="81"/>
      <c r="C33" s="81"/>
      <c r="D33" s="81"/>
      <c r="E33" s="81"/>
      <c r="F33" s="81"/>
      <c r="G33" s="81"/>
      <c r="H33" s="81"/>
      <c r="I33" s="81"/>
    </row>
    <row r="34" spans="1:9" ht="18" x14ac:dyDescent="0.2">
      <c r="A34" s="85"/>
      <c r="B34" s="81"/>
      <c r="C34" s="81"/>
      <c r="D34" s="81"/>
      <c r="E34" s="81"/>
      <c r="F34" s="81"/>
      <c r="G34" s="81"/>
      <c r="H34" s="81"/>
      <c r="I34" s="81"/>
    </row>
    <row r="35" spans="1:9" ht="18" x14ac:dyDescent="0.2">
      <c r="A35" s="83"/>
      <c r="B35" s="81"/>
      <c r="C35" s="81"/>
      <c r="D35" s="81"/>
      <c r="E35" s="81"/>
      <c r="F35" s="81"/>
      <c r="G35" s="81"/>
      <c r="H35" s="81"/>
      <c r="I35" s="81"/>
    </row>
    <row r="36" spans="1:9" ht="18" x14ac:dyDescent="0.2">
      <c r="A36" s="85"/>
      <c r="B36" s="81"/>
      <c r="C36" s="81"/>
      <c r="D36" s="81"/>
      <c r="E36" s="81"/>
      <c r="F36" s="81"/>
      <c r="G36" s="81"/>
      <c r="H36" s="81"/>
      <c r="I36" s="81"/>
    </row>
    <row r="37" spans="1:9" ht="18" x14ac:dyDescent="0.2">
      <c r="A37" s="85"/>
      <c r="B37" s="81"/>
      <c r="C37" s="81"/>
      <c r="D37" s="81"/>
      <c r="E37" s="81"/>
      <c r="F37" s="81"/>
      <c r="G37" s="81"/>
      <c r="H37" s="81"/>
      <c r="I37" s="81"/>
    </row>
    <row r="38" spans="1:9" ht="18" x14ac:dyDescent="0.2">
      <c r="A38" s="85"/>
      <c r="B38" s="81"/>
      <c r="C38" s="81"/>
      <c r="D38" s="81"/>
      <c r="E38" s="81"/>
      <c r="F38" s="81"/>
      <c r="G38" s="81"/>
      <c r="H38" s="81"/>
      <c r="I38" s="81"/>
    </row>
    <row r="39" spans="1:9" ht="18" x14ac:dyDescent="0.2">
      <c r="A39" s="85"/>
      <c r="B39" s="81"/>
      <c r="C39" s="81"/>
      <c r="D39" s="81"/>
      <c r="E39" s="81"/>
      <c r="F39" s="81"/>
      <c r="G39" s="81"/>
      <c r="H39" s="81"/>
      <c r="I39" s="81"/>
    </row>
    <row r="40" spans="1:9" ht="18" x14ac:dyDescent="0.2">
      <c r="A40" s="85"/>
      <c r="B40" s="81"/>
      <c r="C40" s="81"/>
      <c r="D40" s="81"/>
      <c r="E40" s="81"/>
      <c r="F40" s="81"/>
      <c r="G40" s="81"/>
      <c r="H40" s="81"/>
      <c r="I40" s="81"/>
    </row>
    <row r="41" spans="1:9" ht="18" x14ac:dyDescent="0.2">
      <c r="A41" s="83"/>
      <c r="B41" s="81"/>
      <c r="C41" s="81"/>
      <c r="D41" s="81"/>
      <c r="E41" s="81"/>
      <c r="F41" s="81"/>
      <c r="G41" s="81"/>
      <c r="H41" s="81"/>
      <c r="I41" s="81"/>
    </row>
    <row r="42" spans="1:9" ht="14.25" x14ac:dyDescent="0.2">
      <c r="A42" s="81"/>
      <c r="B42" s="81"/>
      <c r="C42" s="81"/>
      <c r="D42" s="81"/>
      <c r="E42" s="81"/>
      <c r="F42" s="81"/>
      <c r="G42" s="81"/>
      <c r="H42" s="81"/>
      <c r="I42" s="81"/>
    </row>
    <row r="43" spans="1:9" ht="14.25" x14ac:dyDescent="0.2">
      <c r="A43" s="81"/>
      <c r="B43" s="81"/>
      <c r="C43" s="81"/>
      <c r="D43" s="81"/>
      <c r="E43" s="81"/>
      <c r="F43" s="81"/>
      <c r="G43" s="81"/>
      <c r="H43" s="81"/>
      <c r="I43" s="81"/>
    </row>
    <row r="44" spans="1:9" ht="14.25" x14ac:dyDescent="0.2">
      <c r="A44" s="81"/>
      <c r="B44" s="81"/>
      <c r="C44" s="81"/>
      <c r="D44" s="81"/>
      <c r="E44" s="81"/>
      <c r="F44" s="81"/>
      <c r="G44" s="81"/>
      <c r="H44" s="81"/>
      <c r="I44" s="81"/>
    </row>
    <row r="45" spans="1:9" ht="14.25" x14ac:dyDescent="0.2">
      <c r="A45" s="81"/>
      <c r="B45" s="81"/>
      <c r="C45" s="81"/>
      <c r="D45" s="81"/>
      <c r="E45" s="81"/>
      <c r="F45" s="81"/>
      <c r="G45" s="81"/>
      <c r="H45" s="81"/>
      <c r="I45" s="81"/>
    </row>
    <row r="46" spans="1:9" ht="14.25" x14ac:dyDescent="0.2">
      <c r="A46" s="81"/>
      <c r="B46" s="81"/>
      <c r="C46" s="81"/>
      <c r="D46" s="81"/>
      <c r="E46" s="81"/>
      <c r="F46" s="81"/>
      <c r="G46" s="81"/>
      <c r="H46" s="81"/>
      <c r="I46" s="81"/>
    </row>
    <row r="47" spans="1:9" ht="14.25" x14ac:dyDescent="0.2">
      <c r="A47" s="81"/>
      <c r="B47" s="81"/>
      <c r="C47" s="81"/>
      <c r="D47" s="81"/>
      <c r="E47" s="81"/>
      <c r="F47" s="81"/>
      <c r="G47" s="81"/>
      <c r="H47" s="81"/>
      <c r="I47" s="81"/>
    </row>
    <row r="48" spans="1:9" ht="14.25" x14ac:dyDescent="0.2">
      <c r="A48" s="81"/>
      <c r="B48" s="81"/>
      <c r="C48" s="81"/>
      <c r="D48" s="81"/>
      <c r="E48" s="81"/>
      <c r="F48" s="81"/>
      <c r="G48" s="81"/>
      <c r="H48" s="81"/>
      <c r="I48" s="81"/>
    </row>
    <row r="49" spans="1:9" ht="14.25" x14ac:dyDescent="0.2">
      <c r="A49" s="81"/>
      <c r="B49" s="81"/>
      <c r="C49" s="81"/>
      <c r="D49" s="81"/>
      <c r="E49" s="81"/>
      <c r="F49" s="81"/>
      <c r="G49" s="81"/>
      <c r="H49" s="81"/>
      <c r="I49" s="81"/>
    </row>
    <row r="50" spans="1:9" ht="14.25" x14ac:dyDescent="0.2">
      <c r="A50" s="81"/>
      <c r="B50" s="81"/>
      <c r="C50" s="81"/>
      <c r="D50" s="81"/>
      <c r="E50" s="81"/>
      <c r="F50" s="81"/>
      <c r="G50" s="81"/>
      <c r="H50" s="81"/>
      <c r="I50" s="81"/>
    </row>
    <row r="51" spans="1:9" ht="14.25" x14ac:dyDescent="0.2">
      <c r="A51" s="81"/>
      <c r="B51" s="81"/>
      <c r="C51" s="81"/>
      <c r="D51" s="81"/>
      <c r="E51" s="81"/>
      <c r="F51" s="81"/>
      <c r="G51" s="81"/>
      <c r="H51" s="81"/>
      <c r="I51" s="81"/>
    </row>
    <row r="52" spans="1:9" ht="14.25" x14ac:dyDescent="0.2">
      <c r="A52" s="81"/>
      <c r="B52" s="81"/>
      <c r="C52" s="81"/>
      <c r="D52" s="81"/>
      <c r="E52" s="81"/>
      <c r="F52" s="81"/>
      <c r="G52" s="81"/>
      <c r="H52" s="81"/>
      <c r="I52" s="81"/>
    </row>
    <row r="53" spans="1:9" ht="14.25" x14ac:dyDescent="0.2">
      <c r="A53" s="81"/>
      <c r="B53" s="81"/>
      <c r="C53" s="81"/>
      <c r="D53" s="81"/>
      <c r="E53" s="81"/>
      <c r="F53" s="81"/>
      <c r="G53" s="81"/>
      <c r="H53" s="81"/>
      <c r="I53" s="81"/>
    </row>
    <row r="54" spans="1:9" ht="14.25" x14ac:dyDescent="0.2">
      <c r="A54" s="81"/>
      <c r="B54" s="81"/>
      <c r="C54" s="81"/>
      <c r="D54" s="81"/>
      <c r="E54" s="81"/>
      <c r="F54" s="81"/>
      <c r="G54" s="81"/>
      <c r="H54" s="81"/>
      <c r="I54" s="81"/>
    </row>
    <row r="55" spans="1:9" ht="14.25" x14ac:dyDescent="0.2">
      <c r="A55" s="81"/>
      <c r="B55" s="81"/>
      <c r="C55" s="81"/>
      <c r="D55" s="81"/>
      <c r="E55" s="81"/>
      <c r="F55" s="81"/>
      <c r="G55" s="81"/>
      <c r="H55" s="81"/>
      <c r="I55" s="81"/>
    </row>
    <row r="56" spans="1:9" ht="14.25" x14ac:dyDescent="0.2">
      <c r="A56" s="81"/>
      <c r="B56" s="81"/>
      <c r="C56" s="81"/>
      <c r="D56" s="81"/>
      <c r="E56" s="81"/>
      <c r="F56" s="81"/>
      <c r="G56" s="81"/>
      <c r="H56" s="81"/>
      <c r="I56" s="81"/>
    </row>
    <row r="57" spans="1:9" ht="14.25" x14ac:dyDescent="0.2">
      <c r="A57" s="81"/>
      <c r="B57" s="81"/>
      <c r="C57" s="81"/>
      <c r="D57" s="81"/>
      <c r="E57" s="81"/>
      <c r="F57" s="81"/>
      <c r="G57" s="81"/>
      <c r="H57" s="81"/>
      <c r="I57" s="81"/>
    </row>
    <row r="58" spans="1:9" ht="14.25" x14ac:dyDescent="0.2">
      <c r="A58" s="81"/>
      <c r="B58" s="81"/>
      <c r="C58" s="81"/>
      <c r="D58" s="81"/>
      <c r="E58" s="81"/>
      <c r="F58" s="81"/>
      <c r="G58" s="81"/>
      <c r="H58" s="81"/>
      <c r="I58" s="81"/>
    </row>
    <row r="59" spans="1:9" ht="14.25" x14ac:dyDescent="0.2">
      <c r="A59" s="81"/>
      <c r="B59" s="81"/>
      <c r="C59" s="81"/>
      <c r="D59" s="81"/>
      <c r="E59" s="81"/>
      <c r="F59" s="81"/>
      <c r="G59" s="81"/>
      <c r="H59" s="81"/>
      <c r="I59" s="81"/>
    </row>
    <row r="60" spans="1:9" ht="14.25" x14ac:dyDescent="0.2">
      <c r="A60" s="81"/>
      <c r="B60" s="81"/>
      <c r="C60" s="81"/>
      <c r="D60" s="81"/>
      <c r="E60" s="81"/>
      <c r="F60" s="81"/>
      <c r="G60" s="81"/>
      <c r="H60" s="81"/>
      <c r="I60" s="81"/>
    </row>
    <row r="61" spans="1:9" ht="14.25" x14ac:dyDescent="0.2">
      <c r="A61" s="81"/>
      <c r="B61" s="81"/>
      <c r="C61" s="81"/>
      <c r="D61" s="81"/>
      <c r="E61" s="81"/>
      <c r="F61" s="81"/>
      <c r="G61" s="81"/>
      <c r="H61" s="81"/>
      <c r="I61" s="81"/>
    </row>
    <row r="62" spans="1:9" ht="14.25" x14ac:dyDescent="0.2">
      <c r="A62" s="81"/>
      <c r="B62" s="81"/>
      <c r="C62" s="81"/>
      <c r="D62" s="81"/>
      <c r="E62" s="81"/>
      <c r="F62" s="81"/>
      <c r="G62" s="81"/>
      <c r="H62" s="81"/>
      <c r="I62" s="81"/>
    </row>
    <row r="63" spans="1:9" ht="14.25" x14ac:dyDescent="0.2">
      <c r="A63" s="81"/>
      <c r="B63" s="81"/>
      <c r="C63" s="81"/>
      <c r="D63" s="81"/>
      <c r="E63" s="81"/>
      <c r="F63" s="81"/>
      <c r="G63" s="81"/>
      <c r="H63" s="81"/>
      <c r="I63" s="81"/>
    </row>
    <row r="64" spans="1:9" ht="14.25" x14ac:dyDescent="0.2">
      <c r="A64" s="81"/>
      <c r="B64" s="81"/>
      <c r="C64" s="81"/>
      <c r="D64" s="81"/>
      <c r="E64" s="81"/>
      <c r="F64" s="81"/>
      <c r="G64" s="81"/>
      <c r="H64" s="81"/>
      <c r="I64" s="81"/>
    </row>
    <row r="65" spans="1:9" ht="14.25" x14ac:dyDescent="0.2">
      <c r="A65" s="81"/>
      <c r="B65" s="81"/>
      <c r="C65" s="81"/>
      <c r="D65" s="81"/>
      <c r="E65" s="81"/>
      <c r="F65" s="81"/>
      <c r="G65" s="81"/>
      <c r="H65" s="81"/>
      <c r="I65" s="81"/>
    </row>
  </sheetData>
  <sheetProtection algorithmName="SHA-512" hashValue="neSOjJVk408yuH0x1C03CfUSUQi5rlKFGUXw8fBS5vEF/dZru5spEZh/wSfinrB2NSXZTdCh3ZU87GqCgig/KQ==" saltValue="jtULXAACiKBdC0SqstvBlA==" spinCount="100000" sheet="1" formatCells="0" formatColumns="0" formatRows="0" insertColumns="0" insertRows="0" insertHyperlinks="0" deleteColumns="0" deleteRows="0" sort="0" autoFilter="0" pivotTables="0"/>
  <mergeCells count="2">
    <mergeCell ref="A5:B5"/>
    <mergeCell ref="A7:A21"/>
  </mergeCells>
  <hyperlinks>
    <hyperlink ref="A29" location="'Plyn KS'!A1" display="Zemní plyn" xr:uid="{3F8FC248-AA84-4086-A2DE-102207D5B004}"/>
    <hyperlink ref="A30" location="'Uhlí KS'!A1" display="Uhlí" xr:uid="{25B8E5EB-8C27-4D15-90B5-854667DD283C}"/>
    <hyperlink ref="A31" location="'Biomasa KS'!A1" display="Biomasa" xr:uid="{FAA9D586-885F-40BA-878B-D3D95E5E985B}"/>
    <hyperlink ref="A28" location="'Souhrnně KS'!A1" display="Souhrně" xr:uid="{9C3E7B4A-EF94-4C3B-AEC9-7DD3F763C945}"/>
  </hyperlinks>
  <pageMargins left="0.7" right="0.7" top="0.78740157499999996" bottom="0.78740157499999996" header="0.3" footer="0.3"/>
  <pageSetup paperSize="9" scale="83" orientation="landscape" verticalDpi="0" r:id="rId1"/>
  <rowBreaks count="1" manualBreakCount="1">
    <brk id="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16</v>
      </c>
      <c r="B1" s="66"/>
      <c r="C1" s="66"/>
      <c r="D1" s="66"/>
      <c r="E1" s="66"/>
      <c r="F1" s="66"/>
      <c r="G1" s="66"/>
      <c r="H1" s="66"/>
      <c r="I1" s="66"/>
      <c r="J1" s="66"/>
      <c r="K1" s="66"/>
      <c r="L1" s="66"/>
      <c r="M1" s="58" t="e">
        <f>#REF!</f>
        <v>#REF!</v>
      </c>
      <c r="N1" s="66"/>
      <c r="O1" s="66"/>
    </row>
    <row r="2" spans="1:21" ht="7.5" customHeight="1" x14ac:dyDescent="0.25">
      <c r="A2" s="57"/>
      <c r="B2" s="66"/>
      <c r="C2" s="66"/>
      <c r="D2" s="66"/>
      <c r="E2" s="66"/>
      <c r="F2" s="66"/>
      <c r="G2" s="66"/>
      <c r="H2" s="66"/>
      <c r="I2" s="66"/>
      <c r="J2" s="66"/>
      <c r="K2" s="66"/>
      <c r="L2" s="66"/>
      <c r="M2" s="66"/>
      <c r="N2" s="66"/>
      <c r="O2" s="66"/>
    </row>
    <row r="3" spans="1:21" x14ac:dyDescent="0.2">
      <c r="A3" s="19"/>
      <c r="B3" s="384"/>
      <c r="C3" s="384"/>
      <c r="D3" s="384"/>
      <c r="E3" s="384"/>
      <c r="F3" s="384"/>
      <c r="G3" s="385"/>
      <c r="H3" s="386"/>
      <c r="I3" s="384"/>
      <c r="J3" s="384"/>
      <c r="K3" s="384"/>
      <c r="L3" s="384"/>
      <c r="M3" s="384"/>
      <c r="N3" s="5"/>
    </row>
    <row r="4" spans="1:21" ht="13.5" customHeight="1" x14ac:dyDescent="0.2">
      <c r="A4" s="19"/>
      <c r="B4" s="387"/>
      <c r="C4" s="388"/>
      <c r="D4" s="388"/>
      <c r="E4" s="388"/>
      <c r="F4" s="388"/>
      <c r="G4" s="389"/>
      <c r="H4" s="387"/>
      <c r="I4" s="388"/>
      <c r="J4" s="388"/>
      <c r="K4" s="388"/>
      <c r="L4" s="388"/>
      <c r="M4" s="388"/>
      <c r="N4" s="31"/>
    </row>
    <row r="5" spans="1:21" x14ac:dyDescent="0.2">
      <c r="A5" s="9"/>
      <c r="B5" s="382"/>
      <c r="C5" s="390"/>
      <c r="D5" s="382"/>
      <c r="E5" s="390"/>
      <c r="F5" s="382"/>
      <c r="G5" s="390"/>
      <c r="H5" s="382"/>
      <c r="I5" s="390"/>
      <c r="J5" s="382"/>
      <c r="K5" s="390"/>
      <c r="L5" s="382"/>
      <c r="M5" s="383"/>
      <c r="N5" s="50"/>
    </row>
    <row r="6" spans="1:21" x14ac:dyDescent="0.2">
      <c r="A6" s="7"/>
      <c r="B6" s="55"/>
      <c r="C6" s="23"/>
      <c r="D6" s="23"/>
      <c r="E6" s="23"/>
      <c r="F6" s="23"/>
      <c r="G6" s="23"/>
      <c r="H6" s="23"/>
      <c r="I6" s="23"/>
      <c r="J6" s="23"/>
      <c r="K6" s="23"/>
      <c r="L6" s="23"/>
      <c r="M6" s="40"/>
      <c r="N6" s="50"/>
    </row>
    <row r="7" spans="1:21" x14ac:dyDescent="0.2">
      <c r="A7" s="395"/>
      <c r="B7" s="393"/>
      <c r="C7" s="394"/>
      <c r="D7" s="394"/>
      <c r="E7" s="394"/>
      <c r="F7" s="394"/>
      <c r="G7" s="397"/>
      <c r="H7" s="393"/>
      <c r="I7" s="394"/>
      <c r="J7" s="394"/>
      <c r="K7" s="394"/>
      <c r="L7" s="394"/>
      <c r="M7" s="394"/>
      <c r="N7" s="32"/>
    </row>
    <row r="8" spans="1:21" x14ac:dyDescent="0.2">
      <c r="A8" s="396"/>
      <c r="B8" s="25"/>
      <c r="C8" s="37"/>
      <c r="D8" s="26"/>
      <c r="E8" s="37"/>
      <c r="F8" s="26"/>
      <c r="G8" s="37"/>
      <c r="H8" s="25"/>
      <c r="I8" s="37"/>
      <c r="J8" s="26"/>
      <c r="K8" s="37"/>
      <c r="L8" s="26"/>
      <c r="M8" s="37"/>
      <c r="N8" s="1"/>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4" ht="18" x14ac:dyDescent="0.25">
      <c r="A1" s="57" t="s">
        <v>17</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7"/>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18</v>
      </c>
      <c r="B1" s="66"/>
      <c r="C1" s="66"/>
      <c r="D1" s="66"/>
      <c r="E1" s="66"/>
      <c r="F1" s="66"/>
      <c r="G1" s="66"/>
      <c r="H1" s="66"/>
      <c r="I1" s="66"/>
      <c r="J1" s="66"/>
      <c r="K1" s="66"/>
      <c r="L1" s="66"/>
      <c r="M1" s="58" t="e">
        <f>#REF!</f>
        <v>#REF!</v>
      </c>
      <c r="N1" s="66"/>
      <c r="O1" s="66"/>
    </row>
    <row r="2" spans="1:21" ht="7.5" customHeight="1" x14ac:dyDescent="0.25">
      <c r="A2" s="57"/>
      <c r="B2" s="66"/>
      <c r="C2" s="66"/>
      <c r="D2" s="66"/>
      <c r="E2" s="66"/>
      <c r="F2" s="66"/>
      <c r="G2" s="66"/>
      <c r="H2" s="66"/>
      <c r="I2" s="66"/>
      <c r="J2" s="66"/>
      <c r="K2" s="66"/>
      <c r="L2" s="66"/>
      <c r="M2" s="66"/>
      <c r="N2" s="66"/>
      <c r="O2" s="66"/>
    </row>
    <row r="3" spans="1:21" x14ac:dyDescent="0.2">
      <c r="A3" s="19"/>
      <c r="B3" s="384"/>
      <c r="C3" s="384"/>
      <c r="D3" s="384"/>
      <c r="E3" s="384"/>
      <c r="F3" s="384"/>
      <c r="G3" s="385"/>
      <c r="H3" s="386"/>
      <c r="I3" s="384"/>
      <c r="J3" s="384"/>
      <c r="K3" s="384"/>
      <c r="L3" s="384"/>
      <c r="M3" s="384"/>
      <c r="N3" s="5"/>
    </row>
    <row r="4" spans="1:21" ht="13.5" customHeight="1" x14ac:dyDescent="0.2">
      <c r="A4" s="19"/>
      <c r="B4" s="387"/>
      <c r="C4" s="388"/>
      <c r="D4" s="388"/>
      <c r="E4" s="388"/>
      <c r="F4" s="388"/>
      <c r="G4" s="389"/>
      <c r="H4" s="387"/>
      <c r="I4" s="388"/>
      <c r="J4" s="388"/>
      <c r="K4" s="388"/>
      <c r="L4" s="388"/>
      <c r="M4" s="388"/>
      <c r="N4" s="31"/>
    </row>
    <row r="5" spans="1:21" x14ac:dyDescent="0.2">
      <c r="A5" s="9"/>
      <c r="B5" s="382"/>
      <c r="C5" s="390"/>
      <c r="D5" s="382"/>
      <c r="E5" s="390"/>
      <c r="F5" s="382"/>
      <c r="G5" s="390"/>
      <c r="H5" s="382"/>
      <c r="I5" s="390"/>
      <c r="J5" s="382"/>
      <c r="K5" s="390"/>
      <c r="L5" s="382"/>
      <c r="M5" s="383"/>
      <c r="N5" s="50"/>
    </row>
    <row r="6" spans="1:21" x14ac:dyDescent="0.2">
      <c r="A6" s="7"/>
      <c r="B6" s="55"/>
      <c r="C6" s="23"/>
      <c r="D6" s="23"/>
      <c r="E6" s="23"/>
      <c r="F6" s="23"/>
      <c r="G6" s="23"/>
      <c r="H6" s="23"/>
      <c r="I6" s="23"/>
      <c r="J6" s="23"/>
      <c r="K6" s="23"/>
      <c r="L6" s="23"/>
      <c r="M6" s="40"/>
      <c r="N6" s="50"/>
    </row>
    <row r="7" spans="1:21" x14ac:dyDescent="0.2">
      <c r="A7" s="395"/>
      <c r="B7" s="393"/>
      <c r="C7" s="394"/>
      <c r="D7" s="394"/>
      <c r="E7" s="394"/>
      <c r="F7" s="394"/>
      <c r="G7" s="397"/>
      <c r="H7" s="393"/>
      <c r="I7" s="394"/>
      <c r="J7" s="394"/>
      <c r="K7" s="394"/>
      <c r="L7" s="394"/>
      <c r="M7" s="394"/>
      <c r="N7" s="32"/>
    </row>
    <row r="8" spans="1:21" x14ac:dyDescent="0.2">
      <c r="A8" s="396"/>
      <c r="B8" s="25"/>
      <c r="C8" s="37"/>
      <c r="D8" s="26"/>
      <c r="E8" s="37"/>
      <c r="F8" s="26"/>
      <c r="G8" s="37"/>
      <c r="H8" s="25"/>
      <c r="I8" s="37"/>
      <c r="J8" s="26"/>
      <c r="K8" s="37"/>
      <c r="L8" s="26"/>
      <c r="M8" s="37"/>
      <c r="N8" s="1"/>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4" ht="18" x14ac:dyDescent="0.25">
      <c r="A1" s="57" t="s">
        <v>19</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39"/>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20</v>
      </c>
      <c r="B1" s="66"/>
      <c r="C1" s="66"/>
      <c r="D1" s="66"/>
      <c r="E1" s="66"/>
      <c r="F1" s="66"/>
      <c r="G1" s="66"/>
      <c r="H1" s="66"/>
      <c r="I1" s="66"/>
      <c r="J1" s="66"/>
      <c r="K1" s="66"/>
      <c r="L1" s="66"/>
      <c r="M1" s="58" t="e">
        <f>#REF!</f>
        <v>#REF!</v>
      </c>
      <c r="N1" s="66"/>
      <c r="O1" s="66"/>
    </row>
    <row r="2" spans="1:21" ht="7.5" customHeight="1" x14ac:dyDescent="0.25">
      <c r="A2" s="57"/>
      <c r="B2" s="66"/>
      <c r="C2" s="66"/>
      <c r="D2" s="66"/>
      <c r="E2" s="66"/>
      <c r="F2" s="66"/>
      <c r="G2" s="66"/>
      <c r="H2" s="66"/>
      <c r="I2" s="66"/>
      <c r="J2" s="66"/>
      <c r="K2" s="66"/>
      <c r="L2" s="66"/>
      <c r="M2" s="66"/>
      <c r="N2" s="66"/>
      <c r="O2" s="66"/>
    </row>
    <row r="3" spans="1:21" x14ac:dyDescent="0.2">
      <c r="A3" s="19"/>
      <c r="B3" s="384"/>
      <c r="C3" s="384"/>
      <c r="D3" s="384"/>
      <c r="E3" s="384"/>
      <c r="F3" s="384"/>
      <c r="G3" s="385"/>
      <c r="H3" s="386"/>
      <c r="I3" s="384"/>
      <c r="J3" s="384"/>
      <c r="K3" s="384"/>
      <c r="L3" s="384"/>
      <c r="M3" s="384"/>
      <c r="N3" s="5"/>
    </row>
    <row r="4" spans="1:21" ht="13.5" customHeight="1" x14ac:dyDescent="0.2">
      <c r="A4" s="19"/>
      <c r="B4" s="387"/>
      <c r="C4" s="388"/>
      <c r="D4" s="388"/>
      <c r="E4" s="388"/>
      <c r="F4" s="388"/>
      <c r="G4" s="389"/>
      <c r="H4" s="387"/>
      <c r="I4" s="388"/>
      <c r="J4" s="388"/>
      <c r="K4" s="388"/>
      <c r="L4" s="388"/>
      <c r="M4" s="388"/>
      <c r="N4" s="31"/>
    </row>
    <row r="5" spans="1:21" x14ac:dyDescent="0.2">
      <c r="A5" s="9"/>
      <c r="B5" s="382"/>
      <c r="C5" s="390"/>
      <c r="D5" s="382"/>
      <c r="E5" s="390"/>
      <c r="F5" s="382"/>
      <c r="G5" s="390"/>
      <c r="H5" s="382"/>
      <c r="I5" s="390"/>
      <c r="J5" s="382"/>
      <c r="K5" s="390"/>
      <c r="L5" s="382"/>
      <c r="M5" s="383"/>
      <c r="N5" s="50"/>
    </row>
    <row r="6" spans="1:21" x14ac:dyDescent="0.2">
      <c r="A6" s="7"/>
      <c r="B6" s="55"/>
      <c r="C6" s="23"/>
      <c r="D6" s="23"/>
      <c r="E6" s="23"/>
      <c r="F6" s="23"/>
      <c r="G6" s="23"/>
      <c r="H6" s="23"/>
      <c r="I6" s="23"/>
      <c r="J6" s="23"/>
      <c r="K6" s="23"/>
      <c r="L6" s="23"/>
      <c r="M6" s="40"/>
      <c r="N6" s="50"/>
    </row>
    <row r="7" spans="1:21" x14ac:dyDescent="0.2">
      <c r="A7" s="395"/>
      <c r="B7" s="393"/>
      <c r="C7" s="394"/>
      <c r="D7" s="394"/>
      <c r="E7" s="394"/>
      <c r="F7" s="394"/>
      <c r="G7" s="397"/>
      <c r="H7" s="393"/>
      <c r="I7" s="394"/>
      <c r="J7" s="394"/>
      <c r="K7" s="394"/>
      <c r="L7" s="394"/>
      <c r="M7" s="394"/>
      <c r="N7" s="32"/>
    </row>
    <row r="8" spans="1:21" x14ac:dyDescent="0.2">
      <c r="A8" s="396"/>
      <c r="B8" s="25"/>
      <c r="C8" s="37"/>
      <c r="D8" s="26"/>
      <c r="E8" s="37"/>
      <c r="F8" s="26"/>
      <c r="G8" s="37"/>
      <c r="H8" s="25"/>
      <c r="I8" s="37"/>
      <c r="J8" s="26"/>
      <c r="K8" s="37"/>
      <c r="L8" s="26"/>
      <c r="M8" s="37"/>
      <c r="N8" s="1"/>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4" ht="18" x14ac:dyDescent="0.25">
      <c r="A1" s="57" t="s">
        <v>21</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7"/>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22</v>
      </c>
      <c r="B1" s="66"/>
      <c r="C1" s="66"/>
      <c r="D1" s="66"/>
      <c r="E1" s="66"/>
      <c r="F1" s="66"/>
      <c r="G1" s="66"/>
      <c r="H1" s="66"/>
      <c r="I1" s="66"/>
      <c r="J1" s="66"/>
      <c r="K1" s="66"/>
      <c r="L1" s="66"/>
      <c r="M1" s="58" t="e">
        <f>#REF!</f>
        <v>#REF!</v>
      </c>
      <c r="N1" s="66"/>
      <c r="O1" s="66"/>
    </row>
    <row r="2" spans="1:21" ht="7.5" customHeight="1" x14ac:dyDescent="0.25">
      <c r="A2" s="57"/>
      <c r="B2" s="66"/>
      <c r="C2" s="66"/>
      <c r="D2" s="66"/>
      <c r="E2" s="66"/>
      <c r="F2" s="66"/>
      <c r="G2" s="66"/>
      <c r="H2" s="66"/>
      <c r="I2" s="66"/>
      <c r="J2" s="66"/>
      <c r="K2" s="66"/>
      <c r="L2" s="66"/>
      <c r="M2" s="66"/>
      <c r="N2" s="66"/>
      <c r="O2" s="66"/>
    </row>
    <row r="3" spans="1:21" x14ac:dyDescent="0.2">
      <c r="A3" s="19"/>
      <c r="B3" s="384"/>
      <c r="C3" s="384"/>
      <c r="D3" s="384"/>
      <c r="E3" s="384"/>
      <c r="F3" s="384"/>
      <c r="G3" s="385"/>
      <c r="H3" s="386"/>
      <c r="I3" s="384"/>
      <c r="J3" s="384"/>
      <c r="K3" s="384"/>
      <c r="L3" s="384"/>
      <c r="M3" s="384"/>
      <c r="N3" s="5"/>
    </row>
    <row r="4" spans="1:21" ht="13.5" customHeight="1" x14ac:dyDescent="0.2">
      <c r="A4" s="19"/>
      <c r="B4" s="387"/>
      <c r="C4" s="388"/>
      <c r="D4" s="388"/>
      <c r="E4" s="388"/>
      <c r="F4" s="388"/>
      <c r="G4" s="389"/>
      <c r="H4" s="387"/>
      <c r="I4" s="388"/>
      <c r="J4" s="388"/>
      <c r="K4" s="388"/>
      <c r="L4" s="388"/>
      <c r="M4" s="388"/>
      <c r="N4" s="31"/>
    </row>
    <row r="5" spans="1:21" x14ac:dyDescent="0.2">
      <c r="A5" s="9"/>
      <c r="B5" s="382"/>
      <c r="C5" s="390"/>
      <c r="D5" s="382"/>
      <c r="E5" s="390"/>
      <c r="F5" s="382"/>
      <c r="G5" s="390"/>
      <c r="H5" s="382"/>
      <c r="I5" s="390"/>
      <c r="J5" s="382"/>
      <c r="K5" s="390"/>
      <c r="L5" s="382"/>
      <c r="M5" s="383"/>
      <c r="N5" s="50"/>
    </row>
    <row r="6" spans="1:21" x14ac:dyDescent="0.2">
      <c r="A6" s="7"/>
      <c r="B6" s="55"/>
      <c r="C6" s="23"/>
      <c r="D6" s="23"/>
      <c r="E6" s="23"/>
      <c r="F6" s="23"/>
      <c r="G6" s="23"/>
      <c r="H6" s="23"/>
      <c r="I6" s="23"/>
      <c r="J6" s="23"/>
      <c r="K6" s="23"/>
      <c r="L6" s="23"/>
      <c r="M6" s="40"/>
      <c r="N6" s="50"/>
    </row>
    <row r="7" spans="1:21" x14ac:dyDescent="0.2">
      <c r="A7" s="395"/>
      <c r="B7" s="393"/>
      <c r="C7" s="394"/>
      <c r="D7" s="394"/>
      <c r="E7" s="394"/>
      <c r="F7" s="394"/>
      <c r="G7" s="397"/>
      <c r="H7" s="393"/>
      <c r="I7" s="394"/>
      <c r="J7" s="394"/>
      <c r="K7" s="394"/>
      <c r="L7" s="394"/>
      <c r="M7" s="394"/>
      <c r="N7" s="32"/>
    </row>
    <row r="8" spans="1:21" x14ac:dyDescent="0.2">
      <c r="A8" s="396"/>
      <c r="B8" s="25"/>
      <c r="C8" s="37"/>
      <c r="D8" s="26"/>
      <c r="E8" s="37"/>
      <c r="F8" s="26"/>
      <c r="G8" s="37"/>
      <c r="H8" s="25"/>
      <c r="I8" s="37"/>
      <c r="J8" s="26"/>
      <c r="K8" s="37"/>
      <c r="L8" s="26"/>
      <c r="M8" s="37"/>
      <c r="N8" s="1"/>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customWidth="1"/>
    <col min="8" max="8" width="14.42578125" style="56" customWidth="1"/>
    <col min="9" max="9" width="8" style="56" bestFit="1" customWidth="1"/>
    <col min="10" max="10" width="14.42578125" style="56" customWidth="1"/>
    <col min="11" max="11" width="8" style="56" customWidth="1"/>
    <col min="12" max="12" width="14.42578125" style="56" customWidth="1"/>
    <col min="13" max="13" width="8" style="56" customWidth="1"/>
    <col min="14" max="26" width="9.140625" style="56" customWidth="1"/>
    <col min="27" max="16384" width="9.140625" style="56"/>
  </cols>
  <sheetData>
    <row r="1" spans="1:24" ht="18" x14ac:dyDescent="0.25">
      <c r="A1" s="57" t="s">
        <v>23</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7"/>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24</v>
      </c>
      <c r="B1" s="66"/>
      <c r="C1" s="66"/>
      <c r="D1" s="66"/>
      <c r="E1" s="66"/>
      <c r="F1" s="66"/>
      <c r="G1" s="66"/>
      <c r="H1" s="66"/>
      <c r="I1" s="66"/>
      <c r="J1" s="66"/>
      <c r="K1" s="66"/>
      <c r="L1" s="66"/>
      <c r="M1" s="58" t="e">
        <f>#REF!</f>
        <v>#REF!</v>
      </c>
      <c r="N1" s="14"/>
      <c r="O1" s="14"/>
      <c r="P1" s="74"/>
    </row>
    <row r="2" spans="1:21" ht="7.5" customHeight="1" x14ac:dyDescent="0.25">
      <c r="A2" s="57"/>
      <c r="B2" s="66"/>
      <c r="C2" s="66"/>
      <c r="D2" s="66"/>
      <c r="E2" s="66"/>
      <c r="F2" s="66"/>
      <c r="G2" s="66"/>
      <c r="H2" s="66"/>
      <c r="I2" s="66"/>
      <c r="J2" s="66"/>
      <c r="K2" s="66"/>
      <c r="L2" s="66"/>
      <c r="M2" s="66"/>
      <c r="N2" s="14"/>
      <c r="O2" s="14"/>
      <c r="P2" s="74"/>
    </row>
    <row r="3" spans="1:21" x14ac:dyDescent="0.2">
      <c r="A3" s="19"/>
      <c r="B3" s="384"/>
      <c r="C3" s="384"/>
      <c r="D3" s="384"/>
      <c r="E3" s="384"/>
      <c r="F3" s="384"/>
      <c r="G3" s="385"/>
      <c r="H3" s="386"/>
      <c r="I3" s="384"/>
      <c r="J3" s="384"/>
      <c r="K3" s="384"/>
      <c r="L3" s="384"/>
      <c r="M3" s="384"/>
      <c r="N3" s="14"/>
      <c r="O3" s="74"/>
      <c r="P3" s="74"/>
    </row>
    <row r="4" spans="1:21" ht="13.5" customHeight="1" x14ac:dyDescent="0.2">
      <c r="A4" s="19"/>
      <c r="B4" s="387"/>
      <c r="C4" s="388"/>
      <c r="D4" s="388"/>
      <c r="E4" s="388"/>
      <c r="F4" s="388"/>
      <c r="G4" s="389"/>
      <c r="H4" s="387"/>
      <c r="I4" s="388"/>
      <c r="J4" s="388"/>
      <c r="K4" s="388"/>
      <c r="L4" s="388"/>
      <c r="M4" s="388"/>
      <c r="N4" s="14"/>
      <c r="O4" s="74"/>
      <c r="P4" s="74"/>
    </row>
    <row r="5" spans="1:21" x14ac:dyDescent="0.2">
      <c r="A5" s="9"/>
      <c r="B5" s="382"/>
      <c r="C5" s="390"/>
      <c r="D5" s="382"/>
      <c r="E5" s="390"/>
      <c r="F5" s="382"/>
      <c r="G5" s="390"/>
      <c r="H5" s="382"/>
      <c r="I5" s="390"/>
      <c r="J5" s="382"/>
      <c r="K5" s="390"/>
      <c r="L5" s="382"/>
      <c r="M5" s="383"/>
      <c r="N5" s="14"/>
      <c r="O5" s="74"/>
      <c r="P5" s="74"/>
    </row>
    <row r="6" spans="1:21" x14ac:dyDescent="0.2">
      <c r="A6" s="7"/>
      <c r="B6" s="55"/>
      <c r="C6" s="23"/>
      <c r="D6" s="23"/>
      <c r="E6" s="23"/>
      <c r="F6" s="23"/>
      <c r="G6" s="23"/>
      <c r="H6" s="23"/>
      <c r="I6" s="23"/>
      <c r="J6" s="23"/>
      <c r="K6" s="23"/>
      <c r="L6" s="23"/>
      <c r="M6" s="40"/>
      <c r="N6" s="14"/>
      <c r="O6" s="74"/>
      <c r="P6" s="74"/>
    </row>
    <row r="7" spans="1:21" x14ac:dyDescent="0.2">
      <c r="A7" s="395"/>
      <c r="B7" s="393"/>
      <c r="C7" s="394"/>
      <c r="D7" s="394"/>
      <c r="E7" s="394"/>
      <c r="F7" s="394"/>
      <c r="G7" s="397"/>
      <c r="H7" s="393"/>
      <c r="I7" s="394"/>
      <c r="J7" s="394"/>
      <c r="K7" s="394"/>
      <c r="L7" s="394"/>
      <c r="M7" s="394"/>
      <c r="N7" s="14"/>
      <c r="O7" s="74"/>
      <c r="P7" s="74"/>
    </row>
    <row r="8" spans="1:21" x14ac:dyDescent="0.2">
      <c r="A8" s="396"/>
      <c r="B8" s="25"/>
      <c r="C8" s="37"/>
      <c r="D8" s="26"/>
      <c r="E8" s="37"/>
      <c r="F8" s="26"/>
      <c r="G8" s="37"/>
      <c r="H8" s="25"/>
      <c r="I8" s="37"/>
      <c r="J8" s="26"/>
      <c r="K8" s="37"/>
      <c r="L8" s="26"/>
      <c r="M8" s="37"/>
      <c r="N8" s="14"/>
      <c r="O8" s="74"/>
      <c r="P8" s="74"/>
    </row>
    <row r="9" spans="1:21" x14ac:dyDescent="0.2">
      <c r="A9" s="27"/>
      <c r="B9" s="59"/>
      <c r="C9" s="60"/>
      <c r="D9" s="12"/>
      <c r="E9" s="60"/>
      <c r="F9" s="12"/>
      <c r="G9" s="60"/>
      <c r="H9" s="59"/>
      <c r="I9" s="60"/>
      <c r="J9" s="12"/>
      <c r="K9" s="60"/>
      <c r="L9" s="12"/>
      <c r="M9" s="60"/>
      <c r="N9" s="52"/>
      <c r="O9" s="75"/>
      <c r="P9" s="74"/>
    </row>
    <row r="10" spans="1:21" x14ac:dyDescent="0.2">
      <c r="A10" s="27"/>
      <c r="B10" s="59"/>
      <c r="C10" s="60"/>
      <c r="D10" s="12"/>
      <c r="E10" s="60"/>
      <c r="F10" s="12"/>
      <c r="G10" s="60"/>
      <c r="H10" s="59"/>
      <c r="I10" s="60"/>
      <c r="J10" s="12"/>
      <c r="K10" s="60"/>
      <c r="L10" s="12"/>
      <c r="M10" s="60"/>
      <c r="N10" s="52"/>
      <c r="O10" s="75"/>
      <c r="P10" s="74"/>
    </row>
    <row r="11" spans="1:21" x14ac:dyDescent="0.2">
      <c r="A11" s="18"/>
      <c r="B11" s="17"/>
      <c r="C11" s="60"/>
      <c r="D11" s="6"/>
      <c r="E11" s="60"/>
      <c r="F11" s="6"/>
      <c r="G11" s="60"/>
      <c r="H11" s="17"/>
      <c r="I11" s="60"/>
      <c r="J11" s="6"/>
      <c r="K11" s="60"/>
      <c r="L11" s="6"/>
      <c r="M11" s="60"/>
      <c r="N11" s="52"/>
      <c r="O11" s="75"/>
      <c r="P11" s="74"/>
    </row>
    <row r="12" spans="1:21" x14ac:dyDescent="0.2">
      <c r="A12" s="18"/>
      <c r="B12" s="59"/>
      <c r="C12" s="60"/>
      <c r="D12" s="12"/>
      <c r="E12" s="60"/>
      <c r="F12" s="12"/>
      <c r="G12" s="60"/>
      <c r="H12" s="59"/>
      <c r="I12" s="60"/>
      <c r="J12" s="12"/>
      <c r="K12" s="60"/>
      <c r="L12" s="12"/>
      <c r="M12" s="60"/>
      <c r="N12" s="52"/>
      <c r="O12" s="75"/>
      <c r="P12" s="74"/>
    </row>
    <row r="13" spans="1:21" x14ac:dyDescent="0.2">
      <c r="A13" s="18"/>
      <c r="B13" s="17"/>
      <c r="C13" s="60"/>
      <c r="D13" s="6"/>
      <c r="E13" s="60"/>
      <c r="F13" s="6"/>
      <c r="G13" s="60"/>
      <c r="H13" s="17"/>
      <c r="I13" s="60"/>
      <c r="J13" s="6"/>
      <c r="K13" s="60"/>
      <c r="L13" s="6"/>
      <c r="M13" s="60"/>
      <c r="N13" s="52"/>
      <c r="O13" s="75"/>
      <c r="P13" s="74"/>
    </row>
    <row r="14" spans="1:21" x14ac:dyDescent="0.2">
      <c r="A14" s="18"/>
      <c r="B14" s="59"/>
      <c r="C14" s="60"/>
      <c r="D14" s="12"/>
      <c r="E14" s="60"/>
      <c r="F14" s="12"/>
      <c r="G14" s="60"/>
      <c r="H14" s="59"/>
      <c r="I14" s="60"/>
      <c r="J14" s="12"/>
      <c r="K14" s="60"/>
      <c r="L14" s="12"/>
      <c r="M14" s="60"/>
      <c r="N14" s="52"/>
      <c r="O14" s="75"/>
      <c r="P14" s="14"/>
      <c r="Q14" s="30"/>
      <c r="R14" s="4"/>
      <c r="S14" s="4"/>
      <c r="T14" s="4"/>
      <c r="U14" s="4"/>
    </row>
    <row r="15" spans="1:21" x14ac:dyDescent="0.2">
      <c r="A15" s="18"/>
      <c r="B15" s="59"/>
      <c r="C15" s="60"/>
      <c r="D15" s="12"/>
      <c r="E15" s="62"/>
      <c r="F15" s="12"/>
      <c r="G15" s="62"/>
      <c r="H15" s="59"/>
      <c r="I15" s="62"/>
      <c r="J15" s="12"/>
      <c r="K15" s="62"/>
      <c r="L15" s="12"/>
      <c r="M15" s="62"/>
      <c r="N15" s="52"/>
      <c r="O15" s="75"/>
      <c r="P15" s="14"/>
      <c r="Q15" s="30"/>
      <c r="R15" s="4"/>
      <c r="S15" s="4"/>
      <c r="T15" s="4"/>
      <c r="U15" s="4"/>
    </row>
    <row r="16" spans="1:21" ht="12.75" thickBot="1" x14ac:dyDescent="0.25">
      <c r="A16" s="8"/>
      <c r="B16" s="16"/>
      <c r="C16" s="63"/>
      <c r="D16" s="2"/>
      <c r="E16" s="64"/>
      <c r="F16" s="2"/>
      <c r="G16" s="64"/>
      <c r="H16" s="16"/>
      <c r="I16" s="65"/>
      <c r="J16" s="2"/>
      <c r="K16" s="65"/>
      <c r="L16" s="2"/>
      <c r="M16" s="65"/>
      <c r="N16" s="52"/>
      <c r="O16" s="75"/>
      <c r="P16" s="14"/>
      <c r="Q16" s="30"/>
      <c r="R16" s="4"/>
      <c r="S16" s="4"/>
      <c r="T16" s="4"/>
      <c r="U16" s="4"/>
    </row>
    <row r="17" spans="1:20" x14ac:dyDescent="0.2">
      <c r="A17" s="10"/>
      <c r="B17" s="66"/>
      <c r="C17" s="66"/>
      <c r="D17" s="66"/>
      <c r="E17" s="66"/>
      <c r="F17" s="66"/>
      <c r="G17" s="66"/>
      <c r="H17" s="66"/>
      <c r="I17" s="66"/>
      <c r="J17" s="66"/>
      <c r="K17" s="66"/>
      <c r="L17" s="67"/>
      <c r="M17" s="67"/>
      <c r="N17" s="76"/>
      <c r="O17" s="74"/>
      <c r="P17" s="74"/>
    </row>
    <row r="18" spans="1:20" x14ac:dyDescent="0.2">
      <c r="A18" s="41"/>
      <c r="B18" s="384"/>
      <c r="C18" s="384"/>
      <c r="D18" s="384"/>
      <c r="E18" s="384"/>
      <c r="F18" s="384"/>
      <c r="G18" s="385"/>
      <c r="H18" s="3"/>
      <c r="I18" s="3"/>
      <c r="J18" s="3"/>
      <c r="K18" s="3"/>
      <c r="L18" s="3"/>
      <c r="M18" s="3"/>
      <c r="N18" s="77"/>
      <c r="O18" s="14"/>
      <c r="P18" s="53"/>
      <c r="Q18" s="30"/>
      <c r="R18" s="4"/>
      <c r="S18" s="4"/>
      <c r="T18" s="4"/>
    </row>
    <row r="19" spans="1:20" x14ac:dyDescent="0.2">
      <c r="A19" s="28"/>
      <c r="B19" s="398"/>
      <c r="C19" s="399"/>
      <c r="D19" s="399"/>
      <c r="E19" s="399"/>
      <c r="F19" s="399"/>
      <c r="G19" s="399"/>
      <c r="H19" s="69"/>
      <c r="I19" s="70"/>
      <c r="J19" s="71"/>
      <c r="K19" s="42"/>
      <c r="L19" s="71"/>
      <c r="M19" s="72"/>
      <c r="N19" s="77"/>
      <c r="O19" s="14"/>
      <c r="P19" s="53"/>
      <c r="Q19" s="30"/>
      <c r="R19" s="4"/>
      <c r="S19" s="4"/>
      <c r="T19" s="4"/>
    </row>
    <row r="20" spans="1:20" x14ac:dyDescent="0.2">
      <c r="A20" s="29"/>
      <c r="B20" s="383"/>
      <c r="C20" s="390"/>
      <c r="D20" s="383"/>
      <c r="E20" s="390"/>
      <c r="F20" s="383"/>
      <c r="G20" s="390"/>
      <c r="H20" s="69"/>
      <c r="I20" s="70"/>
      <c r="J20" s="71"/>
      <c r="K20" s="42"/>
      <c r="L20" s="71"/>
      <c r="M20" s="72"/>
      <c r="N20" s="77"/>
      <c r="O20" s="14"/>
      <c r="P20" s="53"/>
      <c r="Q20" s="30"/>
      <c r="R20" s="36"/>
      <c r="S20" s="36"/>
      <c r="T20" s="36"/>
    </row>
    <row r="21" spans="1:20" x14ac:dyDescent="0.2">
      <c r="A21" s="54"/>
      <c r="B21" s="55"/>
      <c r="C21" s="23"/>
      <c r="D21" s="23"/>
      <c r="E21" s="23"/>
      <c r="F21" s="23"/>
      <c r="G21" s="40"/>
      <c r="H21" s="69"/>
      <c r="I21" s="70"/>
      <c r="J21" s="71"/>
      <c r="K21" s="42"/>
      <c r="L21" s="71"/>
      <c r="M21" s="72"/>
      <c r="N21" s="77"/>
      <c r="O21" s="14"/>
      <c r="P21" s="53"/>
      <c r="Q21" s="30"/>
      <c r="R21" s="4"/>
      <c r="S21" s="4"/>
      <c r="T21" s="4"/>
    </row>
    <row r="22" spans="1:20" x14ac:dyDescent="0.2">
      <c r="A22" s="391"/>
      <c r="B22" s="393"/>
      <c r="C22" s="394"/>
      <c r="D22" s="394"/>
      <c r="E22" s="394"/>
      <c r="F22" s="394"/>
      <c r="G22" s="394"/>
      <c r="H22" s="69"/>
      <c r="I22" s="70"/>
      <c r="J22" s="71"/>
      <c r="K22" s="42"/>
      <c r="L22" s="71"/>
      <c r="M22" s="72"/>
      <c r="N22" s="77"/>
      <c r="O22" s="14"/>
      <c r="P22" s="53"/>
      <c r="Q22" s="30"/>
      <c r="R22" s="4"/>
      <c r="S22" s="4"/>
      <c r="T22" s="4"/>
    </row>
    <row r="23" spans="1:20" x14ac:dyDescent="0.2">
      <c r="A23" s="392"/>
      <c r="B23" s="25"/>
      <c r="C23" s="38"/>
      <c r="D23" s="26"/>
      <c r="E23" s="38"/>
      <c r="F23" s="26"/>
      <c r="G23" s="38"/>
      <c r="H23" s="66"/>
      <c r="I23" s="66"/>
      <c r="J23" s="71"/>
      <c r="K23" s="42"/>
      <c r="L23" s="71"/>
      <c r="M23" s="72"/>
      <c r="N23" s="77"/>
      <c r="O23" s="14"/>
      <c r="P23" s="53"/>
      <c r="Q23" s="30"/>
      <c r="R23" s="33"/>
      <c r="S23" s="36"/>
      <c r="T23" s="36"/>
    </row>
    <row r="24" spans="1:20" x14ac:dyDescent="0.2">
      <c r="A24" s="21"/>
      <c r="B24" s="48"/>
      <c r="C24" s="34"/>
      <c r="D24" s="13"/>
      <c r="E24" s="34"/>
      <c r="F24" s="13"/>
      <c r="G24" s="34"/>
      <c r="H24" s="66"/>
      <c r="I24" s="66"/>
      <c r="J24" s="71"/>
      <c r="K24" s="42"/>
      <c r="L24" s="71"/>
      <c r="M24" s="72"/>
      <c r="N24" s="77"/>
      <c r="O24" s="52"/>
      <c r="P24" s="74"/>
      <c r="T24" s="67"/>
    </row>
    <row r="25" spans="1:20" x14ac:dyDescent="0.2">
      <c r="A25" s="21"/>
      <c r="B25" s="48"/>
      <c r="C25" s="34"/>
      <c r="D25" s="13"/>
      <c r="E25" s="34"/>
      <c r="F25" s="13"/>
      <c r="G25" s="34"/>
      <c r="H25" s="66"/>
      <c r="I25" s="66"/>
      <c r="J25" s="71"/>
      <c r="K25" s="42"/>
      <c r="L25" s="71"/>
      <c r="M25" s="72"/>
      <c r="N25" s="77"/>
      <c r="O25" s="52"/>
      <c r="P25" s="74"/>
    </row>
    <row r="26" spans="1:20" x14ac:dyDescent="0.2">
      <c r="A26" s="21"/>
      <c r="B26" s="48"/>
      <c r="C26" s="34"/>
      <c r="D26" s="13"/>
      <c r="E26" s="34"/>
      <c r="F26" s="13"/>
      <c r="G26" s="34"/>
      <c r="H26" s="66"/>
      <c r="I26" s="66"/>
      <c r="J26" s="71"/>
      <c r="K26" s="42"/>
      <c r="L26" s="71"/>
      <c r="M26" s="72"/>
      <c r="N26" s="77"/>
      <c r="O26" s="52"/>
      <c r="P26" s="74"/>
    </row>
    <row r="27" spans="1:20" ht="12.75" thickBot="1" x14ac:dyDescent="0.25">
      <c r="A27" s="22"/>
      <c r="B27" s="49"/>
      <c r="C27" s="35"/>
      <c r="D27" s="15"/>
      <c r="E27" s="35"/>
      <c r="F27" s="15"/>
      <c r="G27" s="35"/>
      <c r="H27" s="66"/>
      <c r="I27" s="66"/>
      <c r="J27" s="66"/>
      <c r="K27" s="66"/>
      <c r="L27" s="66"/>
      <c r="M27" s="66"/>
      <c r="N27" s="77"/>
      <c r="O27" s="52"/>
      <c r="P27" s="74"/>
    </row>
    <row r="28" spans="1:20" x14ac:dyDescent="0.2">
      <c r="A28" s="11"/>
      <c r="B28" s="11"/>
      <c r="C28" s="30"/>
      <c r="D28" s="4"/>
      <c r="E28" s="4"/>
      <c r="F28" s="4"/>
      <c r="G28" s="67"/>
      <c r="H28" s="66"/>
      <c r="I28" s="66"/>
      <c r="J28" s="66"/>
      <c r="K28" s="66"/>
      <c r="L28" s="66"/>
      <c r="M28" s="66"/>
      <c r="N28" s="74"/>
      <c r="O28" s="74"/>
      <c r="P28" s="74"/>
    </row>
    <row r="29" spans="1:20" x14ac:dyDescent="0.2">
      <c r="H29" s="66"/>
      <c r="I29" s="66"/>
      <c r="J29" s="66"/>
      <c r="K29" s="66"/>
      <c r="L29" s="66"/>
      <c r="M29" s="66"/>
      <c r="N29" s="74"/>
      <c r="O29" s="74"/>
      <c r="P29" s="74"/>
    </row>
    <row r="30" spans="1:20" x14ac:dyDescent="0.2">
      <c r="J30" s="71"/>
      <c r="K30" s="71"/>
      <c r="L30" s="71"/>
      <c r="M30" s="71"/>
      <c r="N30" s="74"/>
      <c r="O30" s="74"/>
      <c r="P30" s="74"/>
    </row>
    <row r="31" spans="1:20" x14ac:dyDescent="0.2">
      <c r="H31" s="71"/>
      <c r="I31" s="73"/>
      <c r="J31" s="71"/>
      <c r="K31" s="61"/>
      <c r="L31" s="61"/>
      <c r="M31" s="61"/>
      <c r="N31" s="74"/>
      <c r="O31" s="74"/>
      <c r="P31" s="74"/>
    </row>
    <row r="32" spans="1:20" ht="12.75" customHeight="1" x14ac:dyDescent="0.2">
      <c r="H32" s="71"/>
      <c r="I32" s="73"/>
      <c r="J32" s="71"/>
      <c r="K32" s="61"/>
      <c r="L32" s="61"/>
      <c r="M32" s="61"/>
      <c r="N32" s="74"/>
      <c r="O32" s="74"/>
      <c r="P32" s="74"/>
    </row>
    <row r="33" spans="8:16" x14ac:dyDescent="0.2">
      <c r="H33" s="71"/>
      <c r="I33" s="73"/>
      <c r="J33" s="71"/>
      <c r="K33" s="61"/>
      <c r="L33" s="61"/>
      <c r="M33" s="61"/>
      <c r="N33" s="74"/>
      <c r="O33" s="74"/>
      <c r="P33" s="74"/>
    </row>
    <row r="34" spans="8:16" ht="13.5" customHeight="1" x14ac:dyDescent="0.2">
      <c r="H34" s="71"/>
      <c r="I34" s="73"/>
      <c r="J34" s="71"/>
      <c r="K34" s="61"/>
      <c r="L34" s="61"/>
      <c r="M34" s="61"/>
      <c r="N34" s="74"/>
      <c r="O34" s="74"/>
      <c r="P34" s="74"/>
    </row>
    <row r="35" spans="8:16" ht="12.75" customHeight="1" x14ac:dyDescent="0.2">
      <c r="H35" s="71"/>
      <c r="I35" s="73"/>
      <c r="J35" s="71"/>
      <c r="K35" s="61"/>
      <c r="L35" s="61"/>
      <c r="M35" s="61"/>
      <c r="N35" s="74"/>
      <c r="O35" s="74"/>
      <c r="P35" s="74"/>
    </row>
    <row r="36" spans="8:16" ht="12.75" customHeight="1" x14ac:dyDescent="0.2">
      <c r="H36" s="71"/>
      <c r="I36" s="73"/>
      <c r="J36" s="71"/>
      <c r="K36" s="61"/>
      <c r="L36" s="61"/>
      <c r="M36" s="61"/>
      <c r="N36" s="74"/>
      <c r="O36" s="74"/>
      <c r="P36" s="74"/>
    </row>
    <row r="37" spans="8:16" ht="12.75" customHeight="1" x14ac:dyDescent="0.2">
      <c r="H37" s="71"/>
      <c r="I37" s="73"/>
      <c r="J37" s="71"/>
      <c r="K37" s="61"/>
      <c r="L37" s="61"/>
      <c r="M37" s="61"/>
      <c r="N37" s="74"/>
      <c r="O37" s="74"/>
      <c r="P37" s="74"/>
    </row>
    <row r="38" spans="8:16" ht="12.75" customHeight="1" x14ac:dyDescent="0.2">
      <c r="H38" s="71"/>
      <c r="I38" s="73"/>
      <c r="J38" s="71"/>
      <c r="K38" s="61"/>
      <c r="L38" s="61"/>
      <c r="M38" s="61"/>
      <c r="N38" s="74"/>
      <c r="O38" s="74"/>
      <c r="P38" s="74"/>
    </row>
    <row r="39" spans="8:16" x14ac:dyDescent="0.2">
      <c r="N39" s="74"/>
      <c r="O39" s="74"/>
      <c r="P39" s="74"/>
    </row>
    <row r="40" spans="8:16" x14ac:dyDescent="0.2">
      <c r="N40" s="74"/>
      <c r="O40" s="74"/>
      <c r="P40" s="74"/>
    </row>
    <row r="41" spans="8:16" x14ac:dyDescent="0.2">
      <c r="N41" s="74"/>
      <c r="O41" s="74"/>
      <c r="P41" s="74"/>
    </row>
    <row r="42" spans="8:16" x14ac:dyDescent="0.2">
      <c r="N42" s="74"/>
      <c r="O42" s="74"/>
      <c r="P42" s="74"/>
    </row>
    <row r="43" spans="8:16" x14ac:dyDescent="0.2">
      <c r="N43" s="74"/>
      <c r="O43" s="74"/>
      <c r="P43" s="74"/>
    </row>
    <row r="44" spans="8:16" x14ac:dyDescent="0.2">
      <c r="N44" s="74"/>
      <c r="O44" s="74"/>
      <c r="P44" s="74"/>
    </row>
    <row r="45" spans="8:16" x14ac:dyDescent="0.2">
      <c r="N45" s="74"/>
      <c r="O45" s="74"/>
      <c r="P45" s="74"/>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C36EB-21B5-4E1F-85F6-7180B477CEEC}">
  <dimension ref="A1:BF209"/>
  <sheetViews>
    <sheetView showGridLines="0" showZeros="0" zoomScaleNormal="100" zoomScaleSheetLayoutView="85" workbookViewId="0"/>
  </sheetViews>
  <sheetFormatPr defaultRowHeight="12.75" x14ac:dyDescent="0.2"/>
  <cols>
    <col min="1" max="1" width="3" style="89" customWidth="1"/>
    <col min="2" max="2" width="21.5703125" style="89" customWidth="1"/>
    <col min="3" max="7" width="13.85546875" style="89" customWidth="1"/>
    <col min="8" max="8" width="14.85546875" style="89" customWidth="1"/>
    <col min="9" max="9" width="16.7109375" style="89" customWidth="1"/>
    <col min="10" max="10" width="16.85546875" style="89" customWidth="1"/>
    <col min="11" max="12" width="13.85546875" style="89" customWidth="1"/>
    <col min="13" max="16" width="13.7109375" style="89" customWidth="1"/>
    <col min="17" max="21" width="13.7109375" style="89" hidden="1" customWidth="1"/>
    <col min="22" max="41" width="13.7109375" style="89" customWidth="1"/>
    <col min="42" max="16384" width="9.140625" style="89"/>
  </cols>
  <sheetData>
    <row r="1" spans="1:58" ht="33" customHeight="1" x14ac:dyDescent="0.2">
      <c r="A1" s="87"/>
      <c r="B1" s="88" t="s">
        <v>137</v>
      </c>
      <c r="C1" s="87"/>
      <c r="D1" s="87"/>
      <c r="E1" s="87"/>
      <c r="F1" s="87"/>
      <c r="G1" s="87"/>
      <c r="H1" s="87"/>
      <c r="I1" s="87"/>
      <c r="J1" s="87"/>
      <c r="K1" s="87"/>
      <c r="L1" s="87"/>
      <c r="M1" s="87"/>
      <c r="N1" s="87"/>
      <c r="O1" s="87"/>
    </row>
    <row r="2" spans="1:58" x14ac:dyDescent="0.2">
      <c r="A2" s="90"/>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row>
    <row r="3" spans="1:58" x14ac:dyDescent="0.2">
      <c r="A3" s="90"/>
      <c r="B3" s="90"/>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row>
    <row r="4" spans="1:58" x14ac:dyDescent="0.2">
      <c r="A4" s="90"/>
      <c r="B4" s="90"/>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row>
    <row r="5" spans="1:58" x14ac:dyDescent="0.2">
      <c r="A5" s="90"/>
      <c r="B5" s="90"/>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row>
    <row r="6" spans="1:58" x14ac:dyDescent="0.2">
      <c r="A6" s="90"/>
      <c r="B6" s="90"/>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row>
    <row r="7" spans="1:58" x14ac:dyDescent="0.2">
      <c r="A7" s="90"/>
      <c r="B7" s="90"/>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row>
    <row r="8" spans="1:58" x14ac:dyDescent="0.2">
      <c r="A8" s="90"/>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row>
    <row r="9" spans="1:58" x14ac:dyDescent="0.2">
      <c r="A9" s="90"/>
      <c r="B9" s="90"/>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row>
    <row r="10" spans="1:58" x14ac:dyDescent="0.2">
      <c r="A10" s="90"/>
      <c r="B10" s="90"/>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row>
    <row r="11" spans="1:58" x14ac:dyDescent="0.2">
      <c r="A11" s="90"/>
      <c r="B11" s="90"/>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row>
    <row r="12" spans="1:58" x14ac:dyDescent="0.2">
      <c r="A12" s="90"/>
      <c r="B12" s="90"/>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row>
    <row r="13" spans="1:58" x14ac:dyDescent="0.2">
      <c r="A13" s="90"/>
      <c r="B13" s="90"/>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row>
    <row r="14" spans="1:58" x14ac:dyDescent="0.2">
      <c r="A14" s="90"/>
      <c r="B14" s="90"/>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row>
    <row r="15" spans="1:58" x14ac:dyDescent="0.2">
      <c r="A15" s="90"/>
      <c r="B15" s="90"/>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row>
    <row r="16" spans="1:58" x14ac:dyDescent="0.2">
      <c r="A16" s="90"/>
      <c r="B16" s="90"/>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row>
    <row r="17" spans="1:58" x14ac:dyDescent="0.2">
      <c r="A17" s="90"/>
      <c r="B17" s="90"/>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row>
    <row r="18" spans="1:58" x14ac:dyDescent="0.2">
      <c r="A18" s="90"/>
      <c r="B18" s="90"/>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row>
    <row r="19" spans="1:58" x14ac:dyDescent="0.2">
      <c r="A19" s="90"/>
      <c r="B19" s="90"/>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row>
    <row r="20" spans="1:58" x14ac:dyDescent="0.2">
      <c r="A20" s="90"/>
      <c r="B20" s="90"/>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row>
    <row r="21" spans="1:58" x14ac:dyDescent="0.2">
      <c r="A21" s="90"/>
      <c r="B21" s="90"/>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row>
    <row r="22" spans="1:58" x14ac:dyDescent="0.2">
      <c r="A22" s="90"/>
      <c r="B22" s="90"/>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row>
    <row r="23" spans="1:58" x14ac:dyDescent="0.2">
      <c r="A23" s="90"/>
      <c r="B23" s="90"/>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row>
    <row r="24" spans="1:58" x14ac:dyDescent="0.2">
      <c r="A24" s="90"/>
      <c r="B24" s="90"/>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row>
    <row r="25" spans="1:58" x14ac:dyDescent="0.2">
      <c r="A25" s="90"/>
      <c r="B25" s="90"/>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row>
    <row r="26" spans="1:58" x14ac:dyDescent="0.2">
      <c r="A26" s="90"/>
      <c r="B26" s="90"/>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row>
    <row r="27" spans="1:58" x14ac:dyDescent="0.2">
      <c r="A27" s="90"/>
      <c r="B27" s="90"/>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row>
    <row r="28" spans="1:58" x14ac:dyDescent="0.2">
      <c r="A28" s="90"/>
      <c r="B28" s="90"/>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row>
    <row r="29" spans="1:58" x14ac:dyDescent="0.2">
      <c r="A29" s="90"/>
      <c r="B29" s="9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row>
    <row r="30" spans="1:58" x14ac:dyDescent="0.2">
      <c r="A30" s="90"/>
      <c r="B30" s="90"/>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row>
    <row r="31" spans="1:58" x14ac:dyDescent="0.2">
      <c r="A31" s="90"/>
      <c r="B31" s="90"/>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row>
    <row r="32" spans="1:58" x14ac:dyDescent="0.2">
      <c r="A32" s="90"/>
      <c r="B32" s="90"/>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58" x14ac:dyDescent="0.2">
      <c r="A33" s="90"/>
      <c r="B33" s="90"/>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row>
    <row r="34" spans="1:58" x14ac:dyDescent="0.2">
      <c r="A34" s="90"/>
      <c r="B34" s="90"/>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row>
    <row r="35" spans="1:58" x14ac:dyDescent="0.2">
      <c r="A35" s="90"/>
      <c r="B35" s="90"/>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row>
    <row r="36" spans="1:58" x14ac:dyDescent="0.2">
      <c r="B36" s="92" t="s">
        <v>106</v>
      </c>
    </row>
    <row r="37" spans="1:58" ht="13.5" thickBot="1" x14ac:dyDescent="0.25"/>
    <row r="38" spans="1:58" ht="13.5" thickBot="1" x14ac:dyDescent="0.25">
      <c r="B38" s="339" t="s">
        <v>43</v>
      </c>
      <c r="C38" s="341" t="s">
        <v>71</v>
      </c>
      <c r="D38" s="342"/>
      <c r="E38" s="333" t="s">
        <v>72</v>
      </c>
      <c r="F38" s="334"/>
      <c r="G38" s="334"/>
      <c r="H38" s="334"/>
      <c r="I38" s="334"/>
      <c r="J38" s="334"/>
      <c r="K38" s="334"/>
      <c r="L38" s="334"/>
      <c r="M38" s="334"/>
      <c r="N38" s="334"/>
      <c r="O38" s="334"/>
    </row>
    <row r="39" spans="1:58" ht="34.5" customHeight="1" thickBot="1" x14ac:dyDescent="0.25">
      <c r="B39" s="340"/>
      <c r="C39" s="93">
        <v>2021</v>
      </c>
      <c r="D39" s="94">
        <v>44562</v>
      </c>
      <c r="E39" s="95">
        <v>44593</v>
      </c>
      <c r="F39" s="96">
        <v>44621</v>
      </c>
      <c r="G39" s="96">
        <v>44652</v>
      </c>
      <c r="H39" s="96">
        <v>44682</v>
      </c>
      <c r="I39" s="96">
        <v>44713</v>
      </c>
      <c r="J39" s="96">
        <v>44743</v>
      </c>
      <c r="K39" s="96">
        <v>44774</v>
      </c>
      <c r="L39" s="97">
        <v>44805</v>
      </c>
      <c r="M39" s="97">
        <v>44835</v>
      </c>
      <c r="N39" s="97">
        <v>44866</v>
      </c>
      <c r="O39" s="98">
        <v>44896</v>
      </c>
    </row>
    <row r="40" spans="1:58" x14ac:dyDescent="0.2">
      <c r="B40" s="99" t="s">
        <v>27</v>
      </c>
      <c r="C40" s="100">
        <v>555.53845412357907</v>
      </c>
      <c r="D40" s="101">
        <v>638.00697642931448</v>
      </c>
      <c r="E40" s="102">
        <v>638.12773485850573</v>
      </c>
      <c r="F40" s="103">
        <v>638.12773485850573</v>
      </c>
      <c r="G40" s="103">
        <v>638.12950768949815</v>
      </c>
      <c r="H40" s="103">
        <v>638.13711987282238</v>
      </c>
      <c r="I40" s="103">
        <v>638.13711987282238</v>
      </c>
      <c r="J40" s="103">
        <v>648.38818636129167</v>
      </c>
      <c r="K40" s="103">
        <v>651.72397854325618</v>
      </c>
      <c r="L40" s="103">
        <v>651.72397854325618</v>
      </c>
      <c r="M40" s="103">
        <v>652.16468401326506</v>
      </c>
      <c r="N40" s="103">
        <v>652.16468401326506</v>
      </c>
      <c r="O40" s="104">
        <v>652.76338281276549</v>
      </c>
    </row>
    <row r="41" spans="1:58" x14ac:dyDescent="0.2">
      <c r="B41" s="105" t="s">
        <v>44</v>
      </c>
      <c r="C41" s="100">
        <v>495.36276691046675</v>
      </c>
      <c r="D41" s="106">
        <v>533.73260306724274</v>
      </c>
      <c r="E41" s="102">
        <v>533.73260306724274</v>
      </c>
      <c r="F41" s="103">
        <v>533.73260306724274</v>
      </c>
      <c r="G41" s="103">
        <v>533.73606884908759</v>
      </c>
      <c r="H41" s="103">
        <v>533.73606884908759</v>
      </c>
      <c r="I41" s="103">
        <v>543.77418334482718</v>
      </c>
      <c r="J41" s="103">
        <v>546.56093875828424</v>
      </c>
      <c r="K41" s="103">
        <v>547.22966961711143</v>
      </c>
      <c r="L41" s="103">
        <v>548.03708060075337</v>
      </c>
      <c r="M41" s="103">
        <v>554.08278582163268</v>
      </c>
      <c r="N41" s="103">
        <v>560.90890722465349</v>
      </c>
      <c r="O41" s="104">
        <v>562.28825539146169</v>
      </c>
      <c r="Q41" s="107"/>
      <c r="R41" s="107"/>
      <c r="S41" s="107"/>
    </row>
    <row r="42" spans="1:58" x14ac:dyDescent="0.2">
      <c r="B42" s="105" t="s">
        <v>11</v>
      </c>
      <c r="C42" s="100">
        <v>518.18702914611197</v>
      </c>
      <c r="D42" s="106">
        <v>696.09627014068644</v>
      </c>
      <c r="E42" s="102">
        <v>696.98130661058849</v>
      </c>
      <c r="F42" s="103">
        <v>700.54746687841634</v>
      </c>
      <c r="G42" s="103">
        <v>722.8267577486572</v>
      </c>
      <c r="H42" s="103">
        <v>720.42345660138142</v>
      </c>
      <c r="I42" s="103">
        <v>723.10326712495839</v>
      </c>
      <c r="J42" s="103">
        <v>739.74873171207207</v>
      </c>
      <c r="K42" s="103">
        <v>750.48493499562551</v>
      </c>
      <c r="L42" s="103">
        <v>758.48760012204423</v>
      </c>
      <c r="M42" s="103">
        <v>779.00777919747838</v>
      </c>
      <c r="N42" s="103">
        <v>886.07288273242011</v>
      </c>
      <c r="O42" s="104">
        <v>887.57262016256641</v>
      </c>
      <c r="Q42" s="107"/>
      <c r="R42" s="107"/>
      <c r="S42" s="107"/>
    </row>
    <row r="43" spans="1:58" ht="15" thickBot="1" x14ac:dyDescent="0.25">
      <c r="B43" s="108" t="s">
        <v>105</v>
      </c>
      <c r="C43" s="109">
        <v>534.27511157679271</v>
      </c>
      <c r="D43" s="110">
        <v>648.71470998397172</v>
      </c>
      <c r="E43" s="111">
        <v>649.0973969190411</v>
      </c>
      <c r="F43" s="112">
        <v>650.39424452011053</v>
      </c>
      <c r="G43" s="112">
        <v>658.47285042256556</v>
      </c>
      <c r="H43" s="112">
        <v>657.61150575786792</v>
      </c>
      <c r="I43" s="112">
        <v>661.21308051177323</v>
      </c>
      <c r="J43" s="112">
        <v>672.86084312846697</v>
      </c>
      <c r="K43" s="112">
        <v>678.54274210086021</v>
      </c>
      <c r="L43" s="112">
        <v>681.77578828134847</v>
      </c>
      <c r="M43" s="112">
        <v>689.88955847865668</v>
      </c>
      <c r="N43" s="112">
        <v>728.78331198384797</v>
      </c>
      <c r="O43" s="113">
        <v>729.7457235629596</v>
      </c>
      <c r="P43" s="114" t="s">
        <v>38</v>
      </c>
      <c r="Q43" s="115"/>
      <c r="R43" s="116"/>
      <c r="S43" s="116"/>
      <c r="T43" s="114"/>
      <c r="U43" s="117"/>
      <c r="V43" s="117"/>
      <c r="W43" s="117"/>
      <c r="X43" s="117"/>
      <c r="Y43" s="117"/>
      <c r="Z43" s="117"/>
      <c r="AA43" s="117"/>
      <c r="AB43" s="118"/>
      <c r="AC43" s="118"/>
      <c r="AD43" s="118"/>
    </row>
    <row r="44" spans="1:58" x14ac:dyDescent="0.2">
      <c r="Q44" s="107"/>
      <c r="R44" s="107"/>
      <c r="S44" s="107"/>
    </row>
    <row r="45" spans="1:58" ht="13.5" thickBot="1" x14ac:dyDescent="0.25">
      <c r="Q45" s="107"/>
      <c r="R45" s="107"/>
      <c r="S45" s="107"/>
    </row>
    <row r="46" spans="1:58" ht="57" customHeight="1" thickBot="1" x14ac:dyDescent="0.25">
      <c r="B46" s="119" t="s">
        <v>43</v>
      </c>
      <c r="C46" s="120" t="s">
        <v>76</v>
      </c>
      <c r="D46" s="121" t="s">
        <v>77</v>
      </c>
      <c r="E46" s="120" t="s">
        <v>78</v>
      </c>
      <c r="F46" s="120" t="s">
        <v>79</v>
      </c>
      <c r="G46" s="120" t="s">
        <v>80</v>
      </c>
      <c r="H46" s="120" t="s">
        <v>81</v>
      </c>
      <c r="I46" s="120" t="s">
        <v>82</v>
      </c>
      <c r="J46" s="120" t="s">
        <v>83</v>
      </c>
      <c r="K46" s="120" t="s">
        <v>84</v>
      </c>
      <c r="L46" s="120" t="s">
        <v>100</v>
      </c>
      <c r="M46" s="120" t="s">
        <v>99</v>
      </c>
      <c r="N46" s="120" t="s">
        <v>101</v>
      </c>
    </row>
    <row r="47" spans="1:58" ht="13.5" thickBot="1" x14ac:dyDescent="0.25">
      <c r="B47" s="122"/>
      <c r="C47" s="123" t="s">
        <v>73</v>
      </c>
      <c r="D47" s="123" t="s">
        <v>73</v>
      </c>
      <c r="E47" s="123" t="s">
        <v>73</v>
      </c>
      <c r="F47" s="123" t="s">
        <v>73</v>
      </c>
      <c r="G47" s="123" t="s">
        <v>73</v>
      </c>
      <c r="H47" s="123" t="s">
        <v>73</v>
      </c>
      <c r="I47" s="123" t="s">
        <v>73</v>
      </c>
      <c r="J47" s="123" t="s">
        <v>73</v>
      </c>
      <c r="K47" s="123" t="s">
        <v>73</v>
      </c>
      <c r="L47" s="123" t="s">
        <v>73</v>
      </c>
      <c r="M47" s="123" t="s">
        <v>73</v>
      </c>
      <c r="N47" s="123" t="s">
        <v>73</v>
      </c>
    </row>
    <row r="48" spans="1:58" ht="13.5" thickBot="1" x14ac:dyDescent="0.25">
      <c r="B48" s="124" t="s">
        <v>27</v>
      </c>
      <c r="C48" s="125">
        <f>(D40/C40)-1</f>
        <v>0.14844790975961919</v>
      </c>
      <c r="D48" s="125">
        <f t="shared" ref="D48:K51" si="0">(E40/D40)-1</f>
        <v>1.8927446509620083E-4</v>
      </c>
      <c r="E48" s="125">
        <f t="shared" si="0"/>
        <v>0</v>
      </c>
      <c r="F48" s="125">
        <f>(G40/F40)-1</f>
        <v>2.7781757405698215E-6</v>
      </c>
      <c r="G48" s="125">
        <f t="shared" si="0"/>
        <v>1.1928900375934859E-5</v>
      </c>
      <c r="H48" s="125">
        <f t="shared" si="0"/>
        <v>0</v>
      </c>
      <c r="I48" s="125">
        <f t="shared" si="0"/>
        <v>1.6064049824451976E-2</v>
      </c>
      <c r="J48" s="125">
        <f t="shared" si="0"/>
        <v>5.144745465960332E-3</v>
      </c>
      <c r="K48" s="125">
        <f t="shared" si="0"/>
        <v>0</v>
      </c>
      <c r="L48" s="125">
        <f t="shared" ref="L48:L51" si="1">(M40/L40)-1</f>
        <v>6.7621490771907489E-4</v>
      </c>
      <c r="M48" s="125">
        <f t="shared" ref="M48:M51" si="2">(N40/M40)-1</f>
        <v>0</v>
      </c>
      <c r="N48" s="125">
        <f t="shared" ref="N48:N51" si="3">(O40/N40)-1</f>
        <v>9.1801781693567897E-4</v>
      </c>
    </row>
    <row r="49" spans="2:21" ht="13.5" thickBot="1" x14ac:dyDescent="0.25">
      <c r="B49" s="126" t="s">
        <v>44</v>
      </c>
      <c r="C49" s="127">
        <f>(D41/C41)-1</f>
        <v>7.7458054419562439E-2</v>
      </c>
      <c r="D49" s="127">
        <f>(E41/D41)-1</f>
        <v>0</v>
      </c>
      <c r="E49" s="127">
        <f t="shared" si="0"/>
        <v>0</v>
      </c>
      <c r="F49" s="127">
        <f>(G41/F41)-1</f>
        <v>6.4934797405769018E-6</v>
      </c>
      <c r="G49" s="127">
        <f t="shared" si="0"/>
        <v>0</v>
      </c>
      <c r="H49" s="127">
        <f>(I41/H41)-1</f>
        <v>1.8807262768253841E-2</v>
      </c>
      <c r="I49" s="127">
        <f t="shared" si="0"/>
        <v>5.1248394992116086E-3</v>
      </c>
      <c r="J49" s="127">
        <f t="shared" si="0"/>
        <v>1.2235247918492842E-3</v>
      </c>
      <c r="K49" s="127">
        <f t="shared" si="0"/>
        <v>1.4754517681887513E-3</v>
      </c>
      <c r="L49" s="127">
        <f t="shared" si="1"/>
        <v>1.1031562342920465E-2</v>
      </c>
      <c r="M49" s="127">
        <f t="shared" si="2"/>
        <v>1.2319677812943741E-2</v>
      </c>
      <c r="N49" s="127">
        <f t="shared" si="3"/>
        <v>2.4591304381902379E-3</v>
      </c>
    </row>
    <row r="50" spans="2:21" ht="13.5" thickBot="1" x14ac:dyDescent="0.25">
      <c r="B50" s="124" t="s">
        <v>11</v>
      </c>
      <c r="C50" s="125">
        <f>(D42/C42)-1</f>
        <v>0.34333017035903035</v>
      </c>
      <c r="D50" s="125">
        <f t="shared" si="0"/>
        <v>1.2714282605237326E-3</v>
      </c>
      <c r="E50" s="125">
        <f t="shared" si="0"/>
        <v>5.1165795036456352E-3</v>
      </c>
      <c r="F50" s="125">
        <f t="shared" si="0"/>
        <v>3.1802685647434492E-2</v>
      </c>
      <c r="G50" s="125">
        <f t="shared" si="0"/>
        <v>-3.3248646671039106E-3</v>
      </c>
      <c r="H50" s="125">
        <f t="shared" si="0"/>
        <v>3.7197713359016227E-3</v>
      </c>
      <c r="I50" s="125">
        <f t="shared" si="0"/>
        <v>2.3019484690334213E-2</v>
      </c>
      <c r="J50" s="125">
        <f t="shared" si="0"/>
        <v>1.4513310835566617E-2</v>
      </c>
      <c r="K50" s="125">
        <f t="shared" si="0"/>
        <v>1.0663325475634533E-2</v>
      </c>
      <c r="L50" s="125">
        <f t="shared" si="1"/>
        <v>2.7054073226948416E-2</v>
      </c>
      <c r="M50" s="125">
        <f t="shared" si="2"/>
        <v>0.13743778482576707</v>
      </c>
      <c r="N50" s="125">
        <f t="shared" si="3"/>
        <v>1.6925666718536903E-3</v>
      </c>
    </row>
    <row r="51" spans="2:21" ht="13.5" thickBot="1" x14ac:dyDescent="0.25">
      <c r="B51" s="126" t="s">
        <v>102</v>
      </c>
      <c r="C51" s="127">
        <f>(D43/C43)-1</f>
        <v>0.21419601236792829</v>
      </c>
      <c r="D51" s="127">
        <f t="shared" si="0"/>
        <v>5.8991561187027308E-4</v>
      </c>
      <c r="E51" s="127">
        <f t="shared" si="0"/>
        <v>1.9979245136785284E-3</v>
      </c>
      <c r="F51" s="127">
        <f t="shared" si="0"/>
        <v>1.2421090700788451E-2</v>
      </c>
      <c r="G51" s="127">
        <f t="shared" si="0"/>
        <v>-1.3080944250698501E-3</v>
      </c>
      <c r="H51" s="127">
        <f t="shared" si="0"/>
        <v>5.4767514290290364E-3</v>
      </c>
      <c r="I51" s="127">
        <f t="shared" si="0"/>
        <v>1.7615747419392314E-2</v>
      </c>
      <c r="J51" s="127">
        <f t="shared" si="0"/>
        <v>8.4443894014922805E-3</v>
      </c>
      <c r="K51" s="127">
        <f t="shared" si="0"/>
        <v>4.7646905344214119E-3</v>
      </c>
      <c r="L51" s="127">
        <f t="shared" si="1"/>
        <v>1.1900936256128647E-2</v>
      </c>
      <c r="M51" s="127">
        <f t="shared" si="2"/>
        <v>5.6376782380878065E-2</v>
      </c>
      <c r="N51" s="127">
        <f t="shared" si="3"/>
        <v>1.320573019834681E-3</v>
      </c>
    </row>
    <row r="58" spans="2:21" x14ac:dyDescent="0.2">
      <c r="Q58" s="128"/>
      <c r="R58" s="128"/>
      <c r="S58" s="128"/>
      <c r="T58" s="128"/>
      <c r="U58" s="128"/>
    </row>
    <row r="59" spans="2:21" x14ac:dyDescent="0.2">
      <c r="Q59" s="128"/>
      <c r="R59" s="128"/>
      <c r="S59" s="128"/>
      <c r="T59" s="128"/>
      <c r="U59" s="128"/>
    </row>
    <row r="60" spans="2:21" x14ac:dyDescent="0.2">
      <c r="Q60" s="128"/>
      <c r="R60" s="128"/>
      <c r="S60" s="128"/>
      <c r="T60" s="128"/>
      <c r="U60" s="128"/>
    </row>
    <row r="61" spans="2:21" ht="15" x14ac:dyDescent="0.2">
      <c r="Q61" s="128"/>
      <c r="R61" s="129" t="s">
        <v>40</v>
      </c>
      <c r="S61" s="330" t="s">
        <v>89</v>
      </c>
      <c r="T61" s="330"/>
      <c r="U61" s="330"/>
    </row>
    <row r="62" spans="2:21" x14ac:dyDescent="0.2">
      <c r="D62" s="130"/>
      <c r="E62" s="130"/>
      <c r="F62" s="130"/>
      <c r="G62" s="130"/>
      <c r="H62" s="130"/>
      <c r="I62" s="130"/>
      <c r="J62" s="130"/>
      <c r="K62" s="130"/>
      <c r="L62" s="130"/>
      <c r="Q62" s="128"/>
      <c r="R62" s="128"/>
      <c r="S62" s="131" t="s">
        <v>27</v>
      </c>
      <c r="T62" s="131" t="s">
        <v>11</v>
      </c>
      <c r="U62" s="131" t="s">
        <v>39</v>
      </c>
    </row>
    <row r="63" spans="2:21" ht="15" x14ac:dyDescent="0.2">
      <c r="D63" s="130"/>
      <c r="E63" s="328"/>
      <c r="F63" s="328"/>
      <c r="G63" s="132"/>
      <c r="H63" s="329"/>
      <c r="I63" s="329"/>
      <c r="J63" s="329"/>
      <c r="K63" s="133"/>
      <c r="L63" s="130"/>
      <c r="Q63" s="128"/>
      <c r="R63" s="134" t="s">
        <v>47</v>
      </c>
      <c r="S63" s="135">
        <v>0</v>
      </c>
      <c r="T63" s="135">
        <v>0</v>
      </c>
      <c r="U63" s="135">
        <v>0</v>
      </c>
    </row>
    <row r="64" spans="2:21" ht="15" x14ac:dyDescent="0.2">
      <c r="D64" s="130"/>
      <c r="E64" s="132"/>
      <c r="F64" s="132"/>
      <c r="G64" s="132"/>
      <c r="H64" s="136"/>
      <c r="I64" s="136"/>
      <c r="J64" s="136"/>
      <c r="K64" s="130"/>
      <c r="L64" s="130"/>
      <c r="Q64" s="128"/>
      <c r="R64" s="134" t="s">
        <v>48</v>
      </c>
      <c r="S64" s="135">
        <v>0</v>
      </c>
      <c r="T64" s="135">
        <v>11</v>
      </c>
      <c r="U64" s="135">
        <v>2</v>
      </c>
    </row>
    <row r="65" spans="4:24" x14ac:dyDescent="0.2">
      <c r="D65" s="130"/>
      <c r="E65" s="137"/>
      <c r="F65" s="137"/>
      <c r="G65" s="138"/>
      <c r="H65" s="139"/>
      <c r="I65" s="139"/>
      <c r="J65" s="139"/>
      <c r="K65" s="130"/>
      <c r="L65" s="130"/>
      <c r="Q65" s="128"/>
      <c r="R65" s="134" t="s">
        <v>49</v>
      </c>
      <c r="S65" s="135">
        <v>6</v>
      </c>
      <c r="T65" s="135">
        <v>34</v>
      </c>
      <c r="U65" s="135">
        <v>11</v>
      </c>
    </row>
    <row r="66" spans="4:24" x14ac:dyDescent="0.2">
      <c r="D66" s="130"/>
      <c r="E66" s="137"/>
      <c r="F66" s="137"/>
      <c r="G66" s="138"/>
      <c r="H66" s="139"/>
      <c r="I66" s="139"/>
      <c r="J66" s="139"/>
      <c r="K66" s="130"/>
      <c r="L66" s="130"/>
      <c r="Q66" s="128"/>
      <c r="R66" s="134" t="s">
        <v>50</v>
      </c>
      <c r="S66" s="135">
        <v>38</v>
      </c>
      <c r="T66" s="135">
        <v>72</v>
      </c>
      <c r="U66" s="135">
        <v>6</v>
      </c>
    </row>
    <row r="67" spans="4:24" x14ac:dyDescent="0.2">
      <c r="D67" s="130"/>
      <c r="E67" s="137"/>
      <c r="F67" s="137"/>
      <c r="G67" s="138"/>
      <c r="H67" s="139"/>
      <c r="I67" s="139"/>
      <c r="J67" s="139"/>
      <c r="K67" s="130"/>
      <c r="L67" s="130"/>
      <c r="Q67" s="128"/>
      <c r="R67" s="134" t="s">
        <v>51</v>
      </c>
      <c r="S67" s="135">
        <v>8</v>
      </c>
      <c r="T67" s="135">
        <v>57</v>
      </c>
      <c r="U67" s="135">
        <v>1</v>
      </c>
    </row>
    <row r="68" spans="4:24" x14ac:dyDescent="0.2">
      <c r="D68" s="130"/>
      <c r="E68" s="137"/>
      <c r="F68" s="137"/>
      <c r="G68" s="138"/>
      <c r="H68" s="139"/>
      <c r="I68" s="139"/>
      <c r="J68" s="139"/>
      <c r="K68" s="130"/>
      <c r="L68" s="130"/>
      <c r="Q68" s="128"/>
      <c r="R68" s="134" t="s">
        <v>52</v>
      </c>
      <c r="S68" s="135">
        <v>2</v>
      </c>
      <c r="T68" s="135">
        <v>21</v>
      </c>
      <c r="U68" s="135">
        <v>1</v>
      </c>
    </row>
    <row r="69" spans="4:24" x14ac:dyDescent="0.2">
      <c r="D69" s="130"/>
      <c r="E69" s="137"/>
      <c r="F69" s="137"/>
      <c r="G69" s="138"/>
      <c r="H69" s="139"/>
      <c r="I69" s="139"/>
      <c r="J69" s="139"/>
      <c r="K69" s="130"/>
      <c r="L69" s="130"/>
      <c r="Q69" s="128"/>
      <c r="R69" s="134" t="s">
        <v>53</v>
      </c>
      <c r="S69" s="135">
        <v>0</v>
      </c>
      <c r="T69" s="135">
        <v>13</v>
      </c>
      <c r="U69" s="135">
        <v>0</v>
      </c>
    </row>
    <row r="70" spans="4:24" x14ac:dyDescent="0.2">
      <c r="D70" s="130"/>
      <c r="E70" s="137"/>
      <c r="F70" s="137"/>
      <c r="G70" s="138"/>
      <c r="H70" s="139"/>
      <c r="I70" s="139"/>
      <c r="J70" s="139"/>
      <c r="K70" s="130"/>
      <c r="L70" s="130"/>
      <c r="Q70" s="128"/>
      <c r="R70" s="134" t="s">
        <v>54</v>
      </c>
      <c r="S70" s="135">
        <v>0</v>
      </c>
      <c r="T70" s="135">
        <v>10</v>
      </c>
      <c r="U70" s="135">
        <v>0</v>
      </c>
    </row>
    <row r="71" spans="4:24" x14ac:dyDescent="0.2">
      <c r="D71" s="130"/>
      <c r="E71" s="137"/>
      <c r="F71" s="137"/>
      <c r="G71" s="138"/>
      <c r="H71" s="139"/>
      <c r="I71" s="139"/>
      <c r="J71" s="139"/>
      <c r="K71" s="130"/>
      <c r="L71" s="130"/>
      <c r="Q71" s="128"/>
      <c r="R71" s="134" t="s">
        <v>55</v>
      </c>
      <c r="S71" s="135">
        <v>0</v>
      </c>
      <c r="T71" s="135">
        <v>4</v>
      </c>
      <c r="U71" s="135">
        <v>0</v>
      </c>
    </row>
    <row r="72" spans="4:24" x14ac:dyDescent="0.2">
      <c r="D72" s="130"/>
      <c r="E72" s="137"/>
      <c r="F72" s="137"/>
      <c r="G72" s="138"/>
      <c r="H72" s="139"/>
      <c r="I72" s="139"/>
      <c r="J72" s="139"/>
      <c r="K72" s="130"/>
      <c r="L72" s="130"/>
      <c r="Q72" s="128"/>
      <c r="R72" s="134" t="s">
        <v>56</v>
      </c>
      <c r="S72" s="135">
        <v>0</v>
      </c>
      <c r="T72" s="135">
        <v>2</v>
      </c>
      <c r="U72" s="135">
        <v>0</v>
      </c>
    </row>
    <row r="73" spans="4:24" x14ac:dyDescent="0.2">
      <c r="D73" s="130"/>
      <c r="E73" s="137"/>
      <c r="F73" s="137"/>
      <c r="G73" s="138"/>
      <c r="H73" s="139"/>
      <c r="I73" s="139"/>
      <c r="J73" s="139"/>
      <c r="K73" s="130"/>
      <c r="L73" s="130"/>
      <c r="Q73" s="128"/>
      <c r="R73" s="134" t="s">
        <v>57</v>
      </c>
      <c r="S73" s="135">
        <v>0</v>
      </c>
      <c r="T73" s="135">
        <v>8</v>
      </c>
      <c r="U73" s="135">
        <v>0</v>
      </c>
    </row>
    <row r="74" spans="4:24" x14ac:dyDescent="0.2">
      <c r="D74" s="130"/>
      <c r="E74" s="137"/>
      <c r="F74" s="137"/>
      <c r="G74" s="138"/>
      <c r="H74" s="139"/>
      <c r="I74" s="139"/>
      <c r="J74" s="139"/>
      <c r="K74" s="130"/>
      <c r="L74" s="130"/>
      <c r="Q74" s="128"/>
      <c r="R74" s="134" t="s">
        <v>58</v>
      </c>
      <c r="S74" s="135">
        <v>0</v>
      </c>
      <c r="T74" s="135">
        <v>7</v>
      </c>
      <c r="U74" s="135">
        <v>0</v>
      </c>
    </row>
    <row r="75" spans="4:24" x14ac:dyDescent="0.2">
      <c r="D75" s="130"/>
      <c r="E75" s="137"/>
      <c r="F75" s="137"/>
      <c r="G75" s="138"/>
      <c r="H75" s="139"/>
      <c r="I75" s="139"/>
      <c r="J75" s="139"/>
      <c r="K75" s="130"/>
      <c r="L75" s="130"/>
      <c r="Q75" s="128"/>
      <c r="R75" s="134" t="s">
        <v>59</v>
      </c>
      <c r="S75" s="135">
        <v>0</v>
      </c>
      <c r="T75" s="135">
        <v>1</v>
      </c>
      <c r="U75" s="135">
        <v>0</v>
      </c>
    </row>
    <row r="76" spans="4:24" x14ac:dyDescent="0.2">
      <c r="D76" s="130"/>
      <c r="E76" s="137"/>
      <c r="F76" s="137"/>
      <c r="G76" s="138"/>
      <c r="H76" s="139"/>
      <c r="I76" s="139"/>
      <c r="J76" s="139"/>
      <c r="K76" s="130"/>
      <c r="L76" s="130"/>
      <c r="Q76" s="128"/>
      <c r="R76" s="134" t="s">
        <v>60</v>
      </c>
      <c r="S76" s="135">
        <v>0</v>
      </c>
      <c r="T76" s="135">
        <v>0</v>
      </c>
      <c r="U76" s="135">
        <v>0</v>
      </c>
    </row>
    <row r="77" spans="4:24" x14ac:dyDescent="0.2">
      <c r="D77" s="130"/>
      <c r="E77" s="137"/>
      <c r="F77" s="137"/>
      <c r="G77" s="138"/>
      <c r="H77" s="139"/>
      <c r="I77" s="139"/>
      <c r="J77" s="139"/>
      <c r="K77" s="130"/>
      <c r="L77" s="130"/>
      <c r="Q77" s="128"/>
      <c r="R77" s="134" t="s">
        <v>61</v>
      </c>
      <c r="S77" s="135">
        <v>0</v>
      </c>
      <c r="T77" s="135">
        <v>0</v>
      </c>
      <c r="U77" s="135">
        <v>0</v>
      </c>
    </row>
    <row r="78" spans="4:24" x14ac:dyDescent="0.2">
      <c r="D78" s="130"/>
      <c r="E78" s="137"/>
      <c r="F78" s="137"/>
      <c r="G78" s="138"/>
      <c r="H78" s="139"/>
      <c r="I78" s="139"/>
      <c r="J78" s="139"/>
      <c r="K78" s="130"/>
      <c r="L78" s="130"/>
      <c r="Q78" s="128"/>
      <c r="R78" s="134" t="s">
        <v>62</v>
      </c>
      <c r="S78" s="135">
        <v>0</v>
      </c>
      <c r="T78" s="135">
        <v>0</v>
      </c>
      <c r="U78" s="135">
        <v>0</v>
      </c>
    </row>
    <row r="79" spans="4:24" x14ac:dyDescent="0.2">
      <c r="D79" s="130"/>
      <c r="E79" s="137"/>
      <c r="F79" s="137"/>
      <c r="G79" s="138"/>
      <c r="H79" s="139"/>
      <c r="I79" s="139"/>
      <c r="J79" s="139"/>
      <c r="K79" s="130"/>
      <c r="L79" s="130"/>
      <c r="Q79" s="128"/>
      <c r="R79" s="134" t="s">
        <v>63</v>
      </c>
      <c r="S79" s="135">
        <v>0</v>
      </c>
      <c r="T79" s="135">
        <v>0</v>
      </c>
      <c r="U79" s="135">
        <v>0</v>
      </c>
    </row>
    <row r="80" spans="4:24" x14ac:dyDescent="0.2">
      <c r="D80" s="130"/>
      <c r="E80" s="137"/>
      <c r="F80" s="137"/>
      <c r="G80" s="138"/>
      <c r="H80" s="139"/>
      <c r="I80" s="139"/>
      <c r="J80" s="139"/>
      <c r="K80" s="130"/>
      <c r="L80" s="130"/>
      <c r="P80" s="140"/>
      <c r="Q80" s="141"/>
      <c r="R80" s="134" t="s">
        <v>64</v>
      </c>
      <c r="S80" s="135">
        <v>0</v>
      </c>
      <c r="T80" s="135">
        <v>0</v>
      </c>
      <c r="U80" s="135">
        <v>0</v>
      </c>
      <c r="V80" s="140"/>
      <c r="W80" s="140"/>
      <c r="X80" s="140"/>
    </row>
    <row r="81" spans="2:24" x14ac:dyDescent="0.2">
      <c r="D81" s="130"/>
      <c r="E81" s="137"/>
      <c r="F81" s="137"/>
      <c r="G81" s="138"/>
      <c r="H81" s="139"/>
      <c r="I81" s="139"/>
      <c r="J81" s="139"/>
      <c r="K81" s="130"/>
      <c r="L81" s="130"/>
      <c r="P81" s="140"/>
      <c r="Q81" s="141"/>
      <c r="R81" s="134" t="s">
        <v>65</v>
      </c>
      <c r="S81" s="135">
        <v>0</v>
      </c>
      <c r="T81" s="135">
        <v>1</v>
      </c>
      <c r="U81" s="135">
        <v>0</v>
      </c>
      <c r="V81" s="140"/>
      <c r="W81" s="140"/>
      <c r="X81" s="140"/>
    </row>
    <row r="82" spans="2:24" ht="15" x14ac:dyDescent="0.2">
      <c r="D82" s="130"/>
      <c r="E82" s="137"/>
      <c r="F82" s="137"/>
      <c r="G82" s="138"/>
      <c r="H82" s="139"/>
      <c r="I82" s="139"/>
      <c r="J82" s="139"/>
      <c r="K82" s="130"/>
      <c r="L82" s="130"/>
      <c r="P82" s="142"/>
      <c r="Q82" s="143"/>
      <c r="R82" s="134" t="s">
        <v>66</v>
      </c>
      <c r="S82" s="135">
        <v>0</v>
      </c>
      <c r="T82" s="135">
        <v>0</v>
      </c>
      <c r="U82" s="135">
        <v>0</v>
      </c>
    </row>
    <row r="83" spans="2:24" x14ac:dyDescent="0.2">
      <c r="D83" s="130"/>
      <c r="E83" s="137"/>
      <c r="F83" s="137"/>
      <c r="G83" s="138"/>
      <c r="H83" s="139"/>
      <c r="I83" s="139"/>
      <c r="J83" s="139"/>
      <c r="K83" s="130"/>
      <c r="L83" s="130"/>
      <c r="P83" s="144"/>
      <c r="Q83" s="145"/>
      <c r="R83" s="145"/>
      <c r="S83" s="145"/>
      <c r="T83" s="128"/>
      <c r="U83" s="128"/>
    </row>
    <row r="84" spans="2:24" x14ac:dyDescent="0.2">
      <c r="D84" s="146"/>
      <c r="E84" s="137"/>
      <c r="F84" s="137"/>
      <c r="G84" s="138"/>
      <c r="H84" s="139"/>
      <c r="I84" s="139"/>
      <c r="J84" s="139"/>
      <c r="K84" s="146"/>
      <c r="L84" s="146"/>
      <c r="M84" s="147"/>
      <c r="N84" s="147"/>
      <c r="O84" s="147"/>
      <c r="P84" s="148"/>
      <c r="Q84" s="149"/>
      <c r="R84" s="149"/>
      <c r="S84" s="149"/>
      <c r="T84" s="128"/>
      <c r="U84" s="128"/>
    </row>
    <row r="85" spans="2:24" x14ac:dyDescent="0.2">
      <c r="D85" s="147"/>
      <c r="E85" s="147"/>
      <c r="F85" s="147"/>
      <c r="G85" s="147"/>
      <c r="H85" s="147"/>
      <c r="I85" s="147"/>
      <c r="J85" s="147"/>
      <c r="K85" s="147"/>
      <c r="L85" s="147"/>
      <c r="M85" s="147"/>
      <c r="N85" s="147"/>
      <c r="O85" s="147"/>
      <c r="P85" s="148"/>
      <c r="Q85" s="149"/>
      <c r="R85" s="149"/>
      <c r="S85" s="149"/>
      <c r="T85" s="128"/>
      <c r="U85" s="128"/>
    </row>
    <row r="86" spans="2:24" x14ac:dyDescent="0.2">
      <c r="B86" s="150" t="s">
        <v>126</v>
      </c>
      <c r="D86" s="147"/>
      <c r="E86" s="147"/>
      <c r="F86" s="147"/>
      <c r="G86" s="147"/>
      <c r="H86" s="147"/>
      <c r="I86" s="147"/>
      <c r="J86" s="147"/>
      <c r="K86" s="147"/>
      <c r="L86" s="147"/>
      <c r="M86" s="147"/>
      <c r="N86" s="147"/>
      <c r="O86" s="147"/>
      <c r="P86" s="148"/>
      <c r="Q86" s="151"/>
      <c r="R86" s="151"/>
      <c r="S86" s="151"/>
    </row>
    <row r="87" spans="2:24" x14ac:dyDescent="0.2">
      <c r="D87" s="147"/>
      <c r="E87" s="147"/>
      <c r="F87" s="147"/>
      <c r="G87" s="147"/>
      <c r="H87" s="147"/>
      <c r="I87" s="147"/>
      <c r="J87" s="147"/>
      <c r="K87" s="147"/>
      <c r="L87" s="147"/>
      <c r="M87" s="147"/>
      <c r="N87" s="147"/>
      <c r="O87" s="147"/>
      <c r="P87" s="148"/>
      <c r="Q87" s="151"/>
      <c r="R87" s="151"/>
      <c r="S87" s="151"/>
    </row>
    <row r="88" spans="2:24" ht="18" x14ac:dyDescent="0.25">
      <c r="B88" s="152" t="s">
        <v>103</v>
      </c>
      <c r="C88" s="140"/>
      <c r="D88" s="140"/>
      <c r="E88" s="140"/>
      <c r="F88" s="140"/>
      <c r="G88" s="140"/>
      <c r="H88" s="140"/>
      <c r="I88" s="140"/>
      <c r="J88" s="140"/>
      <c r="K88" s="140"/>
      <c r="L88" s="140"/>
      <c r="M88" s="140"/>
      <c r="N88" s="140"/>
      <c r="O88" s="140"/>
      <c r="P88" s="148"/>
      <c r="Q88" s="151"/>
      <c r="R88" s="151"/>
      <c r="S88" s="151"/>
    </row>
    <row r="89" spans="2:24" ht="13.5" thickBot="1" x14ac:dyDescent="0.25">
      <c r="B89" s="140"/>
      <c r="C89" s="140"/>
      <c r="D89" s="140"/>
      <c r="E89" s="140"/>
      <c r="F89" s="140"/>
      <c r="G89" s="140"/>
      <c r="H89" s="140"/>
      <c r="I89" s="140"/>
      <c r="J89" s="140"/>
      <c r="K89" s="140"/>
      <c r="L89" s="140"/>
      <c r="M89" s="140"/>
      <c r="N89" s="140"/>
      <c r="O89" s="140"/>
      <c r="P89" s="148"/>
      <c r="Q89" s="151"/>
      <c r="R89" s="151"/>
      <c r="S89" s="151"/>
    </row>
    <row r="90" spans="2:24" ht="15" x14ac:dyDescent="0.2">
      <c r="B90" s="331" t="s">
        <v>40</v>
      </c>
      <c r="C90" s="332"/>
      <c r="D90" s="325" t="s">
        <v>2</v>
      </c>
      <c r="E90" s="326"/>
      <c r="F90" s="326"/>
      <c r="G90" s="327"/>
      <c r="H90" s="325" t="s">
        <v>3</v>
      </c>
      <c r="I90" s="326"/>
      <c r="J90" s="326"/>
      <c r="K90" s="327"/>
      <c r="L90" s="325" t="s">
        <v>4</v>
      </c>
      <c r="M90" s="326"/>
      <c r="N90" s="326"/>
      <c r="O90" s="327"/>
      <c r="P90" s="148"/>
      <c r="Q90" s="151"/>
      <c r="R90" s="151"/>
      <c r="S90" s="151"/>
    </row>
    <row r="91" spans="2:24" ht="15.75" thickBot="1" x14ac:dyDescent="0.25">
      <c r="B91" s="153" t="s">
        <v>41</v>
      </c>
      <c r="C91" s="154" t="s">
        <v>42</v>
      </c>
      <c r="D91" s="155" t="s">
        <v>107</v>
      </c>
      <c r="E91" s="156" t="s">
        <v>27</v>
      </c>
      <c r="F91" s="157" t="s">
        <v>11</v>
      </c>
      <c r="G91" s="158" t="s">
        <v>39</v>
      </c>
      <c r="H91" s="155" t="s">
        <v>107</v>
      </c>
      <c r="I91" s="156" t="s">
        <v>27</v>
      </c>
      <c r="J91" s="157" t="s">
        <v>11</v>
      </c>
      <c r="K91" s="158" t="s">
        <v>39</v>
      </c>
      <c r="L91" s="155" t="s">
        <v>107</v>
      </c>
      <c r="M91" s="156" t="s">
        <v>27</v>
      </c>
      <c r="N91" s="157" t="s">
        <v>11</v>
      </c>
      <c r="O91" s="158" t="s">
        <v>39</v>
      </c>
      <c r="P91" s="148"/>
      <c r="Q91" s="151"/>
      <c r="R91" s="151"/>
      <c r="S91" s="151"/>
    </row>
    <row r="92" spans="2:24" x14ac:dyDescent="0.2">
      <c r="B92" s="159">
        <v>0</v>
      </c>
      <c r="C92" s="160">
        <v>250</v>
      </c>
      <c r="D92" s="161">
        <v>0</v>
      </c>
      <c r="E92" s="162">
        <v>0</v>
      </c>
      <c r="F92" s="163">
        <v>0</v>
      </c>
      <c r="G92" s="164">
        <v>0</v>
      </c>
      <c r="H92" s="161">
        <v>0</v>
      </c>
      <c r="I92" s="162">
        <v>0</v>
      </c>
      <c r="J92" s="163">
        <v>0</v>
      </c>
      <c r="K92" s="164">
        <v>0</v>
      </c>
      <c r="L92" s="161">
        <v>0</v>
      </c>
      <c r="M92" s="162">
        <v>0</v>
      </c>
      <c r="N92" s="163">
        <v>0</v>
      </c>
      <c r="O92" s="164">
        <v>0</v>
      </c>
      <c r="P92" s="148"/>
      <c r="Q92" s="151"/>
      <c r="R92" s="151"/>
      <c r="S92" s="151"/>
    </row>
    <row r="93" spans="2:24" x14ac:dyDescent="0.2">
      <c r="B93" s="165">
        <v>250</v>
      </c>
      <c r="C93" s="166">
        <v>500</v>
      </c>
      <c r="D93" s="167">
        <v>0</v>
      </c>
      <c r="E93" s="168">
        <v>0</v>
      </c>
      <c r="F93" s="169">
        <v>0</v>
      </c>
      <c r="G93" s="170">
        <v>0</v>
      </c>
      <c r="H93" s="167">
        <v>0</v>
      </c>
      <c r="I93" s="168">
        <v>0</v>
      </c>
      <c r="J93" s="169">
        <v>0</v>
      </c>
      <c r="K93" s="170">
        <v>0</v>
      </c>
      <c r="L93" s="167">
        <v>1</v>
      </c>
      <c r="M93" s="168">
        <v>0</v>
      </c>
      <c r="N93" s="169">
        <v>1</v>
      </c>
      <c r="O93" s="170">
        <v>0</v>
      </c>
      <c r="P93" s="148"/>
      <c r="Q93" s="151"/>
      <c r="R93" s="151"/>
      <c r="S93" s="151"/>
    </row>
    <row r="94" spans="2:24" x14ac:dyDescent="0.2">
      <c r="B94" s="165">
        <v>500</v>
      </c>
      <c r="C94" s="166">
        <v>750</v>
      </c>
      <c r="D94" s="167">
        <v>4</v>
      </c>
      <c r="E94" s="168">
        <v>1</v>
      </c>
      <c r="F94" s="169">
        <v>3</v>
      </c>
      <c r="G94" s="170">
        <v>0</v>
      </c>
      <c r="H94" s="167">
        <v>5</v>
      </c>
      <c r="I94" s="168">
        <v>1</v>
      </c>
      <c r="J94" s="169">
        <v>4</v>
      </c>
      <c r="K94" s="170">
        <v>0</v>
      </c>
      <c r="L94" s="167">
        <v>17</v>
      </c>
      <c r="M94" s="168">
        <v>4</v>
      </c>
      <c r="N94" s="169">
        <v>10</v>
      </c>
      <c r="O94" s="170">
        <v>2</v>
      </c>
      <c r="P94" s="148"/>
      <c r="Q94" s="151"/>
      <c r="R94" s="151"/>
      <c r="S94" s="151"/>
    </row>
    <row r="95" spans="2:24" x14ac:dyDescent="0.2">
      <c r="B95" s="165">
        <v>750</v>
      </c>
      <c r="C95" s="166">
        <v>1000</v>
      </c>
      <c r="D95" s="167">
        <v>8</v>
      </c>
      <c r="E95" s="168">
        <v>0</v>
      </c>
      <c r="F95" s="169">
        <v>8</v>
      </c>
      <c r="G95" s="170">
        <v>0</v>
      </c>
      <c r="H95" s="167">
        <v>9</v>
      </c>
      <c r="I95" s="168">
        <v>0</v>
      </c>
      <c r="J95" s="169">
        <v>8</v>
      </c>
      <c r="K95" s="170">
        <v>0</v>
      </c>
      <c r="L95" s="167">
        <v>28</v>
      </c>
      <c r="M95" s="168">
        <v>5</v>
      </c>
      <c r="N95" s="169">
        <v>21</v>
      </c>
      <c r="O95" s="170">
        <v>0</v>
      </c>
      <c r="P95" s="148"/>
      <c r="Q95" s="151"/>
      <c r="R95" s="151"/>
      <c r="S95" s="151"/>
    </row>
    <row r="96" spans="2:24" x14ac:dyDescent="0.2">
      <c r="B96" s="165">
        <v>1000</v>
      </c>
      <c r="C96" s="166">
        <v>1250</v>
      </c>
      <c r="D96" s="167">
        <v>5</v>
      </c>
      <c r="E96" s="168">
        <v>0</v>
      </c>
      <c r="F96" s="169">
        <v>5</v>
      </c>
      <c r="G96" s="170">
        <v>0</v>
      </c>
      <c r="H96" s="167">
        <v>15</v>
      </c>
      <c r="I96" s="168">
        <v>0</v>
      </c>
      <c r="J96" s="169">
        <v>15</v>
      </c>
      <c r="K96" s="170">
        <v>0</v>
      </c>
      <c r="L96" s="167">
        <v>28</v>
      </c>
      <c r="M96" s="168">
        <v>1</v>
      </c>
      <c r="N96" s="169">
        <v>25</v>
      </c>
      <c r="O96" s="170">
        <v>0</v>
      </c>
      <c r="P96" s="148"/>
      <c r="Q96" s="151"/>
      <c r="R96" s="151"/>
      <c r="S96" s="151"/>
    </row>
    <row r="97" spans="2:19" x14ac:dyDescent="0.2">
      <c r="B97" s="165">
        <v>1250</v>
      </c>
      <c r="C97" s="166">
        <v>1500</v>
      </c>
      <c r="D97" s="167">
        <v>4</v>
      </c>
      <c r="E97" s="168">
        <v>0</v>
      </c>
      <c r="F97" s="169">
        <v>4</v>
      </c>
      <c r="G97" s="170">
        <v>0</v>
      </c>
      <c r="H97" s="167">
        <v>4</v>
      </c>
      <c r="I97" s="168">
        <v>0</v>
      </c>
      <c r="J97" s="169">
        <v>4</v>
      </c>
      <c r="K97" s="170">
        <v>0</v>
      </c>
      <c r="L97" s="167">
        <v>10</v>
      </c>
      <c r="M97" s="168">
        <v>0</v>
      </c>
      <c r="N97" s="169">
        <v>10</v>
      </c>
      <c r="O97" s="170">
        <v>0</v>
      </c>
      <c r="P97" s="148"/>
      <c r="Q97" s="151"/>
      <c r="R97" s="151"/>
      <c r="S97" s="151"/>
    </row>
    <row r="98" spans="2:19" x14ac:dyDescent="0.2">
      <c r="B98" s="165">
        <v>1500</v>
      </c>
      <c r="C98" s="166">
        <v>1750</v>
      </c>
      <c r="D98" s="167">
        <v>0</v>
      </c>
      <c r="E98" s="168">
        <v>0</v>
      </c>
      <c r="F98" s="169">
        <v>0</v>
      </c>
      <c r="G98" s="170">
        <v>0</v>
      </c>
      <c r="H98" s="167">
        <v>2</v>
      </c>
      <c r="I98" s="168">
        <v>0</v>
      </c>
      <c r="J98" s="169">
        <v>2</v>
      </c>
      <c r="K98" s="170">
        <v>0</v>
      </c>
      <c r="L98" s="167">
        <v>3</v>
      </c>
      <c r="M98" s="168">
        <v>0</v>
      </c>
      <c r="N98" s="169">
        <v>3</v>
      </c>
      <c r="O98" s="170">
        <v>0</v>
      </c>
      <c r="P98" s="148"/>
      <c r="Q98" s="151"/>
      <c r="R98" s="151"/>
      <c r="S98" s="151"/>
    </row>
    <row r="99" spans="2:19" x14ac:dyDescent="0.2">
      <c r="B99" s="165">
        <v>1750</v>
      </c>
      <c r="C99" s="166">
        <v>2000</v>
      </c>
      <c r="D99" s="167">
        <v>0</v>
      </c>
      <c r="E99" s="168">
        <v>0</v>
      </c>
      <c r="F99" s="169">
        <v>0</v>
      </c>
      <c r="G99" s="170">
        <v>0</v>
      </c>
      <c r="H99" s="167">
        <v>0</v>
      </c>
      <c r="I99" s="168">
        <v>0</v>
      </c>
      <c r="J99" s="169">
        <v>0</v>
      </c>
      <c r="K99" s="170">
        <v>0</v>
      </c>
      <c r="L99" s="167">
        <v>2</v>
      </c>
      <c r="M99" s="168">
        <v>0</v>
      </c>
      <c r="N99" s="169">
        <v>2</v>
      </c>
      <c r="O99" s="170">
        <v>0</v>
      </c>
      <c r="P99" s="148"/>
      <c r="Q99" s="151"/>
      <c r="R99" s="151"/>
      <c r="S99" s="151"/>
    </row>
    <row r="100" spans="2:19" x14ac:dyDescent="0.2">
      <c r="B100" s="165">
        <v>2000</v>
      </c>
      <c r="C100" s="166">
        <v>2250</v>
      </c>
      <c r="D100" s="167">
        <v>0</v>
      </c>
      <c r="E100" s="168">
        <v>0</v>
      </c>
      <c r="F100" s="169">
        <v>0</v>
      </c>
      <c r="G100" s="170">
        <v>0</v>
      </c>
      <c r="H100" s="167">
        <v>0</v>
      </c>
      <c r="I100" s="168">
        <v>0</v>
      </c>
      <c r="J100" s="169">
        <v>0</v>
      </c>
      <c r="K100" s="170">
        <v>0</v>
      </c>
      <c r="L100" s="167">
        <v>2</v>
      </c>
      <c r="M100" s="168">
        <v>0</v>
      </c>
      <c r="N100" s="169">
        <v>2</v>
      </c>
      <c r="O100" s="170">
        <v>0</v>
      </c>
      <c r="P100" s="148"/>
      <c r="Q100" s="151"/>
      <c r="R100" s="151"/>
      <c r="S100" s="151"/>
    </row>
    <row r="101" spans="2:19" x14ac:dyDescent="0.2">
      <c r="B101" s="165">
        <v>2250</v>
      </c>
      <c r="C101" s="166">
        <v>2500</v>
      </c>
      <c r="D101" s="167">
        <v>0</v>
      </c>
      <c r="E101" s="168">
        <v>0</v>
      </c>
      <c r="F101" s="169">
        <v>0</v>
      </c>
      <c r="G101" s="170">
        <v>0</v>
      </c>
      <c r="H101" s="167">
        <v>1</v>
      </c>
      <c r="I101" s="168">
        <v>0</v>
      </c>
      <c r="J101" s="169">
        <v>1</v>
      </c>
      <c r="K101" s="170">
        <v>0</v>
      </c>
      <c r="L101" s="167">
        <v>1</v>
      </c>
      <c r="M101" s="168">
        <v>0</v>
      </c>
      <c r="N101" s="169">
        <v>1</v>
      </c>
      <c r="O101" s="170">
        <v>0</v>
      </c>
      <c r="P101" s="148"/>
      <c r="Q101" s="151"/>
      <c r="R101" s="151"/>
      <c r="S101" s="151"/>
    </row>
    <row r="102" spans="2:19" x14ac:dyDescent="0.2">
      <c r="B102" s="165">
        <v>2500</v>
      </c>
      <c r="C102" s="166">
        <v>2750</v>
      </c>
      <c r="D102" s="167">
        <v>0</v>
      </c>
      <c r="E102" s="168">
        <v>0</v>
      </c>
      <c r="F102" s="169">
        <v>0</v>
      </c>
      <c r="G102" s="170">
        <v>0</v>
      </c>
      <c r="H102" s="167">
        <v>0</v>
      </c>
      <c r="I102" s="168">
        <v>0</v>
      </c>
      <c r="J102" s="169">
        <v>0</v>
      </c>
      <c r="K102" s="170">
        <v>0</v>
      </c>
      <c r="L102" s="167">
        <v>0</v>
      </c>
      <c r="M102" s="168">
        <v>0</v>
      </c>
      <c r="N102" s="169">
        <v>0</v>
      </c>
      <c r="O102" s="170">
        <v>0</v>
      </c>
      <c r="P102" s="148"/>
      <c r="Q102" s="151"/>
      <c r="R102" s="151"/>
      <c r="S102" s="151"/>
    </row>
    <row r="103" spans="2:19" x14ac:dyDescent="0.2">
      <c r="B103" s="165">
        <v>2750</v>
      </c>
      <c r="C103" s="166">
        <v>3000</v>
      </c>
      <c r="D103" s="167">
        <v>0</v>
      </c>
      <c r="E103" s="168">
        <v>0</v>
      </c>
      <c r="F103" s="169">
        <v>0</v>
      </c>
      <c r="G103" s="170">
        <v>0</v>
      </c>
      <c r="H103" s="167">
        <v>0</v>
      </c>
      <c r="I103" s="168">
        <v>0</v>
      </c>
      <c r="J103" s="169">
        <v>0</v>
      </c>
      <c r="K103" s="170">
        <v>0</v>
      </c>
      <c r="L103" s="167">
        <v>0</v>
      </c>
      <c r="M103" s="168">
        <v>0</v>
      </c>
      <c r="N103" s="169">
        <v>0</v>
      </c>
      <c r="O103" s="170">
        <v>0</v>
      </c>
      <c r="P103" s="148"/>
      <c r="Q103" s="151"/>
      <c r="R103" s="151"/>
      <c r="S103" s="151"/>
    </row>
    <row r="104" spans="2:19" x14ac:dyDescent="0.2">
      <c r="B104" s="165">
        <v>3000</v>
      </c>
      <c r="C104" s="166">
        <v>3250</v>
      </c>
      <c r="D104" s="167">
        <v>0</v>
      </c>
      <c r="E104" s="168">
        <v>0</v>
      </c>
      <c r="F104" s="169">
        <v>0</v>
      </c>
      <c r="G104" s="170">
        <v>0</v>
      </c>
      <c r="H104" s="167">
        <v>0</v>
      </c>
      <c r="I104" s="168">
        <v>0</v>
      </c>
      <c r="J104" s="169">
        <v>0</v>
      </c>
      <c r="K104" s="170">
        <v>0</v>
      </c>
      <c r="L104" s="167">
        <v>0</v>
      </c>
      <c r="M104" s="168">
        <v>0</v>
      </c>
      <c r="N104" s="169">
        <v>0</v>
      </c>
      <c r="O104" s="170">
        <v>0</v>
      </c>
      <c r="P104" s="171"/>
      <c r="Q104" s="171"/>
      <c r="R104" s="171"/>
      <c r="S104" s="171"/>
    </row>
    <row r="105" spans="2:19" x14ac:dyDescent="0.2">
      <c r="B105" s="165">
        <v>3250</v>
      </c>
      <c r="C105" s="166">
        <v>3500</v>
      </c>
      <c r="D105" s="167">
        <v>0</v>
      </c>
      <c r="E105" s="168">
        <v>0</v>
      </c>
      <c r="F105" s="169">
        <v>0</v>
      </c>
      <c r="G105" s="170">
        <v>0</v>
      </c>
      <c r="H105" s="167">
        <v>0</v>
      </c>
      <c r="I105" s="168">
        <v>0</v>
      </c>
      <c r="J105" s="169">
        <v>0</v>
      </c>
      <c r="K105" s="170">
        <v>0</v>
      </c>
      <c r="L105" s="167">
        <v>0</v>
      </c>
      <c r="M105" s="168">
        <v>0</v>
      </c>
      <c r="N105" s="169">
        <v>0</v>
      </c>
      <c r="O105" s="170">
        <v>0</v>
      </c>
    </row>
    <row r="106" spans="2:19" x14ac:dyDescent="0.2">
      <c r="B106" s="165">
        <v>3500</v>
      </c>
      <c r="C106" s="166">
        <v>3750</v>
      </c>
      <c r="D106" s="167">
        <v>0</v>
      </c>
      <c r="E106" s="168">
        <v>0</v>
      </c>
      <c r="F106" s="169">
        <v>0</v>
      </c>
      <c r="G106" s="170">
        <v>0</v>
      </c>
      <c r="H106" s="167">
        <v>0</v>
      </c>
      <c r="I106" s="168">
        <v>0</v>
      </c>
      <c r="J106" s="169">
        <v>0</v>
      </c>
      <c r="K106" s="170">
        <v>0</v>
      </c>
      <c r="L106" s="167">
        <v>0</v>
      </c>
      <c r="M106" s="168">
        <v>0</v>
      </c>
      <c r="N106" s="169">
        <v>0</v>
      </c>
      <c r="O106" s="170">
        <v>0</v>
      </c>
    </row>
    <row r="107" spans="2:19" x14ac:dyDescent="0.2">
      <c r="B107" s="165">
        <v>3750</v>
      </c>
      <c r="C107" s="166">
        <v>4000</v>
      </c>
      <c r="D107" s="167">
        <v>0</v>
      </c>
      <c r="E107" s="168">
        <v>0</v>
      </c>
      <c r="F107" s="169">
        <v>0</v>
      </c>
      <c r="G107" s="170">
        <v>0</v>
      </c>
      <c r="H107" s="167">
        <v>0</v>
      </c>
      <c r="I107" s="168">
        <v>0</v>
      </c>
      <c r="J107" s="169">
        <v>0</v>
      </c>
      <c r="K107" s="170">
        <v>0</v>
      </c>
      <c r="L107" s="167">
        <v>0</v>
      </c>
      <c r="M107" s="168">
        <v>0</v>
      </c>
      <c r="N107" s="169">
        <v>0</v>
      </c>
      <c r="O107" s="170">
        <v>0</v>
      </c>
    </row>
    <row r="108" spans="2:19" x14ac:dyDescent="0.2">
      <c r="B108" s="165">
        <v>4000</v>
      </c>
      <c r="C108" s="166">
        <v>4250</v>
      </c>
      <c r="D108" s="167">
        <v>0</v>
      </c>
      <c r="E108" s="168">
        <v>0</v>
      </c>
      <c r="F108" s="169">
        <v>0</v>
      </c>
      <c r="G108" s="170">
        <v>0</v>
      </c>
      <c r="H108" s="167">
        <v>0</v>
      </c>
      <c r="I108" s="168">
        <v>0</v>
      </c>
      <c r="J108" s="169">
        <v>0</v>
      </c>
      <c r="K108" s="170">
        <v>0</v>
      </c>
      <c r="L108" s="167">
        <v>0</v>
      </c>
      <c r="M108" s="168">
        <v>0</v>
      </c>
      <c r="N108" s="169">
        <v>0</v>
      </c>
      <c r="O108" s="170">
        <v>0</v>
      </c>
    </row>
    <row r="109" spans="2:19" x14ac:dyDescent="0.2">
      <c r="B109" s="165">
        <v>4250</v>
      </c>
      <c r="C109" s="166">
        <v>4500</v>
      </c>
      <c r="D109" s="167">
        <v>0</v>
      </c>
      <c r="E109" s="168">
        <v>0</v>
      </c>
      <c r="F109" s="169">
        <v>0</v>
      </c>
      <c r="G109" s="170">
        <v>0</v>
      </c>
      <c r="H109" s="167">
        <v>0</v>
      </c>
      <c r="I109" s="168">
        <v>0</v>
      </c>
      <c r="J109" s="169">
        <v>0</v>
      </c>
      <c r="K109" s="170">
        <v>0</v>
      </c>
      <c r="L109" s="167">
        <v>0</v>
      </c>
      <c r="M109" s="168">
        <v>0</v>
      </c>
      <c r="N109" s="169">
        <v>0</v>
      </c>
      <c r="O109" s="170">
        <v>0</v>
      </c>
    </row>
    <row r="110" spans="2:19" x14ac:dyDescent="0.2">
      <c r="B110" s="165">
        <v>4500</v>
      </c>
      <c r="C110" s="166">
        <v>4750</v>
      </c>
      <c r="D110" s="167">
        <v>0</v>
      </c>
      <c r="E110" s="168">
        <v>0</v>
      </c>
      <c r="F110" s="169">
        <v>0</v>
      </c>
      <c r="G110" s="170">
        <v>0</v>
      </c>
      <c r="H110" s="167">
        <v>0</v>
      </c>
      <c r="I110" s="168">
        <v>0</v>
      </c>
      <c r="J110" s="169">
        <v>0</v>
      </c>
      <c r="K110" s="170">
        <v>0</v>
      </c>
      <c r="L110" s="167">
        <v>0</v>
      </c>
      <c r="M110" s="168">
        <v>0</v>
      </c>
      <c r="N110" s="169">
        <v>0</v>
      </c>
      <c r="O110" s="170">
        <v>0</v>
      </c>
    </row>
    <row r="111" spans="2:19" ht="13.5" thickBot="1" x14ac:dyDescent="0.25">
      <c r="B111" s="172">
        <v>4750</v>
      </c>
      <c r="C111" s="173">
        <v>5000</v>
      </c>
      <c r="D111" s="174">
        <v>0</v>
      </c>
      <c r="E111" s="175">
        <v>0</v>
      </c>
      <c r="F111" s="176">
        <v>0</v>
      </c>
      <c r="G111" s="177">
        <v>0</v>
      </c>
      <c r="H111" s="174">
        <v>0</v>
      </c>
      <c r="I111" s="175">
        <v>0</v>
      </c>
      <c r="J111" s="176">
        <v>0</v>
      </c>
      <c r="K111" s="177">
        <v>0</v>
      </c>
      <c r="L111" s="174">
        <v>0</v>
      </c>
      <c r="M111" s="175">
        <v>0</v>
      </c>
      <c r="N111" s="176">
        <v>0</v>
      </c>
      <c r="O111" s="177">
        <v>0</v>
      </c>
    </row>
    <row r="113" spans="2:15" x14ac:dyDescent="0.2">
      <c r="B113" s="150" t="s">
        <v>104</v>
      </c>
    </row>
    <row r="124" spans="2:15" ht="13.5" thickBot="1" x14ac:dyDescent="0.25"/>
    <row r="125" spans="2:15" ht="15" x14ac:dyDescent="0.2">
      <c r="B125" s="331" t="s">
        <v>40</v>
      </c>
      <c r="C125" s="332"/>
      <c r="D125" s="325" t="s">
        <v>5</v>
      </c>
      <c r="E125" s="326"/>
      <c r="F125" s="326"/>
      <c r="G125" s="327"/>
      <c r="H125" s="325" t="s">
        <v>6</v>
      </c>
      <c r="I125" s="326"/>
      <c r="J125" s="326"/>
      <c r="K125" s="327"/>
      <c r="L125" s="325" t="s">
        <v>7</v>
      </c>
      <c r="M125" s="326"/>
      <c r="N125" s="326"/>
      <c r="O125" s="338"/>
    </row>
    <row r="126" spans="2:15" ht="15.75" thickBot="1" x14ac:dyDescent="0.25">
      <c r="B126" s="153" t="s">
        <v>41</v>
      </c>
      <c r="C126" s="154" t="s">
        <v>42</v>
      </c>
      <c r="D126" s="155" t="s">
        <v>107</v>
      </c>
      <c r="E126" s="156" t="s">
        <v>27</v>
      </c>
      <c r="F126" s="157" t="s">
        <v>11</v>
      </c>
      <c r="G126" s="158" t="s">
        <v>39</v>
      </c>
      <c r="H126" s="155" t="s">
        <v>107</v>
      </c>
      <c r="I126" s="156" t="s">
        <v>27</v>
      </c>
      <c r="J126" s="157" t="s">
        <v>11</v>
      </c>
      <c r="K126" s="158" t="s">
        <v>39</v>
      </c>
      <c r="L126" s="155" t="s">
        <v>107</v>
      </c>
      <c r="M126" s="156" t="s">
        <v>27</v>
      </c>
      <c r="N126" s="157" t="s">
        <v>11</v>
      </c>
      <c r="O126" s="178" t="s">
        <v>39</v>
      </c>
    </row>
    <row r="127" spans="2:15" x14ac:dyDescent="0.2">
      <c r="B127" s="159">
        <v>0</v>
      </c>
      <c r="C127" s="160">
        <v>250</v>
      </c>
      <c r="D127" s="179">
        <v>0</v>
      </c>
      <c r="E127" s="180">
        <v>0</v>
      </c>
      <c r="F127" s="181">
        <v>0</v>
      </c>
      <c r="G127" s="182">
        <v>0</v>
      </c>
      <c r="H127" s="179">
        <v>0</v>
      </c>
      <c r="I127" s="180">
        <v>0</v>
      </c>
      <c r="J127" s="181">
        <v>0</v>
      </c>
      <c r="K127" s="182">
        <v>0</v>
      </c>
      <c r="L127" s="179">
        <v>0</v>
      </c>
      <c r="M127" s="180">
        <v>0</v>
      </c>
      <c r="N127" s="181">
        <v>0</v>
      </c>
      <c r="O127" s="183">
        <v>0</v>
      </c>
    </row>
    <row r="128" spans="2:15" x14ac:dyDescent="0.2">
      <c r="B128" s="165">
        <v>250</v>
      </c>
      <c r="C128" s="166">
        <v>500</v>
      </c>
      <c r="D128" s="184">
        <v>1</v>
      </c>
      <c r="E128" s="185">
        <v>0</v>
      </c>
      <c r="F128" s="186">
        <v>1</v>
      </c>
      <c r="G128" s="187">
        <v>0</v>
      </c>
      <c r="H128" s="184">
        <v>1</v>
      </c>
      <c r="I128" s="185">
        <v>0</v>
      </c>
      <c r="J128" s="186">
        <v>1</v>
      </c>
      <c r="K128" s="187">
        <v>0</v>
      </c>
      <c r="L128" s="184">
        <v>10</v>
      </c>
      <c r="M128" s="185">
        <v>0</v>
      </c>
      <c r="N128" s="186">
        <v>10</v>
      </c>
      <c r="O128" s="188">
        <v>0</v>
      </c>
    </row>
    <row r="129" spans="2:15" x14ac:dyDescent="0.2">
      <c r="B129" s="165">
        <v>500</v>
      </c>
      <c r="C129" s="166">
        <v>750</v>
      </c>
      <c r="D129" s="184">
        <v>22</v>
      </c>
      <c r="E129" s="185">
        <v>6</v>
      </c>
      <c r="F129" s="186">
        <v>13</v>
      </c>
      <c r="G129" s="187">
        <v>2</v>
      </c>
      <c r="H129" s="184">
        <v>26</v>
      </c>
      <c r="I129" s="185">
        <v>6</v>
      </c>
      <c r="J129" s="186">
        <v>14</v>
      </c>
      <c r="K129" s="187">
        <v>5</v>
      </c>
      <c r="L129" s="184">
        <v>45</v>
      </c>
      <c r="M129" s="185">
        <v>7</v>
      </c>
      <c r="N129" s="186">
        <v>31</v>
      </c>
      <c r="O129" s="188">
        <v>6</v>
      </c>
    </row>
    <row r="130" spans="2:15" x14ac:dyDescent="0.2">
      <c r="B130" s="165">
        <v>750</v>
      </c>
      <c r="C130" s="166">
        <v>1000</v>
      </c>
      <c r="D130" s="184">
        <v>33</v>
      </c>
      <c r="E130" s="185">
        <v>5</v>
      </c>
      <c r="F130" s="186">
        <v>25</v>
      </c>
      <c r="G130" s="187">
        <v>0</v>
      </c>
      <c r="H130" s="184">
        <v>33</v>
      </c>
      <c r="I130" s="185">
        <v>5</v>
      </c>
      <c r="J130" s="186">
        <v>25</v>
      </c>
      <c r="K130" s="187">
        <v>0</v>
      </c>
      <c r="L130" s="184">
        <v>102</v>
      </c>
      <c r="M130" s="185">
        <v>33</v>
      </c>
      <c r="N130" s="186">
        <v>63</v>
      </c>
      <c r="O130" s="188">
        <v>3</v>
      </c>
    </row>
    <row r="131" spans="2:15" x14ac:dyDescent="0.2">
      <c r="B131" s="165">
        <v>1000</v>
      </c>
      <c r="C131" s="166">
        <v>1250</v>
      </c>
      <c r="D131" s="184">
        <v>33</v>
      </c>
      <c r="E131" s="185">
        <v>1</v>
      </c>
      <c r="F131" s="186">
        <v>30</v>
      </c>
      <c r="G131" s="187">
        <v>0</v>
      </c>
      <c r="H131" s="184">
        <v>33</v>
      </c>
      <c r="I131" s="185">
        <v>1</v>
      </c>
      <c r="J131" s="186">
        <v>30</v>
      </c>
      <c r="K131" s="187">
        <v>0</v>
      </c>
      <c r="L131" s="184">
        <v>57</v>
      </c>
      <c r="M131" s="185">
        <v>4</v>
      </c>
      <c r="N131" s="186">
        <v>50</v>
      </c>
      <c r="O131" s="188">
        <v>0</v>
      </c>
    </row>
    <row r="132" spans="2:15" x14ac:dyDescent="0.2">
      <c r="B132" s="165">
        <v>1250</v>
      </c>
      <c r="C132" s="166">
        <v>1500</v>
      </c>
      <c r="D132" s="184">
        <v>11</v>
      </c>
      <c r="E132" s="185">
        <v>0</v>
      </c>
      <c r="F132" s="186">
        <v>11</v>
      </c>
      <c r="G132" s="187">
        <v>0</v>
      </c>
      <c r="H132" s="184">
        <v>15</v>
      </c>
      <c r="I132" s="185">
        <v>0</v>
      </c>
      <c r="J132" s="186">
        <v>14</v>
      </c>
      <c r="K132" s="187">
        <v>0</v>
      </c>
      <c r="L132" s="184">
        <v>18</v>
      </c>
      <c r="M132" s="185">
        <v>1</v>
      </c>
      <c r="N132" s="186">
        <v>16</v>
      </c>
      <c r="O132" s="188">
        <v>0</v>
      </c>
    </row>
    <row r="133" spans="2:15" x14ac:dyDescent="0.2">
      <c r="B133" s="165">
        <v>1500</v>
      </c>
      <c r="C133" s="166">
        <v>1750</v>
      </c>
      <c r="D133" s="184">
        <v>5</v>
      </c>
      <c r="E133" s="185">
        <v>0</v>
      </c>
      <c r="F133" s="186">
        <v>5</v>
      </c>
      <c r="G133" s="187">
        <v>0</v>
      </c>
      <c r="H133" s="184">
        <v>6</v>
      </c>
      <c r="I133" s="185">
        <v>0</v>
      </c>
      <c r="J133" s="186">
        <v>6</v>
      </c>
      <c r="K133" s="187">
        <v>0</v>
      </c>
      <c r="L133" s="184">
        <v>6</v>
      </c>
      <c r="M133" s="185">
        <v>0</v>
      </c>
      <c r="N133" s="186">
        <v>6</v>
      </c>
      <c r="O133" s="188">
        <v>0</v>
      </c>
    </row>
    <row r="134" spans="2:15" x14ac:dyDescent="0.2">
      <c r="B134" s="165">
        <v>1750</v>
      </c>
      <c r="C134" s="166">
        <v>2000</v>
      </c>
      <c r="D134" s="184">
        <v>2</v>
      </c>
      <c r="E134" s="185">
        <v>0</v>
      </c>
      <c r="F134" s="186">
        <v>2</v>
      </c>
      <c r="G134" s="187">
        <v>0</v>
      </c>
      <c r="H134" s="184">
        <v>3</v>
      </c>
      <c r="I134" s="185">
        <v>0</v>
      </c>
      <c r="J134" s="186">
        <v>3</v>
      </c>
      <c r="K134" s="187">
        <v>0</v>
      </c>
      <c r="L134" s="184">
        <v>3</v>
      </c>
      <c r="M134" s="185">
        <v>0</v>
      </c>
      <c r="N134" s="186">
        <v>3</v>
      </c>
      <c r="O134" s="188">
        <v>0</v>
      </c>
    </row>
    <row r="135" spans="2:15" x14ac:dyDescent="0.2">
      <c r="B135" s="165">
        <v>2000</v>
      </c>
      <c r="C135" s="166">
        <v>2250</v>
      </c>
      <c r="D135" s="184">
        <v>0</v>
      </c>
      <c r="E135" s="185">
        <v>0</v>
      </c>
      <c r="F135" s="186">
        <v>0</v>
      </c>
      <c r="G135" s="187">
        <v>0</v>
      </c>
      <c r="H135" s="184">
        <v>0</v>
      </c>
      <c r="I135" s="185">
        <v>0</v>
      </c>
      <c r="J135" s="186">
        <v>0</v>
      </c>
      <c r="K135" s="187">
        <v>0</v>
      </c>
      <c r="L135" s="184">
        <v>1</v>
      </c>
      <c r="M135" s="185">
        <v>0</v>
      </c>
      <c r="N135" s="186">
        <v>1</v>
      </c>
      <c r="O135" s="188">
        <v>0</v>
      </c>
    </row>
    <row r="136" spans="2:15" x14ac:dyDescent="0.2">
      <c r="B136" s="165">
        <v>2250</v>
      </c>
      <c r="C136" s="166">
        <v>2500</v>
      </c>
      <c r="D136" s="184">
        <v>0</v>
      </c>
      <c r="E136" s="185">
        <v>0</v>
      </c>
      <c r="F136" s="186">
        <v>0</v>
      </c>
      <c r="G136" s="187">
        <v>0</v>
      </c>
      <c r="H136" s="184">
        <v>1</v>
      </c>
      <c r="I136" s="185">
        <v>0</v>
      </c>
      <c r="J136" s="186">
        <v>1</v>
      </c>
      <c r="K136" s="187">
        <v>0</v>
      </c>
      <c r="L136" s="184">
        <v>0</v>
      </c>
      <c r="M136" s="185">
        <v>0</v>
      </c>
      <c r="N136" s="186">
        <v>0</v>
      </c>
      <c r="O136" s="188">
        <v>0</v>
      </c>
    </row>
    <row r="137" spans="2:15" x14ac:dyDescent="0.2">
      <c r="B137" s="165">
        <v>2500</v>
      </c>
      <c r="C137" s="166">
        <v>2750</v>
      </c>
      <c r="D137" s="184">
        <v>0</v>
      </c>
      <c r="E137" s="185">
        <v>0</v>
      </c>
      <c r="F137" s="186">
        <v>0</v>
      </c>
      <c r="G137" s="187">
        <v>0</v>
      </c>
      <c r="H137" s="184">
        <v>0</v>
      </c>
      <c r="I137" s="185">
        <v>0</v>
      </c>
      <c r="J137" s="186">
        <v>0</v>
      </c>
      <c r="K137" s="187">
        <v>0</v>
      </c>
      <c r="L137" s="184">
        <v>0</v>
      </c>
      <c r="M137" s="185">
        <v>0</v>
      </c>
      <c r="N137" s="186">
        <v>0</v>
      </c>
      <c r="O137" s="188">
        <v>0</v>
      </c>
    </row>
    <row r="138" spans="2:15" x14ac:dyDescent="0.2">
      <c r="B138" s="165">
        <v>2750</v>
      </c>
      <c r="C138" s="166">
        <v>3000</v>
      </c>
      <c r="D138" s="184">
        <v>0</v>
      </c>
      <c r="E138" s="185">
        <v>0</v>
      </c>
      <c r="F138" s="186">
        <v>0</v>
      </c>
      <c r="G138" s="187">
        <v>0</v>
      </c>
      <c r="H138" s="184">
        <v>0</v>
      </c>
      <c r="I138" s="185">
        <v>0</v>
      </c>
      <c r="J138" s="186">
        <v>0</v>
      </c>
      <c r="K138" s="187">
        <v>0</v>
      </c>
      <c r="L138" s="184">
        <v>0</v>
      </c>
      <c r="M138" s="185">
        <v>0</v>
      </c>
      <c r="N138" s="186">
        <v>0</v>
      </c>
      <c r="O138" s="188">
        <v>0</v>
      </c>
    </row>
    <row r="139" spans="2:15" x14ac:dyDescent="0.2">
      <c r="B139" s="165">
        <v>3000</v>
      </c>
      <c r="C139" s="166">
        <v>3250</v>
      </c>
      <c r="D139" s="184">
        <v>0</v>
      </c>
      <c r="E139" s="185">
        <v>0</v>
      </c>
      <c r="F139" s="186">
        <v>0</v>
      </c>
      <c r="G139" s="187">
        <v>0</v>
      </c>
      <c r="H139" s="184">
        <v>0</v>
      </c>
      <c r="I139" s="185">
        <v>0</v>
      </c>
      <c r="J139" s="186">
        <v>0</v>
      </c>
      <c r="K139" s="187">
        <v>0</v>
      </c>
      <c r="L139" s="184">
        <v>0</v>
      </c>
      <c r="M139" s="185">
        <v>0</v>
      </c>
      <c r="N139" s="186">
        <v>0</v>
      </c>
      <c r="O139" s="188">
        <v>0</v>
      </c>
    </row>
    <row r="140" spans="2:15" x14ac:dyDescent="0.2">
      <c r="B140" s="165">
        <v>3250</v>
      </c>
      <c r="C140" s="166">
        <v>3500</v>
      </c>
      <c r="D140" s="184">
        <v>1</v>
      </c>
      <c r="E140" s="185">
        <v>0</v>
      </c>
      <c r="F140" s="186">
        <v>1</v>
      </c>
      <c r="G140" s="187">
        <v>0</v>
      </c>
      <c r="H140" s="184">
        <v>0</v>
      </c>
      <c r="I140" s="185">
        <v>0</v>
      </c>
      <c r="J140" s="186">
        <v>0</v>
      </c>
      <c r="K140" s="187">
        <v>0</v>
      </c>
      <c r="L140" s="184">
        <v>0</v>
      </c>
      <c r="M140" s="185">
        <v>0</v>
      </c>
      <c r="N140" s="186">
        <v>0</v>
      </c>
      <c r="O140" s="188">
        <v>0</v>
      </c>
    </row>
    <row r="141" spans="2:15" x14ac:dyDescent="0.2">
      <c r="B141" s="165">
        <v>3500</v>
      </c>
      <c r="C141" s="166">
        <v>3750</v>
      </c>
      <c r="D141" s="184">
        <v>0</v>
      </c>
      <c r="E141" s="185">
        <v>0</v>
      </c>
      <c r="F141" s="186">
        <v>0</v>
      </c>
      <c r="G141" s="187">
        <v>0</v>
      </c>
      <c r="H141" s="184">
        <v>0</v>
      </c>
      <c r="I141" s="185">
        <v>0</v>
      </c>
      <c r="J141" s="186">
        <v>0</v>
      </c>
      <c r="K141" s="187">
        <v>0</v>
      </c>
      <c r="L141" s="184">
        <v>0</v>
      </c>
      <c r="M141" s="185">
        <v>0</v>
      </c>
      <c r="N141" s="186">
        <v>0</v>
      </c>
      <c r="O141" s="188">
        <v>0</v>
      </c>
    </row>
    <row r="142" spans="2:15" x14ac:dyDescent="0.2">
      <c r="B142" s="165">
        <v>3750</v>
      </c>
      <c r="C142" s="166">
        <v>4000</v>
      </c>
      <c r="D142" s="184">
        <v>0</v>
      </c>
      <c r="E142" s="185">
        <v>0</v>
      </c>
      <c r="F142" s="186">
        <v>0</v>
      </c>
      <c r="G142" s="187">
        <v>0</v>
      </c>
      <c r="H142" s="184">
        <v>0</v>
      </c>
      <c r="I142" s="185">
        <v>0</v>
      </c>
      <c r="J142" s="186">
        <v>0</v>
      </c>
      <c r="K142" s="187">
        <v>0</v>
      </c>
      <c r="L142" s="184">
        <v>0</v>
      </c>
      <c r="M142" s="185">
        <v>0</v>
      </c>
      <c r="N142" s="186">
        <v>0</v>
      </c>
      <c r="O142" s="188">
        <v>0</v>
      </c>
    </row>
    <row r="143" spans="2:15" x14ac:dyDescent="0.2">
      <c r="B143" s="165">
        <v>4000</v>
      </c>
      <c r="C143" s="166">
        <v>4250</v>
      </c>
      <c r="D143" s="184">
        <v>0</v>
      </c>
      <c r="E143" s="185">
        <v>0</v>
      </c>
      <c r="F143" s="186">
        <v>0</v>
      </c>
      <c r="G143" s="187">
        <v>0</v>
      </c>
      <c r="H143" s="184">
        <v>0</v>
      </c>
      <c r="I143" s="185">
        <v>0</v>
      </c>
      <c r="J143" s="186">
        <v>0</v>
      </c>
      <c r="K143" s="187">
        <v>0</v>
      </c>
      <c r="L143" s="184">
        <v>0</v>
      </c>
      <c r="M143" s="185">
        <v>0</v>
      </c>
      <c r="N143" s="186">
        <v>0</v>
      </c>
      <c r="O143" s="188">
        <v>0</v>
      </c>
    </row>
    <row r="144" spans="2:15" x14ac:dyDescent="0.2">
      <c r="B144" s="165">
        <v>4250</v>
      </c>
      <c r="C144" s="166">
        <v>4500</v>
      </c>
      <c r="D144" s="184">
        <v>0</v>
      </c>
      <c r="E144" s="185">
        <v>0</v>
      </c>
      <c r="F144" s="186">
        <v>0</v>
      </c>
      <c r="G144" s="187">
        <v>0</v>
      </c>
      <c r="H144" s="184">
        <v>0</v>
      </c>
      <c r="I144" s="185">
        <v>0</v>
      </c>
      <c r="J144" s="186">
        <v>0</v>
      </c>
      <c r="K144" s="187">
        <v>0</v>
      </c>
      <c r="L144" s="184">
        <v>1</v>
      </c>
      <c r="M144" s="185">
        <v>0</v>
      </c>
      <c r="N144" s="186">
        <v>1</v>
      </c>
      <c r="O144" s="188">
        <v>0</v>
      </c>
    </row>
    <row r="145" spans="2:15" x14ac:dyDescent="0.2">
      <c r="B145" s="165">
        <v>4500</v>
      </c>
      <c r="C145" s="166">
        <v>4750</v>
      </c>
      <c r="D145" s="184">
        <v>0</v>
      </c>
      <c r="E145" s="185">
        <v>0</v>
      </c>
      <c r="F145" s="186">
        <v>0</v>
      </c>
      <c r="G145" s="187">
        <v>0</v>
      </c>
      <c r="H145" s="184">
        <v>1</v>
      </c>
      <c r="I145" s="185">
        <v>0</v>
      </c>
      <c r="J145" s="186">
        <v>1</v>
      </c>
      <c r="K145" s="187">
        <v>0</v>
      </c>
      <c r="L145" s="184">
        <v>1</v>
      </c>
      <c r="M145" s="185">
        <v>0</v>
      </c>
      <c r="N145" s="186">
        <v>1</v>
      </c>
      <c r="O145" s="188">
        <v>0</v>
      </c>
    </row>
    <row r="146" spans="2:15" ht="13.5" thickBot="1" x14ac:dyDescent="0.25">
      <c r="B146" s="172">
        <v>4750</v>
      </c>
      <c r="C146" s="173">
        <v>5000</v>
      </c>
      <c r="D146" s="189">
        <v>0</v>
      </c>
      <c r="E146" s="190">
        <v>0</v>
      </c>
      <c r="F146" s="191">
        <v>0</v>
      </c>
      <c r="G146" s="192">
        <v>0</v>
      </c>
      <c r="H146" s="189">
        <v>0</v>
      </c>
      <c r="I146" s="190">
        <v>0</v>
      </c>
      <c r="J146" s="191">
        <v>0</v>
      </c>
      <c r="K146" s="192">
        <v>0</v>
      </c>
      <c r="L146" s="189">
        <v>0</v>
      </c>
      <c r="M146" s="190">
        <v>0</v>
      </c>
      <c r="N146" s="191">
        <v>0</v>
      </c>
      <c r="O146" s="193">
        <v>0</v>
      </c>
    </row>
    <row r="148" spans="2:15" x14ac:dyDescent="0.2">
      <c r="B148" s="150" t="s">
        <v>108</v>
      </c>
    </row>
    <row r="154" spans="2:15" ht="13.5" thickBot="1" x14ac:dyDescent="0.25"/>
    <row r="155" spans="2:15" ht="15" x14ac:dyDescent="0.2">
      <c r="B155" s="331" t="s">
        <v>40</v>
      </c>
      <c r="C155" s="332"/>
      <c r="D155" s="335" t="s">
        <v>8</v>
      </c>
      <c r="E155" s="336"/>
      <c r="F155" s="336"/>
      <c r="G155" s="337"/>
      <c r="H155" s="335" t="s">
        <v>9</v>
      </c>
      <c r="I155" s="336"/>
      <c r="J155" s="336"/>
      <c r="K155" s="337"/>
      <c r="L155" s="335" t="s">
        <v>10</v>
      </c>
      <c r="M155" s="336"/>
      <c r="N155" s="336"/>
      <c r="O155" s="337"/>
    </row>
    <row r="156" spans="2:15" ht="15.75" thickBot="1" x14ac:dyDescent="0.25">
      <c r="B156" s="153" t="s">
        <v>41</v>
      </c>
      <c r="C156" s="154" t="s">
        <v>42</v>
      </c>
      <c r="D156" s="155" t="s">
        <v>107</v>
      </c>
      <c r="E156" s="156" t="s">
        <v>27</v>
      </c>
      <c r="F156" s="157" t="s">
        <v>11</v>
      </c>
      <c r="G156" s="158" t="s">
        <v>39</v>
      </c>
      <c r="H156" s="155" t="s">
        <v>107</v>
      </c>
      <c r="I156" s="156" t="s">
        <v>27</v>
      </c>
      <c r="J156" s="157" t="s">
        <v>11</v>
      </c>
      <c r="K156" s="158" t="s">
        <v>39</v>
      </c>
      <c r="L156" s="155" t="s">
        <v>107</v>
      </c>
      <c r="M156" s="156" t="s">
        <v>27</v>
      </c>
      <c r="N156" s="157" t="s">
        <v>11</v>
      </c>
      <c r="O156" s="158" t="s">
        <v>39</v>
      </c>
    </row>
    <row r="157" spans="2:15" x14ac:dyDescent="0.2">
      <c r="B157" s="159">
        <v>0</v>
      </c>
      <c r="C157" s="160">
        <v>250</v>
      </c>
      <c r="D157" s="179">
        <v>0</v>
      </c>
      <c r="E157" s="180">
        <v>0</v>
      </c>
      <c r="F157" s="181">
        <v>0</v>
      </c>
      <c r="G157" s="182">
        <v>0</v>
      </c>
      <c r="H157" s="179">
        <v>0</v>
      </c>
      <c r="I157" s="180">
        <v>0</v>
      </c>
      <c r="J157" s="181">
        <v>0</v>
      </c>
      <c r="K157" s="182">
        <v>0</v>
      </c>
      <c r="L157" s="179">
        <v>0</v>
      </c>
      <c r="M157" s="180">
        <v>0</v>
      </c>
      <c r="N157" s="181">
        <v>0</v>
      </c>
      <c r="O157" s="182">
        <v>0</v>
      </c>
    </row>
    <row r="158" spans="2:15" x14ac:dyDescent="0.2">
      <c r="B158" s="165">
        <v>250</v>
      </c>
      <c r="C158" s="166">
        <v>500</v>
      </c>
      <c r="D158" s="184">
        <v>11</v>
      </c>
      <c r="E158" s="185">
        <v>0</v>
      </c>
      <c r="F158" s="186">
        <v>10</v>
      </c>
      <c r="G158" s="187">
        <v>1</v>
      </c>
      <c r="H158" s="184">
        <v>12</v>
      </c>
      <c r="I158" s="185">
        <v>0</v>
      </c>
      <c r="J158" s="186">
        <v>11</v>
      </c>
      <c r="K158" s="187">
        <v>1</v>
      </c>
      <c r="L158" s="184">
        <v>13</v>
      </c>
      <c r="M158" s="185">
        <v>0</v>
      </c>
      <c r="N158" s="186">
        <v>11</v>
      </c>
      <c r="O158" s="187">
        <v>2</v>
      </c>
    </row>
    <row r="159" spans="2:15" x14ac:dyDescent="0.2">
      <c r="B159" s="165">
        <v>500</v>
      </c>
      <c r="C159" s="166">
        <v>750</v>
      </c>
      <c r="D159" s="184">
        <v>45</v>
      </c>
      <c r="E159" s="185">
        <v>6</v>
      </c>
      <c r="F159" s="186">
        <v>30</v>
      </c>
      <c r="G159" s="187">
        <v>8</v>
      </c>
      <c r="H159" s="184">
        <v>50</v>
      </c>
      <c r="I159" s="185">
        <v>6</v>
      </c>
      <c r="J159" s="186">
        <v>34</v>
      </c>
      <c r="K159" s="187">
        <v>9</v>
      </c>
      <c r="L159" s="184">
        <v>53</v>
      </c>
      <c r="M159" s="185">
        <v>7</v>
      </c>
      <c r="N159" s="186">
        <v>34</v>
      </c>
      <c r="O159" s="187">
        <v>11</v>
      </c>
    </row>
    <row r="160" spans="2:15" x14ac:dyDescent="0.2">
      <c r="B160" s="165">
        <v>750</v>
      </c>
      <c r="C160" s="166">
        <v>1000</v>
      </c>
      <c r="D160" s="184">
        <v>107</v>
      </c>
      <c r="E160" s="185">
        <v>37</v>
      </c>
      <c r="F160" s="186">
        <v>64</v>
      </c>
      <c r="G160" s="187">
        <v>3</v>
      </c>
      <c r="H160" s="184">
        <v>117</v>
      </c>
      <c r="I160" s="185">
        <v>37</v>
      </c>
      <c r="J160" s="186">
        <v>72</v>
      </c>
      <c r="K160" s="187">
        <v>5</v>
      </c>
      <c r="L160" s="184">
        <v>124</v>
      </c>
      <c r="M160" s="185">
        <v>39</v>
      </c>
      <c r="N160" s="186">
        <v>70</v>
      </c>
      <c r="O160" s="187">
        <v>6</v>
      </c>
    </row>
    <row r="161" spans="2:15" x14ac:dyDescent="0.2">
      <c r="B161" s="165">
        <v>1000</v>
      </c>
      <c r="C161" s="166">
        <v>1250</v>
      </c>
      <c r="D161" s="184">
        <v>65</v>
      </c>
      <c r="E161" s="185">
        <v>6</v>
      </c>
      <c r="F161" s="186">
        <v>56</v>
      </c>
      <c r="G161" s="187">
        <v>0</v>
      </c>
      <c r="H161" s="184">
        <v>67</v>
      </c>
      <c r="I161" s="185">
        <v>6</v>
      </c>
      <c r="J161" s="186">
        <v>58</v>
      </c>
      <c r="K161" s="187">
        <v>0</v>
      </c>
      <c r="L161" s="184">
        <v>71</v>
      </c>
      <c r="M161" s="185">
        <v>7</v>
      </c>
      <c r="N161" s="186">
        <v>57</v>
      </c>
      <c r="O161" s="187">
        <v>1</v>
      </c>
    </row>
    <row r="162" spans="2:15" x14ac:dyDescent="0.2">
      <c r="B162" s="165">
        <v>1250</v>
      </c>
      <c r="C162" s="166">
        <v>1500</v>
      </c>
      <c r="D162" s="184">
        <v>20</v>
      </c>
      <c r="E162" s="185">
        <v>1</v>
      </c>
      <c r="F162" s="186">
        <v>18</v>
      </c>
      <c r="G162" s="187">
        <v>0</v>
      </c>
      <c r="H162" s="184">
        <v>20</v>
      </c>
      <c r="I162" s="185">
        <v>1</v>
      </c>
      <c r="J162" s="186">
        <v>18</v>
      </c>
      <c r="K162" s="187">
        <v>0</v>
      </c>
      <c r="L162" s="184">
        <v>20</v>
      </c>
      <c r="M162" s="185">
        <v>1</v>
      </c>
      <c r="N162" s="186">
        <v>18</v>
      </c>
      <c r="O162" s="187">
        <v>0</v>
      </c>
    </row>
    <row r="163" spans="2:15" x14ac:dyDescent="0.2">
      <c r="B163" s="165">
        <v>1500</v>
      </c>
      <c r="C163" s="166">
        <v>1750</v>
      </c>
      <c r="D163" s="184">
        <v>8</v>
      </c>
      <c r="E163" s="185">
        <v>0</v>
      </c>
      <c r="F163" s="186">
        <v>8</v>
      </c>
      <c r="G163" s="187">
        <v>0</v>
      </c>
      <c r="H163" s="184">
        <v>8</v>
      </c>
      <c r="I163" s="185">
        <v>0</v>
      </c>
      <c r="J163" s="186">
        <v>8</v>
      </c>
      <c r="K163" s="187">
        <v>0</v>
      </c>
      <c r="L163" s="184">
        <v>9</v>
      </c>
      <c r="M163" s="185">
        <v>0</v>
      </c>
      <c r="N163" s="186">
        <v>9</v>
      </c>
      <c r="O163" s="187">
        <v>0</v>
      </c>
    </row>
    <row r="164" spans="2:15" x14ac:dyDescent="0.2">
      <c r="B164" s="165">
        <v>1750</v>
      </c>
      <c r="C164" s="166">
        <v>2000</v>
      </c>
      <c r="D164" s="184">
        <v>3</v>
      </c>
      <c r="E164" s="185">
        <v>0</v>
      </c>
      <c r="F164" s="186">
        <v>3</v>
      </c>
      <c r="G164" s="187">
        <v>0</v>
      </c>
      <c r="H164" s="184">
        <v>3</v>
      </c>
      <c r="I164" s="185">
        <v>0</v>
      </c>
      <c r="J164" s="186">
        <v>3</v>
      </c>
      <c r="K164" s="187">
        <v>0</v>
      </c>
      <c r="L164" s="184">
        <v>6</v>
      </c>
      <c r="M164" s="185">
        <v>0</v>
      </c>
      <c r="N164" s="186">
        <v>6</v>
      </c>
      <c r="O164" s="187">
        <v>0</v>
      </c>
    </row>
    <row r="165" spans="2:15" x14ac:dyDescent="0.2">
      <c r="B165" s="165">
        <v>2000</v>
      </c>
      <c r="C165" s="166">
        <v>2250</v>
      </c>
      <c r="D165" s="184">
        <v>0</v>
      </c>
      <c r="E165" s="185">
        <v>0</v>
      </c>
      <c r="F165" s="186">
        <v>0</v>
      </c>
      <c r="G165" s="187">
        <v>0</v>
      </c>
      <c r="H165" s="184">
        <v>2</v>
      </c>
      <c r="I165" s="185">
        <v>0</v>
      </c>
      <c r="J165" s="186">
        <v>2</v>
      </c>
      <c r="K165" s="187">
        <v>0</v>
      </c>
      <c r="L165" s="184">
        <v>4</v>
      </c>
      <c r="M165" s="185">
        <v>0</v>
      </c>
      <c r="N165" s="186">
        <v>4</v>
      </c>
      <c r="O165" s="187">
        <v>0</v>
      </c>
    </row>
    <row r="166" spans="2:15" x14ac:dyDescent="0.2">
      <c r="B166" s="165">
        <v>2250</v>
      </c>
      <c r="C166" s="166">
        <v>2500</v>
      </c>
      <c r="D166" s="184">
        <v>0</v>
      </c>
      <c r="E166" s="185">
        <v>0</v>
      </c>
      <c r="F166" s="186">
        <v>0</v>
      </c>
      <c r="G166" s="187">
        <v>0</v>
      </c>
      <c r="H166" s="184">
        <v>1</v>
      </c>
      <c r="I166" s="185">
        <v>0</v>
      </c>
      <c r="J166" s="186">
        <v>1</v>
      </c>
      <c r="K166" s="187">
        <v>0</v>
      </c>
      <c r="L166" s="184">
        <v>2</v>
      </c>
      <c r="M166" s="185">
        <v>0</v>
      </c>
      <c r="N166" s="186">
        <v>2</v>
      </c>
      <c r="O166" s="187">
        <v>0</v>
      </c>
    </row>
    <row r="167" spans="2:15" x14ac:dyDescent="0.2">
      <c r="B167" s="165">
        <v>2500</v>
      </c>
      <c r="C167" s="166">
        <v>2750</v>
      </c>
      <c r="D167" s="184">
        <v>1</v>
      </c>
      <c r="E167" s="185">
        <v>0</v>
      </c>
      <c r="F167" s="186">
        <v>1</v>
      </c>
      <c r="G167" s="187">
        <v>0</v>
      </c>
      <c r="H167" s="184">
        <v>4</v>
      </c>
      <c r="I167" s="185">
        <v>0</v>
      </c>
      <c r="J167" s="186">
        <v>4</v>
      </c>
      <c r="K167" s="187">
        <v>0</v>
      </c>
      <c r="L167" s="184">
        <v>8</v>
      </c>
      <c r="M167" s="185">
        <v>0</v>
      </c>
      <c r="N167" s="186">
        <v>8</v>
      </c>
      <c r="O167" s="187">
        <v>0</v>
      </c>
    </row>
    <row r="168" spans="2:15" x14ac:dyDescent="0.2">
      <c r="B168" s="165">
        <v>2750</v>
      </c>
      <c r="C168" s="166">
        <v>3000</v>
      </c>
      <c r="D168" s="184">
        <v>0</v>
      </c>
      <c r="E168" s="185">
        <v>0</v>
      </c>
      <c r="F168" s="186">
        <v>0</v>
      </c>
      <c r="G168" s="187">
        <v>0</v>
      </c>
      <c r="H168" s="184">
        <v>0</v>
      </c>
      <c r="I168" s="185">
        <v>0</v>
      </c>
      <c r="J168" s="186">
        <v>0</v>
      </c>
      <c r="K168" s="187">
        <v>0</v>
      </c>
      <c r="L168" s="184">
        <v>7</v>
      </c>
      <c r="M168" s="185">
        <v>0</v>
      </c>
      <c r="N168" s="186">
        <v>7</v>
      </c>
      <c r="O168" s="187">
        <v>0</v>
      </c>
    </row>
    <row r="169" spans="2:15" x14ac:dyDescent="0.2">
      <c r="B169" s="165">
        <v>3000</v>
      </c>
      <c r="C169" s="166">
        <v>3250</v>
      </c>
      <c r="D169" s="184">
        <v>0</v>
      </c>
      <c r="E169" s="185">
        <v>0</v>
      </c>
      <c r="F169" s="186">
        <v>0</v>
      </c>
      <c r="G169" s="187">
        <v>0</v>
      </c>
      <c r="H169" s="184">
        <v>1</v>
      </c>
      <c r="I169" s="185">
        <v>0</v>
      </c>
      <c r="J169" s="186">
        <v>1</v>
      </c>
      <c r="K169" s="187">
        <v>0</v>
      </c>
      <c r="L169" s="184">
        <v>1</v>
      </c>
      <c r="M169" s="185">
        <v>0</v>
      </c>
      <c r="N169" s="186">
        <v>1</v>
      </c>
      <c r="O169" s="187">
        <v>0</v>
      </c>
    </row>
    <row r="170" spans="2:15" x14ac:dyDescent="0.2">
      <c r="B170" s="165">
        <v>3250</v>
      </c>
      <c r="C170" s="166">
        <v>3500</v>
      </c>
      <c r="D170" s="184">
        <v>0</v>
      </c>
      <c r="E170" s="185">
        <v>0</v>
      </c>
      <c r="F170" s="186">
        <v>0</v>
      </c>
      <c r="G170" s="187">
        <v>0</v>
      </c>
      <c r="H170" s="184">
        <v>0</v>
      </c>
      <c r="I170" s="185">
        <v>0</v>
      </c>
      <c r="J170" s="186">
        <v>0</v>
      </c>
      <c r="K170" s="187">
        <v>0</v>
      </c>
      <c r="L170" s="184">
        <v>0</v>
      </c>
      <c r="M170" s="185">
        <v>0</v>
      </c>
      <c r="N170" s="186">
        <v>0</v>
      </c>
      <c r="O170" s="187">
        <v>0</v>
      </c>
    </row>
    <row r="171" spans="2:15" x14ac:dyDescent="0.2">
      <c r="B171" s="165">
        <v>3500</v>
      </c>
      <c r="C171" s="166">
        <v>3750</v>
      </c>
      <c r="D171" s="184">
        <v>0</v>
      </c>
      <c r="E171" s="185">
        <v>0</v>
      </c>
      <c r="F171" s="186">
        <v>0</v>
      </c>
      <c r="G171" s="187">
        <v>0</v>
      </c>
      <c r="H171" s="184">
        <v>0</v>
      </c>
      <c r="I171" s="185">
        <v>0</v>
      </c>
      <c r="J171" s="186">
        <v>0</v>
      </c>
      <c r="K171" s="187">
        <v>0</v>
      </c>
      <c r="L171" s="184">
        <v>0</v>
      </c>
      <c r="M171" s="185">
        <v>0</v>
      </c>
      <c r="N171" s="186">
        <v>0</v>
      </c>
      <c r="O171" s="187">
        <v>0</v>
      </c>
    </row>
    <row r="172" spans="2:15" x14ac:dyDescent="0.2">
      <c r="B172" s="165">
        <v>3750</v>
      </c>
      <c r="C172" s="166">
        <v>4000</v>
      </c>
      <c r="D172" s="184">
        <v>0</v>
      </c>
      <c r="E172" s="185">
        <v>0</v>
      </c>
      <c r="F172" s="186">
        <v>0</v>
      </c>
      <c r="G172" s="187">
        <v>0</v>
      </c>
      <c r="H172" s="184">
        <v>0</v>
      </c>
      <c r="I172" s="185">
        <v>0</v>
      </c>
      <c r="J172" s="186">
        <v>0</v>
      </c>
      <c r="K172" s="187">
        <v>0</v>
      </c>
      <c r="L172" s="184">
        <v>0</v>
      </c>
      <c r="M172" s="185">
        <v>0</v>
      </c>
      <c r="N172" s="186">
        <v>0</v>
      </c>
      <c r="O172" s="187">
        <v>0</v>
      </c>
    </row>
    <row r="173" spans="2:15" x14ac:dyDescent="0.2">
      <c r="B173" s="165">
        <v>4000</v>
      </c>
      <c r="C173" s="166">
        <v>4250</v>
      </c>
      <c r="D173" s="184">
        <v>0</v>
      </c>
      <c r="E173" s="185">
        <v>0</v>
      </c>
      <c r="F173" s="186">
        <v>0</v>
      </c>
      <c r="G173" s="187">
        <v>0</v>
      </c>
      <c r="H173" s="184">
        <v>0</v>
      </c>
      <c r="I173" s="185">
        <v>0</v>
      </c>
      <c r="J173" s="186">
        <v>0</v>
      </c>
      <c r="K173" s="187">
        <v>0</v>
      </c>
      <c r="L173" s="184">
        <v>0</v>
      </c>
      <c r="M173" s="185">
        <v>0</v>
      </c>
      <c r="N173" s="186">
        <v>0</v>
      </c>
      <c r="O173" s="187">
        <v>0</v>
      </c>
    </row>
    <row r="174" spans="2:15" x14ac:dyDescent="0.2">
      <c r="B174" s="165">
        <v>4250</v>
      </c>
      <c r="C174" s="166">
        <v>4500</v>
      </c>
      <c r="D174" s="184">
        <v>0</v>
      </c>
      <c r="E174" s="185">
        <v>0</v>
      </c>
      <c r="F174" s="186">
        <v>0</v>
      </c>
      <c r="G174" s="187">
        <v>0</v>
      </c>
      <c r="H174" s="184">
        <v>0</v>
      </c>
      <c r="I174" s="185">
        <v>0</v>
      </c>
      <c r="J174" s="186">
        <v>0</v>
      </c>
      <c r="K174" s="187">
        <v>0</v>
      </c>
      <c r="L174" s="184">
        <v>0</v>
      </c>
      <c r="M174" s="185">
        <v>0</v>
      </c>
      <c r="N174" s="186">
        <v>0</v>
      </c>
      <c r="O174" s="187">
        <v>0</v>
      </c>
    </row>
    <row r="175" spans="2:15" x14ac:dyDescent="0.2">
      <c r="B175" s="165">
        <v>4500</v>
      </c>
      <c r="C175" s="166">
        <v>4750</v>
      </c>
      <c r="D175" s="184">
        <v>1</v>
      </c>
      <c r="E175" s="185">
        <v>0</v>
      </c>
      <c r="F175" s="186">
        <v>1</v>
      </c>
      <c r="G175" s="187">
        <v>0</v>
      </c>
      <c r="H175" s="184">
        <v>1</v>
      </c>
      <c r="I175" s="185">
        <v>0</v>
      </c>
      <c r="J175" s="186">
        <v>1</v>
      </c>
      <c r="K175" s="187">
        <v>0</v>
      </c>
      <c r="L175" s="184">
        <v>1</v>
      </c>
      <c r="M175" s="185">
        <v>0</v>
      </c>
      <c r="N175" s="186">
        <v>1</v>
      </c>
      <c r="O175" s="187">
        <v>0</v>
      </c>
    </row>
    <row r="176" spans="2:15" ht="13.5" thickBot="1" x14ac:dyDescent="0.25">
      <c r="B176" s="172">
        <v>4750</v>
      </c>
      <c r="C176" s="173">
        <v>5000</v>
      </c>
      <c r="D176" s="189">
        <v>1</v>
      </c>
      <c r="E176" s="190">
        <v>0</v>
      </c>
      <c r="F176" s="191">
        <v>1</v>
      </c>
      <c r="G176" s="192">
        <v>0</v>
      </c>
      <c r="H176" s="189">
        <v>0</v>
      </c>
      <c r="I176" s="190">
        <v>0</v>
      </c>
      <c r="J176" s="191">
        <v>0</v>
      </c>
      <c r="K176" s="192">
        <v>0</v>
      </c>
      <c r="L176" s="189">
        <v>0</v>
      </c>
      <c r="M176" s="190">
        <v>0</v>
      </c>
      <c r="N176" s="191">
        <v>0</v>
      </c>
      <c r="O176" s="192">
        <v>0</v>
      </c>
    </row>
    <row r="178" spans="2:11" x14ac:dyDescent="0.2">
      <c r="B178" s="150" t="s">
        <v>108</v>
      </c>
    </row>
    <row r="185" spans="2:11" ht="13.5" thickBot="1" x14ac:dyDescent="0.25"/>
    <row r="186" spans="2:11" ht="15" x14ac:dyDescent="0.2">
      <c r="B186" s="331" t="s">
        <v>40</v>
      </c>
      <c r="C186" s="332"/>
      <c r="D186" s="325" t="s">
        <v>88</v>
      </c>
      <c r="E186" s="326"/>
      <c r="F186" s="326"/>
      <c r="G186" s="327"/>
      <c r="H186" s="325" t="s">
        <v>89</v>
      </c>
      <c r="I186" s="326"/>
      <c r="J186" s="326"/>
      <c r="K186" s="327"/>
    </row>
    <row r="187" spans="2:11" ht="15.75" thickBot="1" x14ac:dyDescent="0.25">
      <c r="B187" s="153" t="s">
        <v>41</v>
      </c>
      <c r="C187" s="154" t="s">
        <v>42</v>
      </c>
      <c r="D187" s="155" t="s">
        <v>107</v>
      </c>
      <c r="E187" s="156" t="s">
        <v>27</v>
      </c>
      <c r="F187" s="157" t="s">
        <v>11</v>
      </c>
      <c r="G187" s="158" t="s">
        <v>39</v>
      </c>
      <c r="H187" s="155" t="s">
        <v>107</v>
      </c>
      <c r="I187" s="156" t="s">
        <v>27</v>
      </c>
      <c r="J187" s="157" t="s">
        <v>11</v>
      </c>
      <c r="K187" s="158" t="s">
        <v>39</v>
      </c>
    </row>
    <row r="188" spans="2:11" x14ac:dyDescent="0.2">
      <c r="B188" s="159">
        <v>0</v>
      </c>
      <c r="C188" s="160">
        <v>250</v>
      </c>
      <c r="D188" s="179">
        <v>0</v>
      </c>
      <c r="E188" s="180">
        <v>0</v>
      </c>
      <c r="F188" s="181">
        <v>0</v>
      </c>
      <c r="G188" s="182">
        <v>0</v>
      </c>
      <c r="H188" s="179">
        <v>0</v>
      </c>
      <c r="I188" s="180">
        <v>0</v>
      </c>
      <c r="J188" s="181">
        <v>0</v>
      </c>
      <c r="K188" s="182">
        <v>0</v>
      </c>
    </row>
    <row r="189" spans="2:11" x14ac:dyDescent="0.2">
      <c r="B189" s="165">
        <v>250</v>
      </c>
      <c r="C189" s="166">
        <v>500</v>
      </c>
      <c r="D189" s="184">
        <v>13</v>
      </c>
      <c r="E189" s="185">
        <v>0</v>
      </c>
      <c r="F189" s="186">
        <v>11</v>
      </c>
      <c r="G189" s="187">
        <v>2</v>
      </c>
      <c r="H189" s="184">
        <v>13</v>
      </c>
      <c r="I189" s="185">
        <v>0</v>
      </c>
      <c r="J189" s="186">
        <v>11</v>
      </c>
      <c r="K189" s="187">
        <v>2</v>
      </c>
    </row>
    <row r="190" spans="2:11" x14ac:dyDescent="0.2">
      <c r="B190" s="165">
        <v>500</v>
      </c>
      <c r="C190" s="166">
        <v>750</v>
      </c>
      <c r="D190" s="184">
        <v>53</v>
      </c>
      <c r="E190" s="185">
        <v>7</v>
      </c>
      <c r="F190" s="186">
        <v>34</v>
      </c>
      <c r="G190" s="187">
        <v>11</v>
      </c>
      <c r="H190" s="184">
        <v>52</v>
      </c>
      <c r="I190" s="185">
        <v>6</v>
      </c>
      <c r="J190" s="186">
        <v>34</v>
      </c>
      <c r="K190" s="187">
        <v>11</v>
      </c>
    </row>
    <row r="191" spans="2:11" x14ac:dyDescent="0.2">
      <c r="B191" s="165">
        <v>750</v>
      </c>
      <c r="C191" s="166">
        <v>1000</v>
      </c>
      <c r="D191" s="184">
        <v>127</v>
      </c>
      <c r="E191" s="185">
        <v>39</v>
      </c>
      <c r="F191" s="186">
        <v>72</v>
      </c>
      <c r="G191" s="187">
        <v>7</v>
      </c>
      <c r="H191" s="184">
        <v>125</v>
      </c>
      <c r="I191" s="185">
        <v>38</v>
      </c>
      <c r="J191" s="186">
        <v>72</v>
      </c>
      <c r="K191" s="187">
        <v>6</v>
      </c>
    </row>
    <row r="192" spans="2:11" x14ac:dyDescent="0.2">
      <c r="B192" s="165">
        <v>1000</v>
      </c>
      <c r="C192" s="166">
        <v>1250</v>
      </c>
      <c r="D192" s="184">
        <v>71</v>
      </c>
      <c r="E192" s="185">
        <v>7</v>
      </c>
      <c r="F192" s="186">
        <v>57</v>
      </c>
      <c r="G192" s="187">
        <v>1</v>
      </c>
      <c r="H192" s="184">
        <v>72</v>
      </c>
      <c r="I192" s="185">
        <v>8</v>
      </c>
      <c r="J192" s="186">
        <v>57</v>
      </c>
      <c r="K192" s="187">
        <v>1</v>
      </c>
    </row>
    <row r="193" spans="2:11" x14ac:dyDescent="0.2">
      <c r="B193" s="165">
        <v>1250</v>
      </c>
      <c r="C193" s="166">
        <v>1500</v>
      </c>
      <c r="D193" s="184">
        <v>23</v>
      </c>
      <c r="E193" s="185">
        <v>1</v>
      </c>
      <c r="F193" s="186">
        <v>21</v>
      </c>
      <c r="G193" s="187">
        <v>0</v>
      </c>
      <c r="H193" s="184">
        <v>25</v>
      </c>
      <c r="I193" s="185">
        <v>2</v>
      </c>
      <c r="J193" s="186">
        <v>21</v>
      </c>
      <c r="K193" s="187">
        <v>1</v>
      </c>
    </row>
    <row r="194" spans="2:11" x14ac:dyDescent="0.2">
      <c r="B194" s="165">
        <v>1500</v>
      </c>
      <c r="C194" s="166">
        <v>1750</v>
      </c>
      <c r="D194" s="184">
        <v>12</v>
      </c>
      <c r="E194" s="185">
        <v>0</v>
      </c>
      <c r="F194" s="186">
        <v>12</v>
      </c>
      <c r="G194" s="187">
        <v>0</v>
      </c>
      <c r="H194" s="184">
        <v>13</v>
      </c>
      <c r="I194" s="185">
        <v>0</v>
      </c>
      <c r="J194" s="186">
        <v>13</v>
      </c>
      <c r="K194" s="187">
        <v>0</v>
      </c>
    </row>
    <row r="195" spans="2:11" x14ac:dyDescent="0.2">
      <c r="B195" s="165">
        <v>1750</v>
      </c>
      <c r="C195" s="166">
        <v>2000</v>
      </c>
      <c r="D195" s="184">
        <v>10</v>
      </c>
      <c r="E195" s="185">
        <v>0</v>
      </c>
      <c r="F195" s="186">
        <v>10</v>
      </c>
      <c r="G195" s="187">
        <v>0</v>
      </c>
      <c r="H195" s="184">
        <v>10</v>
      </c>
      <c r="I195" s="185">
        <v>0</v>
      </c>
      <c r="J195" s="186">
        <v>10</v>
      </c>
      <c r="K195" s="187">
        <v>0</v>
      </c>
    </row>
    <row r="196" spans="2:11" x14ac:dyDescent="0.2">
      <c r="B196" s="165">
        <v>2000</v>
      </c>
      <c r="C196" s="166">
        <v>2250</v>
      </c>
      <c r="D196" s="184">
        <v>4</v>
      </c>
      <c r="E196" s="185">
        <v>0</v>
      </c>
      <c r="F196" s="186">
        <v>4</v>
      </c>
      <c r="G196" s="187">
        <v>0</v>
      </c>
      <c r="H196" s="184">
        <v>4</v>
      </c>
      <c r="I196" s="185">
        <v>0</v>
      </c>
      <c r="J196" s="186">
        <v>4</v>
      </c>
      <c r="K196" s="187">
        <v>0</v>
      </c>
    </row>
    <row r="197" spans="2:11" x14ac:dyDescent="0.2">
      <c r="B197" s="165">
        <v>2250</v>
      </c>
      <c r="C197" s="166">
        <v>2500</v>
      </c>
      <c r="D197" s="184">
        <v>2</v>
      </c>
      <c r="E197" s="185">
        <v>0</v>
      </c>
      <c r="F197" s="186">
        <v>2</v>
      </c>
      <c r="G197" s="187">
        <v>0</v>
      </c>
      <c r="H197" s="184">
        <v>2</v>
      </c>
      <c r="I197" s="185">
        <v>0</v>
      </c>
      <c r="J197" s="186">
        <v>2</v>
      </c>
      <c r="K197" s="187">
        <v>0</v>
      </c>
    </row>
    <row r="198" spans="2:11" x14ac:dyDescent="0.2">
      <c r="B198" s="165">
        <v>2500</v>
      </c>
      <c r="C198" s="166">
        <v>2750</v>
      </c>
      <c r="D198" s="184">
        <v>8</v>
      </c>
      <c r="E198" s="185">
        <v>0</v>
      </c>
      <c r="F198" s="186">
        <v>8</v>
      </c>
      <c r="G198" s="187">
        <v>0</v>
      </c>
      <c r="H198" s="184">
        <v>8</v>
      </c>
      <c r="I198" s="185">
        <v>0</v>
      </c>
      <c r="J198" s="186">
        <v>8</v>
      </c>
      <c r="K198" s="187">
        <v>0</v>
      </c>
    </row>
    <row r="199" spans="2:11" x14ac:dyDescent="0.2">
      <c r="B199" s="165">
        <v>2750</v>
      </c>
      <c r="C199" s="166">
        <v>3000</v>
      </c>
      <c r="D199" s="184">
        <v>7</v>
      </c>
      <c r="E199" s="185">
        <v>0</v>
      </c>
      <c r="F199" s="186">
        <v>7</v>
      </c>
      <c r="G199" s="187">
        <v>0</v>
      </c>
      <c r="H199" s="184">
        <v>7</v>
      </c>
      <c r="I199" s="185">
        <v>0</v>
      </c>
      <c r="J199" s="186">
        <v>7</v>
      </c>
      <c r="K199" s="187">
        <v>0</v>
      </c>
    </row>
    <row r="200" spans="2:11" x14ac:dyDescent="0.2">
      <c r="B200" s="165">
        <v>3000</v>
      </c>
      <c r="C200" s="166">
        <v>3250</v>
      </c>
      <c r="D200" s="184">
        <v>1</v>
      </c>
      <c r="E200" s="185">
        <v>0</v>
      </c>
      <c r="F200" s="186">
        <v>1</v>
      </c>
      <c r="G200" s="187">
        <v>0</v>
      </c>
      <c r="H200" s="184">
        <v>1</v>
      </c>
      <c r="I200" s="185">
        <v>0</v>
      </c>
      <c r="J200" s="186">
        <v>1</v>
      </c>
      <c r="K200" s="187">
        <v>0</v>
      </c>
    </row>
    <row r="201" spans="2:11" x14ac:dyDescent="0.2">
      <c r="B201" s="165">
        <v>3250</v>
      </c>
      <c r="C201" s="166">
        <v>3500</v>
      </c>
      <c r="D201" s="184">
        <v>0</v>
      </c>
      <c r="E201" s="185">
        <v>0</v>
      </c>
      <c r="F201" s="186">
        <v>0</v>
      </c>
      <c r="G201" s="187">
        <v>0</v>
      </c>
      <c r="H201" s="184">
        <v>0</v>
      </c>
      <c r="I201" s="185">
        <v>0</v>
      </c>
      <c r="J201" s="186">
        <v>0</v>
      </c>
      <c r="K201" s="187">
        <v>0</v>
      </c>
    </row>
    <row r="202" spans="2:11" x14ac:dyDescent="0.2">
      <c r="B202" s="165">
        <v>3500</v>
      </c>
      <c r="C202" s="166">
        <v>3750</v>
      </c>
      <c r="D202" s="184">
        <v>0</v>
      </c>
      <c r="E202" s="185">
        <v>0</v>
      </c>
      <c r="F202" s="186">
        <v>0</v>
      </c>
      <c r="G202" s="187">
        <v>0</v>
      </c>
      <c r="H202" s="184">
        <v>0</v>
      </c>
      <c r="I202" s="185">
        <v>0</v>
      </c>
      <c r="J202" s="186">
        <v>0</v>
      </c>
      <c r="K202" s="187">
        <v>0</v>
      </c>
    </row>
    <row r="203" spans="2:11" x14ac:dyDescent="0.2">
      <c r="B203" s="165">
        <v>3750</v>
      </c>
      <c r="C203" s="166">
        <v>4000</v>
      </c>
      <c r="D203" s="184">
        <v>0</v>
      </c>
      <c r="E203" s="185">
        <v>0</v>
      </c>
      <c r="F203" s="186">
        <v>0</v>
      </c>
      <c r="G203" s="187">
        <v>0</v>
      </c>
      <c r="H203" s="184">
        <v>0</v>
      </c>
      <c r="I203" s="185">
        <v>0</v>
      </c>
      <c r="J203" s="186">
        <v>0</v>
      </c>
      <c r="K203" s="187">
        <v>0</v>
      </c>
    </row>
    <row r="204" spans="2:11" x14ac:dyDescent="0.2">
      <c r="B204" s="165">
        <v>4000</v>
      </c>
      <c r="C204" s="166">
        <v>4250</v>
      </c>
      <c r="D204" s="184">
        <v>0</v>
      </c>
      <c r="E204" s="185">
        <v>0</v>
      </c>
      <c r="F204" s="186">
        <v>0</v>
      </c>
      <c r="G204" s="187">
        <v>0</v>
      </c>
      <c r="H204" s="184">
        <v>0</v>
      </c>
      <c r="I204" s="185">
        <v>0</v>
      </c>
      <c r="J204" s="186">
        <v>0</v>
      </c>
      <c r="K204" s="187">
        <v>0</v>
      </c>
    </row>
    <row r="205" spans="2:11" x14ac:dyDescent="0.2">
      <c r="B205" s="165">
        <v>4250</v>
      </c>
      <c r="C205" s="166">
        <v>4500</v>
      </c>
      <c r="D205" s="184">
        <v>0</v>
      </c>
      <c r="E205" s="185">
        <v>0</v>
      </c>
      <c r="F205" s="186">
        <v>0</v>
      </c>
      <c r="G205" s="187">
        <v>0</v>
      </c>
      <c r="H205" s="184">
        <v>0</v>
      </c>
      <c r="I205" s="185">
        <v>0</v>
      </c>
      <c r="J205" s="186">
        <v>0</v>
      </c>
      <c r="K205" s="187">
        <v>0</v>
      </c>
    </row>
    <row r="206" spans="2:11" x14ac:dyDescent="0.2">
      <c r="B206" s="165">
        <v>4500</v>
      </c>
      <c r="C206" s="166">
        <v>4750</v>
      </c>
      <c r="D206" s="184">
        <v>1</v>
      </c>
      <c r="E206" s="185">
        <v>0</v>
      </c>
      <c r="F206" s="186">
        <v>1</v>
      </c>
      <c r="G206" s="187">
        <v>0</v>
      </c>
      <c r="H206" s="184">
        <v>1</v>
      </c>
      <c r="I206" s="185">
        <v>0</v>
      </c>
      <c r="J206" s="186">
        <v>1</v>
      </c>
      <c r="K206" s="187">
        <v>0</v>
      </c>
    </row>
    <row r="207" spans="2:11" ht="13.5" thickBot="1" x14ac:dyDescent="0.25">
      <c r="B207" s="172">
        <v>4750</v>
      </c>
      <c r="C207" s="173">
        <v>5000</v>
      </c>
      <c r="D207" s="189">
        <v>0</v>
      </c>
      <c r="E207" s="190">
        <v>0</v>
      </c>
      <c r="F207" s="191">
        <v>0</v>
      </c>
      <c r="G207" s="192">
        <v>0</v>
      </c>
      <c r="H207" s="189">
        <v>0</v>
      </c>
      <c r="I207" s="190">
        <v>0</v>
      </c>
      <c r="J207" s="191">
        <v>0</v>
      </c>
      <c r="K207" s="192">
        <v>0</v>
      </c>
    </row>
    <row r="209" spans="2:2" x14ac:dyDescent="0.2">
      <c r="B209" s="150" t="s">
        <v>108</v>
      </c>
    </row>
  </sheetData>
  <sheetProtection algorithmName="SHA-512" hashValue="kwzpTE2rK30VASID5FIM6LwEd3mMhR0G9F85Qr4ZWO88zFptG08L3u8ykBqdfoyQU9Tj5SHa3iq3rmwxy78csw==" saltValue="c8u0wPpNmNqeKU4k4MKmKQ==" spinCount="100000" sheet="1" formatCells="0" formatColumns="0" formatRows="0" insertColumns="0" insertRows="0" insertHyperlinks="0" deleteColumns="0" deleteRows="0" sort="0" autoFilter="0" pivotTables="0"/>
  <mergeCells count="21">
    <mergeCell ref="H186:K186"/>
    <mergeCell ref="B125:C125"/>
    <mergeCell ref="B186:C186"/>
    <mergeCell ref="E38:O38"/>
    <mergeCell ref="B155:C155"/>
    <mergeCell ref="D155:G155"/>
    <mergeCell ref="H155:K155"/>
    <mergeCell ref="L155:O155"/>
    <mergeCell ref="D186:G186"/>
    <mergeCell ref="L125:O125"/>
    <mergeCell ref="D125:G125"/>
    <mergeCell ref="H125:K125"/>
    <mergeCell ref="B38:B39"/>
    <mergeCell ref="C38:D38"/>
    <mergeCell ref="B90:C90"/>
    <mergeCell ref="D90:G90"/>
    <mergeCell ref="H90:K90"/>
    <mergeCell ref="E63:F63"/>
    <mergeCell ref="H63:J63"/>
    <mergeCell ref="L90:O90"/>
    <mergeCell ref="S61:U61"/>
  </mergeCells>
  <conditionalFormatting sqref="D92:O111 D127:O146 P84:S103 D188:K207">
    <cfRule type="cellIs" dxfId="16" priority="7" operator="equal">
      <formula>0</formula>
    </cfRule>
  </conditionalFormatting>
  <conditionalFormatting sqref="D157:O176">
    <cfRule type="cellIs" dxfId="15" priority="2" operator="equal">
      <formula>0</formula>
    </cfRule>
  </conditionalFormatting>
  <pageMargins left="0.7" right="0.7" top="0.78740157499999996" bottom="0.78740157499999996" header="0.3" footer="0.3"/>
  <pageSetup paperSize="9" scale="6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3C6A-F20D-416C-B548-C9FC907604EA}">
  <sheetPr>
    <pageSetUpPr fitToPage="1"/>
  </sheetPr>
  <dimension ref="A1:Q311"/>
  <sheetViews>
    <sheetView showGridLines="0" zoomScaleNormal="100" zoomScaleSheetLayoutView="100" workbookViewId="0">
      <selection sqref="A1:P1"/>
    </sheetView>
  </sheetViews>
  <sheetFormatPr defaultRowHeight="12.75" x14ac:dyDescent="0.2"/>
  <cols>
    <col min="1" max="1" width="16.42578125" style="140" customWidth="1"/>
    <col min="2" max="2" width="20.28515625" style="140" customWidth="1"/>
    <col min="3" max="7" width="13.85546875" style="140" customWidth="1"/>
    <col min="8" max="8" width="14.140625" style="140" customWidth="1"/>
    <col min="9" max="15" width="13.85546875" style="140" customWidth="1"/>
    <col min="16" max="19" width="9.140625" style="140"/>
    <col min="20" max="20" width="10.140625" style="140" customWidth="1"/>
    <col min="21" max="16384" width="9.140625" style="140"/>
  </cols>
  <sheetData>
    <row r="1" spans="1:16" ht="25.5" customHeight="1" x14ac:dyDescent="0.2">
      <c r="A1" s="366" t="s">
        <v>120</v>
      </c>
      <c r="B1" s="366"/>
      <c r="C1" s="366"/>
      <c r="D1" s="366"/>
      <c r="E1" s="366"/>
      <c r="F1" s="366"/>
      <c r="G1" s="366"/>
      <c r="H1" s="366"/>
      <c r="I1" s="366"/>
      <c r="J1" s="366"/>
      <c r="K1" s="366"/>
      <c r="L1" s="366"/>
      <c r="M1" s="366"/>
      <c r="N1" s="366"/>
      <c r="O1" s="366"/>
      <c r="P1" s="366"/>
    </row>
    <row r="35" spans="1:15" ht="12.75" customHeight="1" x14ac:dyDescent="0.2"/>
    <row r="36" spans="1:15" x14ac:dyDescent="0.2">
      <c r="A36" s="370" t="s">
        <v>119</v>
      </c>
      <c r="B36" s="194" t="s">
        <v>34</v>
      </c>
      <c r="C36" s="195">
        <v>0</v>
      </c>
      <c r="D36" s="195">
        <f>I256</f>
        <v>0</v>
      </c>
      <c r="E36" s="195">
        <f>I257</f>
        <v>2.7669666853126218E-2</v>
      </c>
      <c r="F36" s="195">
        <f>I258</f>
        <v>7.201174550433698E-3</v>
      </c>
      <c r="G36" s="195">
        <f>I259</f>
        <v>4.2742756735888975E-2</v>
      </c>
      <c r="H36" s="195">
        <f>I260</f>
        <v>4.3259256871649159E-2</v>
      </c>
      <c r="I36" s="195">
        <f>I261</f>
        <v>1.3815459696345006E-2</v>
      </c>
      <c r="J36" s="195">
        <f>I262</f>
        <v>7.5483213598704482E-2</v>
      </c>
      <c r="K36" s="195">
        <f>I263</f>
        <v>2.8061233938505934E-2</v>
      </c>
      <c r="L36" s="195">
        <f>I264</f>
        <v>4.2184196290356191E-2</v>
      </c>
      <c r="M36" s="195">
        <f>I265</f>
        <v>2.1198543623272493E-2</v>
      </c>
      <c r="N36" s="195">
        <f>I266</f>
        <v>0.13759989955777951</v>
      </c>
      <c r="O36" s="195">
        <f>I267</f>
        <v>2.9265453501665004E-3</v>
      </c>
    </row>
    <row r="37" spans="1:15" x14ac:dyDescent="0.2">
      <c r="A37" s="371"/>
      <c r="B37" s="196" t="s">
        <v>29</v>
      </c>
      <c r="C37" s="197">
        <v>1</v>
      </c>
      <c r="D37" s="197">
        <f>H256</f>
        <v>1</v>
      </c>
      <c r="E37" s="197">
        <f>H257</f>
        <v>0.97233033314687378</v>
      </c>
      <c r="F37" s="197">
        <f>H258</f>
        <v>0.99279882544956632</v>
      </c>
      <c r="G37" s="197">
        <f>H259</f>
        <v>0.9572572432641111</v>
      </c>
      <c r="H37" s="197">
        <f>H260</f>
        <v>0.95674074312835089</v>
      </c>
      <c r="I37" s="197">
        <f>H261</f>
        <v>0.98618454030365499</v>
      </c>
      <c r="J37" s="197">
        <f>H262</f>
        <v>0.92451678640129553</v>
      </c>
      <c r="K37" s="197">
        <f>H263</f>
        <v>0.9719387660614941</v>
      </c>
      <c r="L37" s="197">
        <f>H264</f>
        <v>0.95781580370964381</v>
      </c>
      <c r="M37" s="197">
        <f>H265</f>
        <v>0.97880145637672755</v>
      </c>
      <c r="N37" s="197">
        <f>H266</f>
        <v>0.86240010044222049</v>
      </c>
      <c r="O37" s="197">
        <f>H267</f>
        <v>0.99707345464983355</v>
      </c>
    </row>
    <row r="38" spans="1:15" ht="12.75" customHeight="1" x14ac:dyDescent="0.2">
      <c r="A38" s="343" t="s">
        <v>128</v>
      </c>
      <c r="B38" s="343"/>
      <c r="C38" s="343"/>
      <c r="D38" s="343"/>
      <c r="E38" s="343"/>
      <c r="F38" s="343"/>
      <c r="G38" s="343"/>
      <c r="H38" s="343"/>
      <c r="I38" s="343"/>
      <c r="J38" s="343"/>
      <c r="K38" s="343"/>
      <c r="L38" s="343"/>
      <c r="M38" s="343"/>
      <c r="N38" s="343"/>
      <c r="O38" s="343"/>
    </row>
    <row r="39" spans="1:15" ht="12.75" customHeight="1" x14ac:dyDescent="0.2">
      <c r="A39" s="344"/>
      <c r="B39" s="344"/>
      <c r="C39" s="344"/>
      <c r="D39" s="344"/>
      <c r="E39" s="344"/>
      <c r="F39" s="344"/>
      <c r="G39" s="344"/>
      <c r="H39" s="344"/>
      <c r="I39" s="344"/>
      <c r="J39" s="344"/>
      <c r="K39" s="344"/>
      <c r="L39" s="344"/>
      <c r="M39" s="344"/>
      <c r="N39" s="344"/>
      <c r="O39" s="344"/>
    </row>
    <row r="40" spans="1:15" ht="12.75" customHeight="1" x14ac:dyDescent="0.2">
      <c r="A40" s="344" t="s">
        <v>112</v>
      </c>
      <c r="B40" s="344"/>
      <c r="C40" s="344"/>
      <c r="D40" s="344"/>
      <c r="E40" s="344"/>
      <c r="F40" s="344"/>
      <c r="G40" s="344"/>
      <c r="H40" s="344"/>
      <c r="I40" s="344"/>
      <c r="J40" s="344"/>
      <c r="K40" s="344"/>
      <c r="L40" s="344"/>
    </row>
    <row r="41" spans="1:15" ht="12.75" customHeight="1" x14ac:dyDescent="0.2">
      <c r="A41" s="344" t="s">
        <v>113</v>
      </c>
      <c r="B41" s="344"/>
      <c r="C41" s="344"/>
      <c r="D41" s="344"/>
      <c r="E41" s="344"/>
      <c r="F41" s="344"/>
      <c r="G41" s="344"/>
      <c r="H41" s="344"/>
      <c r="I41" s="344"/>
      <c r="J41" s="344"/>
      <c r="K41" s="344"/>
      <c r="L41" s="344"/>
    </row>
    <row r="42" spans="1:15" ht="12.75" customHeight="1" x14ac:dyDescent="0.2">
      <c r="A42" s="344" t="s">
        <v>114</v>
      </c>
      <c r="B42" s="344"/>
      <c r="C42" s="344"/>
      <c r="D42" s="344"/>
      <c r="E42" s="344"/>
      <c r="F42" s="344"/>
      <c r="G42" s="344"/>
      <c r="H42" s="344"/>
      <c r="I42" s="344"/>
      <c r="J42" s="344"/>
      <c r="K42" s="344"/>
      <c r="L42" s="344"/>
    </row>
    <row r="43" spans="1:15" ht="12.75" customHeight="1" x14ac:dyDescent="0.2">
      <c r="A43" s="344" t="s">
        <v>115</v>
      </c>
      <c r="B43" s="344"/>
      <c r="C43" s="344"/>
      <c r="D43" s="344"/>
      <c r="E43" s="344"/>
      <c r="F43" s="344"/>
      <c r="G43" s="344"/>
      <c r="H43" s="344"/>
      <c r="I43" s="344"/>
      <c r="J43" s="344"/>
      <c r="K43" s="344"/>
      <c r="L43" s="344"/>
    </row>
    <row r="44" spans="1:15" ht="12.75" customHeight="1" thickBot="1" x14ac:dyDescent="0.25">
      <c r="A44" s="198"/>
      <c r="B44" s="198"/>
      <c r="C44" s="198"/>
      <c r="D44" s="198"/>
      <c r="E44" s="198"/>
      <c r="F44" s="198"/>
      <c r="G44" s="198"/>
      <c r="H44" s="198"/>
      <c r="I44" s="198"/>
      <c r="J44" s="199"/>
      <c r="K44" s="199"/>
      <c r="L44" s="198"/>
    </row>
    <row r="45" spans="1:15" ht="15" x14ac:dyDescent="0.2">
      <c r="E45" s="374">
        <v>2022</v>
      </c>
      <c r="F45" s="375"/>
      <c r="G45" s="348" t="s">
        <v>28</v>
      </c>
      <c r="H45" s="349"/>
      <c r="I45" s="367" t="s">
        <v>118</v>
      </c>
    </row>
    <row r="46" spans="1:15" ht="76.5" customHeight="1" thickBot="1" x14ac:dyDescent="0.25">
      <c r="E46" s="376"/>
      <c r="F46" s="377"/>
      <c r="G46" s="200" t="s">
        <v>116</v>
      </c>
      <c r="H46" s="201" t="s">
        <v>117</v>
      </c>
      <c r="I46" s="368"/>
    </row>
    <row r="47" spans="1:15" ht="12.75" customHeight="1" x14ac:dyDescent="0.2">
      <c r="E47" s="378" t="s">
        <v>75</v>
      </c>
      <c r="F47" s="379"/>
      <c r="G47" s="202"/>
      <c r="H47" s="203">
        <f>G297</f>
        <v>518.18702914611197</v>
      </c>
      <c r="I47" s="204"/>
    </row>
    <row r="48" spans="1:15" x14ac:dyDescent="0.2">
      <c r="E48" s="361" t="s">
        <v>1</v>
      </c>
      <c r="F48" s="362"/>
      <c r="G48" s="205" t="str">
        <f t="shared" ref="G48:H59" si="0">F298</f>
        <v/>
      </c>
      <c r="H48" s="206">
        <f t="shared" si="0"/>
        <v>696.09627014068644</v>
      </c>
      <c r="I48" s="204">
        <f t="shared" ref="I48:I59" si="1">H48/H47-1</f>
        <v>0.34333017035903035</v>
      </c>
    </row>
    <row r="49" spans="5:9" ht="12.75" customHeight="1" x14ac:dyDescent="0.2">
      <c r="E49" s="361" t="s">
        <v>2</v>
      </c>
      <c r="F49" s="362"/>
      <c r="G49" s="207">
        <f t="shared" si="0"/>
        <v>936.71564685151964</v>
      </c>
      <c r="H49" s="208">
        <f t="shared" si="0"/>
        <v>696.98130661058849</v>
      </c>
      <c r="I49" s="204">
        <f t="shared" si="1"/>
        <v>1.2714282605237326E-3</v>
      </c>
    </row>
    <row r="50" spans="5:9" ht="12.75" customHeight="1" x14ac:dyDescent="0.2">
      <c r="E50" s="361" t="s">
        <v>3</v>
      </c>
      <c r="F50" s="362"/>
      <c r="G50" s="207">
        <f t="shared" si="0"/>
        <v>1478.4027438390012</v>
      </c>
      <c r="H50" s="208">
        <f t="shared" si="0"/>
        <v>700.54746687841634</v>
      </c>
      <c r="I50" s="204">
        <f t="shared" si="1"/>
        <v>5.1165795036456352E-3</v>
      </c>
    </row>
    <row r="51" spans="5:9" ht="12.75" customHeight="1" x14ac:dyDescent="0.2">
      <c r="E51" s="361" t="s">
        <v>4</v>
      </c>
      <c r="F51" s="362"/>
      <c r="G51" s="207">
        <f t="shared" si="0"/>
        <v>1403.1612771033754</v>
      </c>
      <c r="H51" s="208">
        <f t="shared" si="0"/>
        <v>722.8267577486572</v>
      </c>
      <c r="I51" s="204">
        <f t="shared" si="1"/>
        <v>3.1802685647434492E-2</v>
      </c>
    </row>
    <row r="52" spans="5:9" x14ac:dyDescent="0.2">
      <c r="E52" s="361" t="s">
        <v>5</v>
      </c>
      <c r="F52" s="362"/>
      <c r="G52" s="207">
        <f t="shared" si="0"/>
        <v>1210.3632831450823</v>
      </c>
      <c r="H52" s="208">
        <f t="shared" si="0"/>
        <v>720.42345660138142</v>
      </c>
      <c r="I52" s="204">
        <f t="shared" si="1"/>
        <v>-3.3248646671039106E-3</v>
      </c>
    </row>
    <row r="53" spans="5:9" x14ac:dyDescent="0.2">
      <c r="E53" s="361" t="s">
        <v>6</v>
      </c>
      <c r="F53" s="362"/>
      <c r="G53" s="207">
        <f t="shared" si="0"/>
        <v>1487.947538352038</v>
      </c>
      <c r="H53" s="208">
        <f t="shared" si="0"/>
        <v>723.10326712495839</v>
      </c>
      <c r="I53" s="204">
        <f t="shared" si="1"/>
        <v>3.7197713359016227E-3</v>
      </c>
    </row>
    <row r="54" spans="5:9" x14ac:dyDescent="0.2">
      <c r="E54" s="361" t="s">
        <v>7</v>
      </c>
      <c r="F54" s="362"/>
      <c r="G54" s="207">
        <f t="shared" si="0"/>
        <v>938.71356124780357</v>
      </c>
      <c r="H54" s="208">
        <f t="shared" si="0"/>
        <v>739.74873171207207</v>
      </c>
      <c r="I54" s="204">
        <f t="shared" si="1"/>
        <v>2.3019484690334213E-2</v>
      </c>
    </row>
    <row r="55" spans="5:9" x14ac:dyDescent="0.2">
      <c r="E55" s="361" t="s">
        <v>8</v>
      </c>
      <c r="F55" s="362"/>
      <c r="G55" s="207">
        <f t="shared" si="0"/>
        <v>1545.4119839619855</v>
      </c>
      <c r="H55" s="208">
        <f t="shared" si="0"/>
        <v>750.48493499562551</v>
      </c>
      <c r="I55" s="204">
        <f t="shared" si="1"/>
        <v>1.4513310835566617E-2</v>
      </c>
    </row>
    <row r="56" spans="5:9" x14ac:dyDescent="0.2">
      <c r="E56" s="361" t="s">
        <v>9</v>
      </c>
      <c r="F56" s="362"/>
      <c r="G56" s="207">
        <f t="shared" si="0"/>
        <v>1567.9149292315453</v>
      </c>
      <c r="H56" s="208">
        <f t="shared" si="0"/>
        <v>758.48760012204423</v>
      </c>
      <c r="I56" s="204">
        <f t="shared" si="1"/>
        <v>1.0663325475634533E-2</v>
      </c>
    </row>
    <row r="57" spans="5:9" x14ac:dyDescent="0.2">
      <c r="E57" s="361" t="s">
        <v>10</v>
      </c>
      <c r="F57" s="362"/>
      <c r="G57" s="207">
        <f t="shared" si="0"/>
        <v>2137.9673381727362</v>
      </c>
      <c r="H57" s="209">
        <f t="shared" si="0"/>
        <v>779.00777919747838</v>
      </c>
      <c r="I57" s="210">
        <f t="shared" si="1"/>
        <v>2.7054073226948416E-2</v>
      </c>
    </row>
    <row r="58" spans="5:9" x14ac:dyDescent="0.2">
      <c r="E58" s="361" t="s">
        <v>88</v>
      </c>
      <c r="F58" s="362"/>
      <c r="G58" s="207">
        <f t="shared" si="0"/>
        <v>1518.5241427066226</v>
      </c>
      <c r="H58" s="209">
        <f t="shared" si="0"/>
        <v>886.07288273242011</v>
      </c>
      <c r="I58" s="210">
        <f t="shared" si="1"/>
        <v>0.13743778482576707</v>
      </c>
    </row>
    <row r="59" spans="5:9" ht="13.5" thickBot="1" x14ac:dyDescent="0.25">
      <c r="E59" s="372" t="s">
        <v>89</v>
      </c>
      <c r="F59" s="373"/>
      <c r="G59" s="211">
        <f t="shared" si="0"/>
        <v>1597.46</v>
      </c>
      <c r="H59" s="212">
        <f t="shared" si="0"/>
        <v>887.57262016256641</v>
      </c>
      <c r="I59" s="213">
        <f t="shared" si="1"/>
        <v>1.6925666718536903E-3</v>
      </c>
    </row>
    <row r="60" spans="5:9" x14ac:dyDescent="0.2">
      <c r="G60" s="214"/>
    </row>
    <row r="61" spans="5:9" x14ac:dyDescent="0.2">
      <c r="G61" s="214"/>
    </row>
    <row r="62" spans="5:9" x14ac:dyDescent="0.2">
      <c r="G62" s="214"/>
    </row>
    <row r="86" spans="1:15" ht="12.75" customHeight="1" x14ac:dyDescent="0.2"/>
    <row r="87" spans="1:15" x14ac:dyDescent="0.2">
      <c r="A87" s="215"/>
      <c r="B87" s="215"/>
      <c r="C87" s="215"/>
      <c r="D87" s="215"/>
      <c r="E87" s="345" t="s">
        <v>86</v>
      </c>
      <c r="F87" s="345"/>
      <c r="G87" s="345"/>
      <c r="H87" s="345"/>
      <c r="I87" s="345"/>
      <c r="J87" s="216"/>
      <c r="L87" s="215"/>
      <c r="M87" s="215"/>
      <c r="N87" s="215"/>
      <c r="O87" s="215"/>
    </row>
    <row r="88" spans="1:15" ht="12.75" customHeight="1" x14ac:dyDescent="0.2">
      <c r="A88" s="215"/>
      <c r="B88" s="215"/>
      <c r="C88" s="215"/>
      <c r="D88" s="215"/>
      <c r="E88" s="345"/>
      <c r="F88" s="345"/>
      <c r="G88" s="345"/>
      <c r="H88" s="345"/>
      <c r="I88" s="345"/>
      <c r="J88" s="216"/>
      <c r="L88" s="215"/>
      <c r="M88" s="215"/>
      <c r="N88" s="215"/>
      <c r="O88" s="215"/>
    </row>
    <row r="89" spans="1:15" x14ac:dyDescent="0.2">
      <c r="A89" s="215"/>
      <c r="B89" s="215"/>
      <c r="C89" s="215"/>
      <c r="D89" s="215"/>
      <c r="E89" s="215"/>
      <c r="F89" s="215"/>
    </row>
    <row r="90" spans="1:15" x14ac:dyDescent="0.2">
      <c r="B90" s="215"/>
      <c r="C90" s="215"/>
      <c r="D90" s="215"/>
      <c r="E90" s="215"/>
      <c r="F90" s="215"/>
    </row>
    <row r="91" spans="1:15" ht="25.5" customHeight="1" thickBot="1" x14ac:dyDescent="0.25">
      <c r="A91" s="217"/>
      <c r="B91" s="217"/>
      <c r="C91" s="217"/>
      <c r="D91" s="217"/>
      <c r="E91" s="217"/>
      <c r="F91" s="217"/>
      <c r="G91" s="217"/>
      <c r="H91" s="217"/>
    </row>
    <row r="92" spans="1:15" ht="30.75" thickBot="1" x14ac:dyDescent="0.25">
      <c r="E92" s="218"/>
      <c r="F92" s="218"/>
      <c r="G92" s="219" t="s">
        <v>31</v>
      </c>
      <c r="H92" s="219"/>
      <c r="I92" s="219" t="s">
        <v>30</v>
      </c>
      <c r="J92" s="219"/>
    </row>
    <row r="93" spans="1:15" x14ac:dyDescent="0.2">
      <c r="E93" s="220" t="s">
        <v>32</v>
      </c>
      <c r="F93" s="220"/>
      <c r="G93" s="221">
        <f>I93/I95</f>
        <v>0.68163544099153062</v>
      </c>
      <c r="H93" s="221"/>
      <c r="I93" s="222">
        <v>11645735.149</v>
      </c>
      <c r="J93" s="222"/>
    </row>
    <row r="94" spans="1:15" x14ac:dyDescent="0.2">
      <c r="E94" s="223" t="s">
        <v>33</v>
      </c>
      <c r="F94" s="223"/>
      <c r="G94" s="224">
        <f>I94/I95</f>
        <v>0.31836455900846938</v>
      </c>
      <c r="H94" s="224"/>
      <c r="I94" s="225">
        <v>5439255.5199999996</v>
      </c>
      <c r="J94" s="225"/>
    </row>
    <row r="95" spans="1:15" ht="13.5" thickBot="1" x14ac:dyDescent="0.25">
      <c r="E95" s="226" t="s">
        <v>0</v>
      </c>
      <c r="F95" s="226"/>
      <c r="G95" s="227">
        <f>G93+G94</f>
        <v>1</v>
      </c>
      <c r="H95" s="227"/>
      <c r="I95" s="228">
        <f>I93+I94</f>
        <v>17084990.669</v>
      </c>
      <c r="J95" s="228"/>
    </row>
    <row r="96" spans="1:15" x14ac:dyDescent="0.2">
      <c r="B96" s="345"/>
      <c r="C96" s="345"/>
      <c r="D96" s="345"/>
      <c r="E96" s="345"/>
    </row>
    <row r="97" spans="2:5" x14ac:dyDescent="0.2">
      <c r="B97" s="345"/>
      <c r="C97" s="345"/>
      <c r="D97" s="345"/>
      <c r="E97" s="345"/>
    </row>
    <row r="98" spans="2:5" x14ac:dyDescent="0.2">
      <c r="B98" s="345"/>
      <c r="C98" s="345"/>
      <c r="D98" s="345"/>
      <c r="E98" s="345"/>
    </row>
    <row r="119" spans="5:12" x14ac:dyDescent="0.2">
      <c r="E119" s="345"/>
      <c r="F119" s="345"/>
      <c r="G119" s="345"/>
      <c r="H119" s="345"/>
      <c r="I119" s="345"/>
      <c r="J119" s="345"/>
      <c r="K119" s="345"/>
      <c r="L119" s="345"/>
    </row>
    <row r="120" spans="5:12" x14ac:dyDescent="0.2">
      <c r="E120" s="345"/>
      <c r="F120" s="345"/>
      <c r="G120" s="345"/>
      <c r="H120" s="345"/>
      <c r="I120" s="345"/>
      <c r="J120" s="345"/>
      <c r="K120" s="345"/>
      <c r="L120" s="345"/>
    </row>
    <row r="124" spans="5:12" x14ac:dyDescent="0.2">
      <c r="E124" s="345" t="s">
        <v>87</v>
      </c>
      <c r="F124" s="345"/>
      <c r="G124" s="345"/>
      <c r="H124" s="345"/>
      <c r="I124" s="345"/>
      <c r="J124" s="345"/>
      <c r="K124" s="345"/>
      <c r="L124" s="345"/>
    </row>
    <row r="125" spans="5:12" x14ac:dyDescent="0.2">
      <c r="E125" s="345"/>
      <c r="F125" s="345"/>
      <c r="G125" s="345"/>
      <c r="H125" s="345"/>
      <c r="I125" s="345"/>
      <c r="J125" s="345"/>
      <c r="K125" s="345"/>
      <c r="L125" s="345"/>
    </row>
    <row r="126" spans="5:12" x14ac:dyDescent="0.2">
      <c r="E126" s="216"/>
      <c r="F126" s="216"/>
      <c r="G126" s="216"/>
      <c r="H126" s="216"/>
      <c r="I126" s="216"/>
      <c r="J126" s="216"/>
      <c r="K126" s="216"/>
      <c r="L126" s="216"/>
    </row>
    <row r="127" spans="5:12" x14ac:dyDescent="0.2">
      <c r="E127" s="216"/>
      <c r="F127" s="216"/>
      <c r="G127" s="216"/>
      <c r="H127" s="216"/>
      <c r="I127" s="216"/>
      <c r="J127" s="216"/>
      <c r="K127" s="216"/>
      <c r="L127" s="216"/>
    </row>
    <row r="128" spans="5:12" x14ac:dyDescent="0.2">
      <c r="E128" s="216"/>
      <c r="F128" s="216"/>
      <c r="G128" s="216"/>
      <c r="H128" s="216"/>
      <c r="I128" s="216"/>
      <c r="J128" s="216"/>
      <c r="K128" s="216"/>
      <c r="L128" s="216"/>
    </row>
    <row r="129" spans="5:12" x14ac:dyDescent="0.2">
      <c r="E129" s="216"/>
      <c r="F129" s="216"/>
      <c r="G129" s="216"/>
      <c r="H129" s="216"/>
      <c r="I129" s="216"/>
      <c r="J129" s="216"/>
      <c r="K129" s="216"/>
      <c r="L129" s="216"/>
    </row>
    <row r="171" spans="17:17" ht="12.75" customHeight="1" x14ac:dyDescent="0.2"/>
    <row r="176" spans="17:17" x14ac:dyDescent="0.2">
      <c r="Q176" s="229"/>
    </row>
    <row r="177" spans="2:17" x14ac:dyDescent="0.2">
      <c r="Q177" s="229"/>
    </row>
    <row r="178" spans="2:17" x14ac:dyDescent="0.2">
      <c r="Q178" s="214"/>
    </row>
    <row r="179" spans="2:17" x14ac:dyDescent="0.2">
      <c r="Q179" s="214"/>
    </row>
    <row r="187" spans="2:17" x14ac:dyDescent="0.2">
      <c r="B187" s="230"/>
      <c r="C187" s="369" t="s">
        <v>70</v>
      </c>
      <c r="D187" s="369"/>
      <c r="E187" s="369"/>
      <c r="F187" s="369"/>
      <c r="G187" s="369"/>
      <c r="H187" s="369"/>
      <c r="I187" s="369"/>
      <c r="J187" s="369"/>
      <c r="K187" s="369"/>
      <c r="L187" s="369"/>
      <c r="M187" s="369"/>
      <c r="N187" s="369"/>
    </row>
    <row r="188" spans="2:17" ht="13.5" thickBot="1" x14ac:dyDescent="0.25">
      <c r="B188" s="231"/>
      <c r="C188" s="231" t="s">
        <v>1</v>
      </c>
      <c r="D188" s="232" t="s">
        <v>2</v>
      </c>
      <c r="E188" s="232" t="s">
        <v>3</v>
      </c>
      <c r="F188" s="232" t="s">
        <v>4</v>
      </c>
      <c r="G188" s="232" t="s">
        <v>5</v>
      </c>
      <c r="H188" s="232" t="s">
        <v>6</v>
      </c>
      <c r="I188" s="232" t="s">
        <v>7</v>
      </c>
      <c r="J188" s="232" t="s">
        <v>8</v>
      </c>
      <c r="K188" s="233" t="s">
        <v>9</v>
      </c>
      <c r="L188" s="232" t="s">
        <v>94</v>
      </c>
      <c r="M188" s="232" t="s">
        <v>95</v>
      </c>
      <c r="N188" s="233" t="s">
        <v>96</v>
      </c>
    </row>
    <row r="189" spans="2:17" x14ac:dyDescent="0.2">
      <c r="B189" s="234" t="s">
        <v>68</v>
      </c>
      <c r="C189" s="235">
        <v>146.94999999999999</v>
      </c>
      <c r="D189" s="236">
        <v>146.94999999999999</v>
      </c>
      <c r="E189" s="235">
        <v>146.94999999999999</v>
      </c>
      <c r="F189" s="235">
        <v>146.94999999999999</v>
      </c>
      <c r="G189" s="235">
        <v>146.94999999999999</v>
      </c>
      <c r="H189" s="235">
        <v>146.94999999999999</v>
      </c>
      <c r="I189" s="235">
        <v>146.94999999999999</v>
      </c>
      <c r="J189" s="235">
        <v>146.94999999999999</v>
      </c>
      <c r="K189" s="235">
        <v>146.94999999999999</v>
      </c>
      <c r="L189" s="235">
        <v>146.94999999999999</v>
      </c>
      <c r="M189" s="235">
        <v>146.94999999999999</v>
      </c>
      <c r="N189" s="235">
        <v>146.94999999999999</v>
      </c>
      <c r="O189" s="229"/>
      <c r="P189" s="229"/>
    </row>
    <row r="190" spans="2:17" ht="13.5" thickBot="1" x14ac:dyDescent="0.25">
      <c r="B190" s="237" t="s">
        <v>69</v>
      </c>
      <c r="C190" s="238">
        <v>2273.0100000000002</v>
      </c>
      <c r="D190" s="239">
        <v>2273.0100000000002</v>
      </c>
      <c r="E190" s="240">
        <v>2349.08</v>
      </c>
      <c r="F190" s="240">
        <v>2279.2146299416213</v>
      </c>
      <c r="G190" s="240">
        <v>3407.17</v>
      </c>
      <c r="H190" s="240">
        <v>4668.12</v>
      </c>
      <c r="I190" s="240">
        <v>4668.12</v>
      </c>
      <c r="J190" s="240">
        <v>4972</v>
      </c>
      <c r="K190" s="240">
        <v>4668.12</v>
      </c>
      <c r="L190" s="240">
        <v>4668.12</v>
      </c>
      <c r="M190" s="240">
        <v>4668.12</v>
      </c>
      <c r="N190" s="240">
        <v>4668.12</v>
      </c>
      <c r="O190" s="229"/>
      <c r="P190" s="229"/>
    </row>
    <row r="191" spans="2:17" x14ac:dyDescent="0.2">
      <c r="O191" s="214"/>
      <c r="P191" s="214"/>
    </row>
    <row r="192" spans="2:17" x14ac:dyDescent="0.2">
      <c r="O192" s="214"/>
      <c r="P192" s="214"/>
    </row>
    <row r="195" spans="1:14" ht="18.75" thickBot="1" x14ac:dyDescent="0.3">
      <c r="A195" s="152" t="s">
        <v>85</v>
      </c>
      <c r="B195" s="241"/>
      <c r="C195" s="241"/>
      <c r="D195" s="241"/>
      <c r="E195" s="241"/>
      <c r="F195" s="241"/>
      <c r="G195" s="241"/>
      <c r="H195" s="241"/>
      <c r="I195" s="241"/>
      <c r="J195" s="241"/>
      <c r="K195" s="242"/>
      <c r="L195" s="241"/>
      <c r="M195" s="89"/>
      <c r="N195" s="91"/>
    </row>
    <row r="196" spans="1:14" ht="15" x14ac:dyDescent="0.2">
      <c r="A196" s="331" t="s">
        <v>40</v>
      </c>
      <c r="B196" s="332"/>
      <c r="C196" s="335" t="s">
        <v>1</v>
      </c>
      <c r="D196" s="337"/>
      <c r="E196" s="335" t="s">
        <v>2</v>
      </c>
      <c r="F196" s="337"/>
      <c r="G196" s="335" t="s">
        <v>3</v>
      </c>
      <c r="H196" s="337"/>
      <c r="I196" s="335" t="s">
        <v>4</v>
      </c>
      <c r="J196" s="337"/>
      <c r="K196" s="335" t="s">
        <v>5</v>
      </c>
      <c r="L196" s="337"/>
      <c r="M196" s="335" t="s">
        <v>6</v>
      </c>
      <c r="N196" s="336"/>
    </row>
    <row r="197" spans="1:14" ht="24.75" thickBot="1" x14ac:dyDescent="0.25">
      <c r="A197" s="153" t="s">
        <v>41</v>
      </c>
      <c r="B197" s="154" t="s">
        <v>42</v>
      </c>
      <c r="C197" s="243" t="s">
        <v>34</v>
      </c>
      <c r="D197" s="244" t="s">
        <v>74</v>
      </c>
      <c r="E197" s="243" t="s">
        <v>34</v>
      </c>
      <c r="F197" s="244" t="s">
        <v>74</v>
      </c>
      <c r="G197" s="243" t="s">
        <v>34</v>
      </c>
      <c r="H197" s="244" t="s">
        <v>74</v>
      </c>
      <c r="I197" s="243" t="s">
        <v>34</v>
      </c>
      <c r="J197" s="244" t="s">
        <v>74</v>
      </c>
      <c r="K197" s="243" t="s">
        <v>34</v>
      </c>
      <c r="L197" s="244" t="s">
        <v>74</v>
      </c>
      <c r="M197" s="243" t="s">
        <v>34</v>
      </c>
      <c r="N197" s="245" t="s">
        <v>74</v>
      </c>
    </row>
    <row r="198" spans="1:14" x14ac:dyDescent="0.2">
      <c r="A198" s="246">
        <v>0</v>
      </c>
      <c r="B198" s="247">
        <v>250</v>
      </c>
      <c r="C198" s="248">
        <v>0</v>
      </c>
      <c r="D198" s="249">
        <v>5</v>
      </c>
      <c r="E198" s="248">
        <v>0</v>
      </c>
      <c r="F198" s="249">
        <v>5</v>
      </c>
      <c r="G198" s="248">
        <v>0</v>
      </c>
      <c r="H198" s="249">
        <v>5</v>
      </c>
      <c r="I198" s="248">
        <v>0</v>
      </c>
      <c r="J198" s="249">
        <v>5</v>
      </c>
      <c r="K198" s="248">
        <v>0</v>
      </c>
      <c r="L198" s="249">
        <v>5</v>
      </c>
      <c r="M198" s="250">
        <v>0</v>
      </c>
      <c r="N198" s="251">
        <v>5</v>
      </c>
    </row>
    <row r="199" spans="1:14" x14ac:dyDescent="0.2">
      <c r="A199" s="252">
        <v>250</v>
      </c>
      <c r="B199" s="253">
        <v>500</v>
      </c>
      <c r="C199" s="254">
        <v>0</v>
      </c>
      <c r="D199" s="255">
        <v>634</v>
      </c>
      <c r="E199" s="254">
        <v>0</v>
      </c>
      <c r="F199" s="255">
        <v>631</v>
      </c>
      <c r="G199" s="254">
        <v>0</v>
      </c>
      <c r="H199" s="255">
        <v>631</v>
      </c>
      <c r="I199" s="254">
        <v>1</v>
      </c>
      <c r="J199" s="255">
        <v>630</v>
      </c>
      <c r="K199" s="254">
        <v>1</v>
      </c>
      <c r="L199" s="255">
        <v>629</v>
      </c>
      <c r="M199" s="256">
        <v>1</v>
      </c>
      <c r="N199" s="257">
        <v>628</v>
      </c>
    </row>
    <row r="200" spans="1:14" x14ac:dyDescent="0.2">
      <c r="A200" s="252">
        <v>500</v>
      </c>
      <c r="B200" s="253">
        <v>750</v>
      </c>
      <c r="C200" s="254">
        <v>0</v>
      </c>
      <c r="D200" s="255">
        <v>1107</v>
      </c>
      <c r="E200" s="254">
        <v>3</v>
      </c>
      <c r="F200" s="255">
        <v>1100</v>
      </c>
      <c r="G200" s="254">
        <v>4</v>
      </c>
      <c r="H200" s="255">
        <v>1092</v>
      </c>
      <c r="I200" s="254">
        <v>10</v>
      </c>
      <c r="J200" s="255">
        <v>1078</v>
      </c>
      <c r="K200" s="254">
        <v>13</v>
      </c>
      <c r="L200" s="255">
        <v>1071</v>
      </c>
      <c r="M200" s="256">
        <v>14</v>
      </c>
      <c r="N200" s="257">
        <v>1071</v>
      </c>
    </row>
    <row r="201" spans="1:14" x14ac:dyDescent="0.2">
      <c r="A201" s="252">
        <v>750</v>
      </c>
      <c r="B201" s="253">
        <v>1000</v>
      </c>
      <c r="C201" s="254">
        <v>0</v>
      </c>
      <c r="D201" s="255">
        <v>462</v>
      </c>
      <c r="E201" s="254">
        <v>8</v>
      </c>
      <c r="F201" s="255">
        <v>455</v>
      </c>
      <c r="G201" s="254">
        <v>8</v>
      </c>
      <c r="H201" s="255">
        <v>450</v>
      </c>
      <c r="I201" s="254">
        <v>21</v>
      </c>
      <c r="J201" s="255">
        <v>436</v>
      </c>
      <c r="K201" s="254">
        <v>25</v>
      </c>
      <c r="L201" s="255">
        <v>431</v>
      </c>
      <c r="M201" s="256">
        <v>25</v>
      </c>
      <c r="N201" s="257">
        <v>431</v>
      </c>
    </row>
    <row r="202" spans="1:14" x14ac:dyDescent="0.2">
      <c r="A202" s="252">
        <v>1000</v>
      </c>
      <c r="B202" s="253">
        <v>1250</v>
      </c>
      <c r="C202" s="254">
        <v>0</v>
      </c>
      <c r="D202" s="255">
        <v>94</v>
      </c>
      <c r="E202" s="254">
        <v>5</v>
      </c>
      <c r="F202" s="255">
        <v>93</v>
      </c>
      <c r="G202" s="254">
        <v>15</v>
      </c>
      <c r="H202" s="255">
        <v>92</v>
      </c>
      <c r="I202" s="254">
        <v>25</v>
      </c>
      <c r="J202" s="255">
        <v>85</v>
      </c>
      <c r="K202" s="254">
        <v>30</v>
      </c>
      <c r="L202" s="255">
        <v>85</v>
      </c>
      <c r="M202" s="256">
        <v>30</v>
      </c>
      <c r="N202" s="257">
        <v>80</v>
      </c>
    </row>
    <row r="203" spans="1:14" x14ac:dyDescent="0.2">
      <c r="A203" s="252">
        <v>1250</v>
      </c>
      <c r="B203" s="253">
        <v>1500</v>
      </c>
      <c r="C203" s="254">
        <v>0</v>
      </c>
      <c r="D203" s="255">
        <v>60</v>
      </c>
      <c r="E203" s="254">
        <v>4</v>
      </c>
      <c r="F203" s="255">
        <v>58</v>
      </c>
      <c r="G203" s="254">
        <v>4</v>
      </c>
      <c r="H203" s="255">
        <v>58</v>
      </c>
      <c r="I203" s="254">
        <v>10</v>
      </c>
      <c r="J203" s="255">
        <v>54</v>
      </c>
      <c r="K203" s="254">
        <v>11</v>
      </c>
      <c r="L203" s="255">
        <v>54</v>
      </c>
      <c r="M203" s="256">
        <v>14</v>
      </c>
      <c r="N203" s="257">
        <v>54</v>
      </c>
    </row>
    <row r="204" spans="1:14" x14ac:dyDescent="0.2">
      <c r="A204" s="252">
        <v>1500</v>
      </c>
      <c r="B204" s="253">
        <v>1750</v>
      </c>
      <c r="C204" s="254">
        <v>0</v>
      </c>
      <c r="D204" s="255">
        <v>4</v>
      </c>
      <c r="E204" s="254">
        <v>0</v>
      </c>
      <c r="F204" s="255">
        <v>4</v>
      </c>
      <c r="G204" s="254">
        <v>2</v>
      </c>
      <c r="H204" s="255">
        <v>4</v>
      </c>
      <c r="I204" s="254">
        <v>3</v>
      </c>
      <c r="J204" s="255">
        <v>3</v>
      </c>
      <c r="K204" s="254">
        <v>5</v>
      </c>
      <c r="L204" s="255">
        <v>3</v>
      </c>
      <c r="M204" s="256">
        <v>6</v>
      </c>
      <c r="N204" s="257">
        <v>3</v>
      </c>
    </row>
    <row r="205" spans="1:14" x14ac:dyDescent="0.2">
      <c r="A205" s="252">
        <v>1750</v>
      </c>
      <c r="B205" s="253">
        <v>2000</v>
      </c>
      <c r="C205" s="254">
        <v>0</v>
      </c>
      <c r="D205" s="255">
        <v>2</v>
      </c>
      <c r="E205" s="254">
        <v>0</v>
      </c>
      <c r="F205" s="255">
        <v>2</v>
      </c>
      <c r="G205" s="254">
        <v>0</v>
      </c>
      <c r="H205" s="255">
        <v>2</v>
      </c>
      <c r="I205" s="254">
        <v>2</v>
      </c>
      <c r="J205" s="255">
        <v>2</v>
      </c>
      <c r="K205" s="254">
        <v>2</v>
      </c>
      <c r="L205" s="255">
        <v>2</v>
      </c>
      <c r="M205" s="256">
        <v>3</v>
      </c>
      <c r="N205" s="257">
        <v>2</v>
      </c>
    </row>
    <row r="206" spans="1:14" x14ac:dyDescent="0.2">
      <c r="A206" s="252">
        <v>2000</v>
      </c>
      <c r="B206" s="253">
        <v>2250</v>
      </c>
      <c r="C206" s="254">
        <v>0</v>
      </c>
      <c r="D206" s="255">
        <v>0</v>
      </c>
      <c r="E206" s="254">
        <v>0</v>
      </c>
      <c r="F206" s="255">
        <v>0</v>
      </c>
      <c r="G206" s="254">
        <v>0</v>
      </c>
      <c r="H206" s="255">
        <v>0</v>
      </c>
      <c r="I206" s="254">
        <v>2</v>
      </c>
      <c r="J206" s="255">
        <v>0</v>
      </c>
      <c r="K206" s="254">
        <v>0</v>
      </c>
      <c r="L206" s="255">
        <v>0</v>
      </c>
      <c r="M206" s="254">
        <v>0</v>
      </c>
      <c r="N206" s="258">
        <v>0</v>
      </c>
    </row>
    <row r="207" spans="1:14" x14ac:dyDescent="0.2">
      <c r="A207" s="252">
        <v>2250</v>
      </c>
      <c r="B207" s="253">
        <v>2500</v>
      </c>
      <c r="C207" s="254">
        <v>0</v>
      </c>
      <c r="D207" s="255">
        <v>1</v>
      </c>
      <c r="E207" s="254">
        <v>0</v>
      </c>
      <c r="F207" s="255">
        <v>1</v>
      </c>
      <c r="G207" s="254">
        <v>1</v>
      </c>
      <c r="H207" s="255">
        <v>1</v>
      </c>
      <c r="I207" s="254">
        <v>1</v>
      </c>
      <c r="J207" s="255">
        <v>1</v>
      </c>
      <c r="K207" s="254">
        <v>0</v>
      </c>
      <c r="L207" s="255">
        <v>1</v>
      </c>
      <c r="M207" s="254">
        <v>1</v>
      </c>
      <c r="N207" s="258">
        <v>0</v>
      </c>
    </row>
    <row r="208" spans="1:14" x14ac:dyDescent="0.2">
      <c r="A208" s="252">
        <v>2500</v>
      </c>
      <c r="B208" s="253">
        <v>2750</v>
      </c>
      <c r="C208" s="254">
        <v>0</v>
      </c>
      <c r="D208" s="255">
        <v>0</v>
      </c>
      <c r="E208" s="254">
        <v>0</v>
      </c>
      <c r="F208" s="255">
        <v>0</v>
      </c>
      <c r="G208" s="254">
        <v>0</v>
      </c>
      <c r="H208" s="255">
        <v>0</v>
      </c>
      <c r="I208" s="254">
        <v>0</v>
      </c>
      <c r="J208" s="255">
        <v>0</v>
      </c>
      <c r="K208" s="254">
        <v>0</v>
      </c>
      <c r="L208" s="255">
        <v>0</v>
      </c>
      <c r="M208" s="254">
        <v>0</v>
      </c>
      <c r="N208" s="258">
        <v>0</v>
      </c>
    </row>
    <row r="209" spans="1:14" x14ac:dyDescent="0.2">
      <c r="A209" s="252">
        <v>2750</v>
      </c>
      <c r="B209" s="253">
        <v>3000</v>
      </c>
      <c r="C209" s="254">
        <v>0</v>
      </c>
      <c r="D209" s="255">
        <v>0</v>
      </c>
      <c r="E209" s="254">
        <v>0</v>
      </c>
      <c r="F209" s="255">
        <v>0</v>
      </c>
      <c r="G209" s="254">
        <v>0</v>
      </c>
      <c r="H209" s="255">
        <v>0</v>
      </c>
      <c r="I209" s="254">
        <v>0</v>
      </c>
      <c r="J209" s="255">
        <v>0</v>
      </c>
      <c r="K209" s="254">
        <v>0</v>
      </c>
      <c r="L209" s="255">
        <v>0</v>
      </c>
      <c r="M209" s="254">
        <v>0</v>
      </c>
      <c r="N209" s="258">
        <v>0</v>
      </c>
    </row>
    <row r="210" spans="1:14" x14ac:dyDescent="0.2">
      <c r="A210" s="252">
        <v>3000</v>
      </c>
      <c r="B210" s="253">
        <v>3250</v>
      </c>
      <c r="C210" s="254">
        <v>0</v>
      </c>
      <c r="D210" s="255">
        <v>0</v>
      </c>
      <c r="E210" s="254">
        <v>0</v>
      </c>
      <c r="F210" s="255">
        <v>0</v>
      </c>
      <c r="G210" s="254">
        <v>0</v>
      </c>
      <c r="H210" s="255">
        <v>0</v>
      </c>
      <c r="I210" s="254">
        <v>0</v>
      </c>
      <c r="J210" s="255">
        <v>0</v>
      </c>
      <c r="K210" s="254">
        <v>0</v>
      </c>
      <c r="L210" s="255">
        <v>0</v>
      </c>
      <c r="M210" s="254">
        <v>0</v>
      </c>
      <c r="N210" s="258">
        <v>0</v>
      </c>
    </row>
    <row r="211" spans="1:14" x14ac:dyDescent="0.2">
      <c r="A211" s="252">
        <v>3250</v>
      </c>
      <c r="B211" s="253">
        <v>3500</v>
      </c>
      <c r="C211" s="254">
        <v>0</v>
      </c>
      <c r="D211" s="255">
        <v>0</v>
      </c>
      <c r="E211" s="254">
        <v>0</v>
      </c>
      <c r="F211" s="255">
        <v>0</v>
      </c>
      <c r="G211" s="254">
        <v>0</v>
      </c>
      <c r="H211" s="255">
        <v>0</v>
      </c>
      <c r="I211" s="254">
        <v>0</v>
      </c>
      <c r="J211" s="255">
        <v>0</v>
      </c>
      <c r="K211" s="254">
        <v>1</v>
      </c>
      <c r="L211" s="255">
        <v>0</v>
      </c>
      <c r="M211" s="254">
        <v>0</v>
      </c>
      <c r="N211" s="258">
        <v>0</v>
      </c>
    </row>
    <row r="212" spans="1:14" x14ac:dyDescent="0.2">
      <c r="A212" s="252">
        <v>3500</v>
      </c>
      <c r="B212" s="253">
        <v>3750</v>
      </c>
      <c r="C212" s="254">
        <v>0</v>
      </c>
      <c r="D212" s="255">
        <v>0</v>
      </c>
      <c r="E212" s="254">
        <v>0</v>
      </c>
      <c r="F212" s="255">
        <v>0</v>
      </c>
      <c r="G212" s="254">
        <v>0</v>
      </c>
      <c r="H212" s="255">
        <v>0</v>
      </c>
      <c r="I212" s="254">
        <v>0</v>
      </c>
      <c r="J212" s="255">
        <v>0</v>
      </c>
      <c r="K212" s="254">
        <v>0</v>
      </c>
      <c r="L212" s="255">
        <v>0</v>
      </c>
      <c r="M212" s="254">
        <v>0</v>
      </c>
      <c r="N212" s="258">
        <v>0</v>
      </c>
    </row>
    <row r="213" spans="1:14" x14ac:dyDescent="0.2">
      <c r="A213" s="252">
        <v>3750</v>
      </c>
      <c r="B213" s="253">
        <v>4000</v>
      </c>
      <c r="C213" s="254">
        <v>0</v>
      </c>
      <c r="D213" s="255">
        <v>0</v>
      </c>
      <c r="E213" s="254">
        <v>0</v>
      </c>
      <c r="F213" s="255">
        <v>0</v>
      </c>
      <c r="G213" s="254">
        <v>0</v>
      </c>
      <c r="H213" s="255">
        <v>0</v>
      </c>
      <c r="I213" s="254">
        <v>0</v>
      </c>
      <c r="J213" s="255">
        <v>0</v>
      </c>
      <c r="K213" s="254">
        <v>0</v>
      </c>
      <c r="L213" s="255">
        <v>0</v>
      </c>
      <c r="M213" s="254">
        <v>0</v>
      </c>
      <c r="N213" s="258">
        <v>0</v>
      </c>
    </row>
    <row r="214" spans="1:14" x14ac:dyDescent="0.2">
      <c r="A214" s="252">
        <v>4000</v>
      </c>
      <c r="B214" s="253">
        <v>4250</v>
      </c>
      <c r="C214" s="254">
        <v>0</v>
      </c>
      <c r="D214" s="255">
        <v>0</v>
      </c>
      <c r="E214" s="254">
        <v>0</v>
      </c>
      <c r="F214" s="255">
        <v>0</v>
      </c>
      <c r="G214" s="254">
        <v>0</v>
      </c>
      <c r="H214" s="255">
        <v>0</v>
      </c>
      <c r="I214" s="254">
        <v>0</v>
      </c>
      <c r="J214" s="255">
        <v>0</v>
      </c>
      <c r="K214" s="254">
        <v>0</v>
      </c>
      <c r="L214" s="255">
        <v>0</v>
      </c>
      <c r="M214" s="254">
        <v>0</v>
      </c>
      <c r="N214" s="258">
        <v>0</v>
      </c>
    </row>
    <row r="215" spans="1:14" x14ac:dyDescent="0.2">
      <c r="A215" s="252">
        <v>4250</v>
      </c>
      <c r="B215" s="253">
        <v>4500</v>
      </c>
      <c r="C215" s="254">
        <v>0</v>
      </c>
      <c r="D215" s="255">
        <v>0</v>
      </c>
      <c r="E215" s="254">
        <v>0</v>
      </c>
      <c r="F215" s="255">
        <v>0</v>
      </c>
      <c r="G215" s="254">
        <v>0</v>
      </c>
      <c r="H215" s="255">
        <v>0</v>
      </c>
      <c r="I215" s="254">
        <v>0</v>
      </c>
      <c r="J215" s="255">
        <v>0</v>
      </c>
      <c r="K215" s="254">
        <v>0</v>
      </c>
      <c r="L215" s="255">
        <v>0</v>
      </c>
      <c r="M215" s="254">
        <v>0</v>
      </c>
      <c r="N215" s="258">
        <v>0</v>
      </c>
    </row>
    <row r="216" spans="1:14" x14ac:dyDescent="0.2">
      <c r="A216" s="252">
        <v>4500</v>
      </c>
      <c r="B216" s="253">
        <v>4750</v>
      </c>
      <c r="C216" s="254">
        <v>0</v>
      </c>
      <c r="D216" s="255">
        <v>0</v>
      </c>
      <c r="E216" s="254">
        <v>0</v>
      </c>
      <c r="F216" s="255">
        <v>0</v>
      </c>
      <c r="G216" s="254">
        <v>0</v>
      </c>
      <c r="H216" s="255">
        <v>0</v>
      </c>
      <c r="I216" s="254">
        <v>0</v>
      </c>
      <c r="J216" s="255">
        <v>0</v>
      </c>
      <c r="K216" s="254">
        <v>0</v>
      </c>
      <c r="L216" s="255">
        <v>0</v>
      </c>
      <c r="M216" s="254">
        <v>1</v>
      </c>
      <c r="N216" s="258">
        <v>0</v>
      </c>
    </row>
    <row r="217" spans="1:14" ht="13.5" thickBot="1" x14ac:dyDescent="0.25">
      <c r="A217" s="259">
        <v>4750</v>
      </c>
      <c r="B217" s="260">
        <v>5000</v>
      </c>
      <c r="C217" s="261">
        <v>0</v>
      </c>
      <c r="D217" s="262">
        <v>0</v>
      </c>
      <c r="E217" s="261">
        <v>0</v>
      </c>
      <c r="F217" s="262">
        <v>0</v>
      </c>
      <c r="G217" s="261">
        <v>0</v>
      </c>
      <c r="H217" s="262">
        <v>0</v>
      </c>
      <c r="I217" s="261">
        <v>0</v>
      </c>
      <c r="J217" s="262">
        <v>0</v>
      </c>
      <c r="K217" s="261">
        <v>0</v>
      </c>
      <c r="L217" s="262">
        <v>0</v>
      </c>
      <c r="M217" s="261">
        <v>0</v>
      </c>
      <c r="N217" s="263">
        <v>0</v>
      </c>
    </row>
    <row r="218" spans="1:14" ht="13.5" thickBot="1" x14ac:dyDescent="0.25">
      <c r="A218" s="242"/>
      <c r="B218" s="264" t="s">
        <v>3</v>
      </c>
      <c r="C218" s="264"/>
      <c r="D218" s="264"/>
      <c r="E218" s="264"/>
      <c r="F218" s="265"/>
      <c r="G218" s="265"/>
      <c r="H218" s="265"/>
      <c r="I218" s="266"/>
      <c r="J218" s="266"/>
      <c r="K218" s="264"/>
      <c r="L218" s="241"/>
      <c r="M218" s="267"/>
      <c r="N218" s="267"/>
    </row>
    <row r="219" spans="1:14" ht="15" x14ac:dyDescent="0.2">
      <c r="A219" s="331" t="s">
        <v>40</v>
      </c>
      <c r="B219" s="332"/>
      <c r="C219" s="335" t="s">
        <v>7</v>
      </c>
      <c r="D219" s="337"/>
      <c r="E219" s="335" t="s">
        <v>8</v>
      </c>
      <c r="F219" s="337"/>
      <c r="G219" s="335" t="s">
        <v>9</v>
      </c>
      <c r="H219" s="336"/>
      <c r="I219" s="335" t="s">
        <v>10</v>
      </c>
      <c r="J219" s="336"/>
      <c r="K219" s="335" t="s">
        <v>88</v>
      </c>
      <c r="L219" s="336"/>
      <c r="M219" s="335" t="s">
        <v>89</v>
      </c>
      <c r="N219" s="336"/>
    </row>
    <row r="220" spans="1:14" ht="24.75" thickBot="1" x14ac:dyDescent="0.25">
      <c r="A220" s="153" t="s">
        <v>41</v>
      </c>
      <c r="B220" s="154" t="s">
        <v>42</v>
      </c>
      <c r="C220" s="243" t="s">
        <v>34</v>
      </c>
      <c r="D220" s="244" t="s">
        <v>74</v>
      </c>
      <c r="E220" s="243" t="s">
        <v>34</v>
      </c>
      <c r="F220" s="244" t="s">
        <v>74</v>
      </c>
      <c r="G220" s="243" t="s">
        <v>34</v>
      </c>
      <c r="H220" s="245" t="s">
        <v>74</v>
      </c>
      <c r="I220" s="243" t="s">
        <v>34</v>
      </c>
      <c r="J220" s="245" t="s">
        <v>74</v>
      </c>
      <c r="K220" s="243" t="s">
        <v>34</v>
      </c>
      <c r="L220" s="245" t="s">
        <v>74</v>
      </c>
      <c r="M220" s="243" t="s">
        <v>34</v>
      </c>
      <c r="N220" s="245" t="s">
        <v>74</v>
      </c>
    </row>
    <row r="221" spans="1:14" x14ac:dyDescent="0.2">
      <c r="A221" s="268">
        <v>0</v>
      </c>
      <c r="B221" s="269">
        <v>250</v>
      </c>
      <c r="C221" s="270">
        <v>0</v>
      </c>
      <c r="D221" s="271">
        <v>5</v>
      </c>
      <c r="E221" s="270">
        <v>0</v>
      </c>
      <c r="F221" s="271">
        <v>5</v>
      </c>
      <c r="G221" s="270">
        <v>0</v>
      </c>
      <c r="H221" s="272">
        <v>5</v>
      </c>
      <c r="I221" s="270">
        <v>0</v>
      </c>
      <c r="J221" s="272">
        <v>5</v>
      </c>
      <c r="K221" s="270">
        <v>0</v>
      </c>
      <c r="L221" s="272">
        <v>5</v>
      </c>
      <c r="M221" s="270">
        <v>0</v>
      </c>
      <c r="N221" s="272">
        <v>5</v>
      </c>
    </row>
    <row r="222" spans="1:14" x14ac:dyDescent="0.2">
      <c r="A222" s="273">
        <v>250</v>
      </c>
      <c r="B222" s="274">
        <v>500</v>
      </c>
      <c r="C222" s="275">
        <v>10</v>
      </c>
      <c r="D222" s="276">
        <v>603</v>
      </c>
      <c r="E222" s="275">
        <v>10</v>
      </c>
      <c r="F222" s="276">
        <v>602</v>
      </c>
      <c r="G222" s="275">
        <v>11</v>
      </c>
      <c r="H222" s="277">
        <v>599</v>
      </c>
      <c r="I222" s="275">
        <v>11</v>
      </c>
      <c r="J222" s="277">
        <v>593</v>
      </c>
      <c r="K222" s="275">
        <v>11</v>
      </c>
      <c r="L222" s="277">
        <v>593</v>
      </c>
      <c r="M222" s="275">
        <v>11</v>
      </c>
      <c r="N222" s="277">
        <v>593</v>
      </c>
    </row>
    <row r="223" spans="1:14" x14ac:dyDescent="0.2">
      <c r="A223" s="273">
        <v>500</v>
      </c>
      <c r="B223" s="274">
        <v>750</v>
      </c>
      <c r="C223" s="275">
        <v>31</v>
      </c>
      <c r="D223" s="276">
        <v>1028</v>
      </c>
      <c r="E223" s="275">
        <v>30</v>
      </c>
      <c r="F223" s="276">
        <v>1026</v>
      </c>
      <c r="G223" s="275">
        <v>34</v>
      </c>
      <c r="H223" s="277">
        <v>1014</v>
      </c>
      <c r="I223" s="275">
        <v>34</v>
      </c>
      <c r="J223" s="277">
        <v>1007</v>
      </c>
      <c r="K223" s="275">
        <v>34</v>
      </c>
      <c r="L223" s="277">
        <v>1001</v>
      </c>
      <c r="M223" s="275">
        <v>34</v>
      </c>
      <c r="N223" s="277">
        <v>1001</v>
      </c>
    </row>
    <row r="224" spans="1:14" x14ac:dyDescent="0.2">
      <c r="A224" s="273">
        <v>750</v>
      </c>
      <c r="B224" s="274">
        <v>1000</v>
      </c>
      <c r="C224" s="275">
        <v>63</v>
      </c>
      <c r="D224" s="276">
        <v>414</v>
      </c>
      <c r="E224" s="275">
        <v>64</v>
      </c>
      <c r="F224" s="276">
        <v>407</v>
      </c>
      <c r="G224" s="275">
        <v>72</v>
      </c>
      <c r="H224" s="277">
        <v>401</v>
      </c>
      <c r="I224" s="275">
        <v>70</v>
      </c>
      <c r="J224" s="277">
        <v>400</v>
      </c>
      <c r="K224" s="275">
        <v>72</v>
      </c>
      <c r="L224" s="277">
        <v>395</v>
      </c>
      <c r="M224" s="275">
        <v>72</v>
      </c>
      <c r="N224" s="277">
        <v>395</v>
      </c>
    </row>
    <row r="225" spans="1:14" x14ac:dyDescent="0.2">
      <c r="A225" s="273">
        <v>1000</v>
      </c>
      <c r="B225" s="274">
        <v>1250</v>
      </c>
      <c r="C225" s="275">
        <v>50</v>
      </c>
      <c r="D225" s="276">
        <v>78</v>
      </c>
      <c r="E225" s="275">
        <v>56</v>
      </c>
      <c r="F225" s="276">
        <v>78</v>
      </c>
      <c r="G225" s="275">
        <v>58</v>
      </c>
      <c r="H225" s="277">
        <v>78</v>
      </c>
      <c r="I225" s="275">
        <v>57</v>
      </c>
      <c r="J225" s="277">
        <v>78</v>
      </c>
      <c r="K225" s="275">
        <v>57</v>
      </c>
      <c r="L225" s="277">
        <v>77</v>
      </c>
      <c r="M225" s="275">
        <v>57</v>
      </c>
      <c r="N225" s="277">
        <v>76</v>
      </c>
    </row>
    <row r="226" spans="1:14" x14ac:dyDescent="0.2">
      <c r="A226" s="273">
        <v>1250</v>
      </c>
      <c r="B226" s="274">
        <v>1500</v>
      </c>
      <c r="C226" s="275">
        <v>16</v>
      </c>
      <c r="D226" s="276">
        <v>54</v>
      </c>
      <c r="E226" s="275">
        <v>18</v>
      </c>
      <c r="F226" s="276">
        <v>54</v>
      </c>
      <c r="G226" s="275">
        <v>18</v>
      </c>
      <c r="H226" s="277">
        <v>54</v>
      </c>
      <c r="I226" s="275">
        <v>18</v>
      </c>
      <c r="J226" s="277">
        <v>54</v>
      </c>
      <c r="K226" s="275">
        <v>21</v>
      </c>
      <c r="L226" s="277">
        <v>54</v>
      </c>
      <c r="M226" s="275">
        <v>21</v>
      </c>
      <c r="N226" s="277">
        <v>54</v>
      </c>
    </row>
    <row r="227" spans="1:14" x14ac:dyDescent="0.2">
      <c r="A227" s="273">
        <v>1500</v>
      </c>
      <c r="B227" s="274">
        <v>1750</v>
      </c>
      <c r="C227" s="275">
        <v>6</v>
      </c>
      <c r="D227" s="276">
        <v>3</v>
      </c>
      <c r="E227" s="275">
        <v>8</v>
      </c>
      <c r="F227" s="276">
        <v>3</v>
      </c>
      <c r="G227" s="275">
        <v>8</v>
      </c>
      <c r="H227" s="277">
        <v>3</v>
      </c>
      <c r="I227" s="275">
        <v>9</v>
      </c>
      <c r="J227" s="277">
        <v>3</v>
      </c>
      <c r="K227" s="275">
        <v>12</v>
      </c>
      <c r="L227" s="277">
        <v>3</v>
      </c>
      <c r="M227" s="275">
        <v>13</v>
      </c>
      <c r="N227" s="277">
        <v>3</v>
      </c>
    </row>
    <row r="228" spans="1:14" x14ac:dyDescent="0.2">
      <c r="A228" s="273">
        <v>1750</v>
      </c>
      <c r="B228" s="274">
        <v>2000</v>
      </c>
      <c r="C228" s="275">
        <v>3</v>
      </c>
      <c r="D228" s="276">
        <v>2</v>
      </c>
      <c r="E228" s="275">
        <v>3</v>
      </c>
      <c r="F228" s="276">
        <v>2</v>
      </c>
      <c r="G228" s="275">
        <v>3</v>
      </c>
      <c r="H228" s="277">
        <v>2</v>
      </c>
      <c r="I228" s="275">
        <v>6</v>
      </c>
      <c r="J228" s="277">
        <v>1</v>
      </c>
      <c r="K228" s="275">
        <v>10</v>
      </c>
      <c r="L228" s="277">
        <v>1</v>
      </c>
      <c r="M228" s="275">
        <v>10</v>
      </c>
      <c r="N228" s="277">
        <v>1</v>
      </c>
    </row>
    <row r="229" spans="1:14" x14ac:dyDescent="0.2">
      <c r="A229" s="273">
        <v>2000</v>
      </c>
      <c r="B229" s="274">
        <v>2250</v>
      </c>
      <c r="C229" s="278">
        <v>1</v>
      </c>
      <c r="D229" s="279">
        <v>0</v>
      </c>
      <c r="E229" s="275">
        <v>0</v>
      </c>
      <c r="F229" s="279">
        <v>0</v>
      </c>
      <c r="G229" s="278">
        <v>2</v>
      </c>
      <c r="H229" s="277">
        <v>0</v>
      </c>
      <c r="I229" s="278">
        <v>4</v>
      </c>
      <c r="J229" s="277">
        <v>0</v>
      </c>
      <c r="K229" s="278">
        <v>4</v>
      </c>
      <c r="L229" s="277">
        <v>0</v>
      </c>
      <c r="M229" s="278">
        <v>4</v>
      </c>
      <c r="N229" s="277">
        <v>0</v>
      </c>
    </row>
    <row r="230" spans="1:14" x14ac:dyDescent="0.2">
      <c r="A230" s="273">
        <v>2250</v>
      </c>
      <c r="B230" s="274">
        <v>2500</v>
      </c>
      <c r="C230" s="278">
        <v>0</v>
      </c>
      <c r="D230" s="279">
        <v>0</v>
      </c>
      <c r="E230" s="275">
        <v>0</v>
      </c>
      <c r="F230" s="279">
        <v>0</v>
      </c>
      <c r="G230" s="278">
        <v>1</v>
      </c>
      <c r="H230" s="277">
        <v>0</v>
      </c>
      <c r="I230" s="278">
        <v>2</v>
      </c>
      <c r="J230" s="277">
        <v>0</v>
      </c>
      <c r="K230" s="278">
        <v>2</v>
      </c>
      <c r="L230" s="277">
        <v>0</v>
      </c>
      <c r="M230" s="278">
        <v>2</v>
      </c>
      <c r="N230" s="277">
        <v>0</v>
      </c>
    </row>
    <row r="231" spans="1:14" x14ac:dyDescent="0.2">
      <c r="A231" s="273">
        <v>2500</v>
      </c>
      <c r="B231" s="274">
        <v>2750</v>
      </c>
      <c r="C231" s="278">
        <v>0</v>
      </c>
      <c r="D231" s="279">
        <v>0</v>
      </c>
      <c r="E231" s="275">
        <v>1</v>
      </c>
      <c r="F231" s="279">
        <v>0</v>
      </c>
      <c r="G231" s="278">
        <v>4</v>
      </c>
      <c r="H231" s="272">
        <v>0</v>
      </c>
      <c r="I231" s="278">
        <v>8</v>
      </c>
      <c r="J231" s="272">
        <v>0</v>
      </c>
      <c r="K231" s="278">
        <v>8</v>
      </c>
      <c r="L231" s="272">
        <v>0</v>
      </c>
      <c r="M231" s="278">
        <v>8</v>
      </c>
      <c r="N231" s="272">
        <v>0</v>
      </c>
    </row>
    <row r="232" spans="1:14" x14ac:dyDescent="0.2">
      <c r="A232" s="273">
        <v>2750</v>
      </c>
      <c r="B232" s="274">
        <v>3000</v>
      </c>
      <c r="C232" s="278">
        <v>0</v>
      </c>
      <c r="D232" s="279">
        <v>0</v>
      </c>
      <c r="E232" s="275">
        <v>0</v>
      </c>
      <c r="F232" s="279">
        <v>0</v>
      </c>
      <c r="G232" s="278">
        <v>0</v>
      </c>
      <c r="H232" s="277">
        <v>0</v>
      </c>
      <c r="I232" s="278">
        <v>7</v>
      </c>
      <c r="J232" s="277">
        <v>0</v>
      </c>
      <c r="K232" s="278">
        <v>7</v>
      </c>
      <c r="L232" s="277">
        <v>0</v>
      </c>
      <c r="M232" s="278">
        <v>7</v>
      </c>
      <c r="N232" s="277">
        <v>0</v>
      </c>
    </row>
    <row r="233" spans="1:14" x14ac:dyDescent="0.2">
      <c r="A233" s="273">
        <v>3000</v>
      </c>
      <c r="B233" s="274">
        <v>3250</v>
      </c>
      <c r="C233" s="278">
        <v>0</v>
      </c>
      <c r="D233" s="279">
        <v>0</v>
      </c>
      <c r="E233" s="275">
        <v>0</v>
      </c>
      <c r="F233" s="279">
        <v>0</v>
      </c>
      <c r="G233" s="278">
        <v>1</v>
      </c>
      <c r="H233" s="277">
        <v>0</v>
      </c>
      <c r="I233" s="278">
        <v>1</v>
      </c>
      <c r="J233" s="277">
        <v>0</v>
      </c>
      <c r="K233" s="278">
        <v>1</v>
      </c>
      <c r="L233" s="277">
        <v>0</v>
      </c>
      <c r="M233" s="278">
        <v>1</v>
      </c>
      <c r="N233" s="277">
        <v>0</v>
      </c>
    </row>
    <row r="234" spans="1:14" x14ac:dyDescent="0.2">
      <c r="A234" s="273">
        <v>3250</v>
      </c>
      <c r="B234" s="274">
        <v>3500</v>
      </c>
      <c r="C234" s="278">
        <v>0</v>
      </c>
      <c r="D234" s="279">
        <v>0</v>
      </c>
      <c r="E234" s="275">
        <v>0</v>
      </c>
      <c r="F234" s="279">
        <v>0</v>
      </c>
      <c r="G234" s="278">
        <v>0</v>
      </c>
      <c r="H234" s="277">
        <v>0</v>
      </c>
      <c r="I234" s="278">
        <v>0</v>
      </c>
      <c r="J234" s="277">
        <v>0</v>
      </c>
      <c r="K234" s="278">
        <v>0</v>
      </c>
      <c r="L234" s="277">
        <v>0</v>
      </c>
      <c r="M234" s="278">
        <v>0</v>
      </c>
      <c r="N234" s="277">
        <v>0</v>
      </c>
    </row>
    <row r="235" spans="1:14" x14ac:dyDescent="0.2">
      <c r="A235" s="273">
        <v>3500</v>
      </c>
      <c r="B235" s="274">
        <v>3750</v>
      </c>
      <c r="C235" s="278">
        <v>0</v>
      </c>
      <c r="D235" s="279">
        <v>0</v>
      </c>
      <c r="E235" s="275">
        <v>0</v>
      </c>
      <c r="F235" s="279">
        <v>0</v>
      </c>
      <c r="G235" s="275">
        <v>0</v>
      </c>
      <c r="H235" s="277">
        <v>0</v>
      </c>
      <c r="I235" s="275">
        <v>0</v>
      </c>
      <c r="J235" s="277">
        <v>0</v>
      </c>
      <c r="K235" s="275">
        <v>0</v>
      </c>
      <c r="L235" s="277">
        <v>0</v>
      </c>
      <c r="M235" s="275">
        <v>0</v>
      </c>
      <c r="N235" s="277">
        <v>0</v>
      </c>
    </row>
    <row r="236" spans="1:14" x14ac:dyDescent="0.2">
      <c r="A236" s="273">
        <v>3750</v>
      </c>
      <c r="B236" s="274">
        <v>4000</v>
      </c>
      <c r="C236" s="278">
        <v>0</v>
      </c>
      <c r="D236" s="279">
        <v>0</v>
      </c>
      <c r="E236" s="275">
        <v>0</v>
      </c>
      <c r="F236" s="279">
        <v>0</v>
      </c>
      <c r="G236" s="275">
        <v>0</v>
      </c>
      <c r="H236" s="277">
        <v>0</v>
      </c>
      <c r="I236" s="275">
        <v>0</v>
      </c>
      <c r="J236" s="277">
        <v>0</v>
      </c>
      <c r="K236" s="275">
        <v>0</v>
      </c>
      <c r="L236" s="277">
        <v>0</v>
      </c>
      <c r="M236" s="275">
        <v>0</v>
      </c>
      <c r="N236" s="277">
        <v>0</v>
      </c>
    </row>
    <row r="237" spans="1:14" x14ac:dyDescent="0.2">
      <c r="A237" s="273">
        <v>4000</v>
      </c>
      <c r="B237" s="274">
        <v>4250</v>
      </c>
      <c r="C237" s="278">
        <v>0</v>
      </c>
      <c r="D237" s="279">
        <v>0</v>
      </c>
      <c r="E237" s="275">
        <v>0</v>
      </c>
      <c r="F237" s="279">
        <v>0</v>
      </c>
      <c r="G237" s="275">
        <v>0</v>
      </c>
      <c r="H237" s="277">
        <v>0</v>
      </c>
      <c r="I237" s="275">
        <v>0</v>
      </c>
      <c r="J237" s="277">
        <v>0</v>
      </c>
      <c r="K237" s="275">
        <v>0</v>
      </c>
      <c r="L237" s="277">
        <v>0</v>
      </c>
      <c r="M237" s="275">
        <v>0</v>
      </c>
      <c r="N237" s="277">
        <v>0</v>
      </c>
    </row>
    <row r="238" spans="1:14" x14ac:dyDescent="0.2">
      <c r="A238" s="273">
        <v>4250</v>
      </c>
      <c r="B238" s="274">
        <v>4500</v>
      </c>
      <c r="C238" s="278">
        <v>1</v>
      </c>
      <c r="D238" s="279">
        <v>0</v>
      </c>
      <c r="E238" s="275">
        <v>0</v>
      </c>
      <c r="F238" s="279">
        <v>0</v>
      </c>
      <c r="G238" s="275">
        <v>0</v>
      </c>
      <c r="H238" s="277">
        <v>0</v>
      </c>
      <c r="I238" s="275">
        <v>0</v>
      </c>
      <c r="J238" s="277">
        <v>0</v>
      </c>
      <c r="K238" s="275">
        <v>0</v>
      </c>
      <c r="L238" s="277">
        <v>0</v>
      </c>
      <c r="M238" s="275">
        <v>0</v>
      </c>
      <c r="N238" s="277">
        <v>0</v>
      </c>
    </row>
    <row r="239" spans="1:14" x14ac:dyDescent="0.2">
      <c r="A239" s="273">
        <v>4500</v>
      </c>
      <c r="B239" s="274">
        <v>4750</v>
      </c>
      <c r="C239" s="278">
        <v>1</v>
      </c>
      <c r="D239" s="279">
        <v>0</v>
      </c>
      <c r="E239" s="275">
        <v>1</v>
      </c>
      <c r="F239" s="279">
        <v>0</v>
      </c>
      <c r="G239" s="275">
        <v>1</v>
      </c>
      <c r="H239" s="277">
        <v>0</v>
      </c>
      <c r="I239" s="275">
        <v>1</v>
      </c>
      <c r="J239" s="277">
        <v>0</v>
      </c>
      <c r="K239" s="275">
        <v>1</v>
      </c>
      <c r="L239" s="277">
        <v>0</v>
      </c>
      <c r="M239" s="275">
        <v>1</v>
      </c>
      <c r="N239" s="277">
        <v>0</v>
      </c>
    </row>
    <row r="240" spans="1:14" ht="13.5" thickBot="1" x14ac:dyDescent="0.25">
      <c r="A240" s="280">
        <v>4750</v>
      </c>
      <c r="B240" s="281">
        <v>5000</v>
      </c>
      <c r="C240" s="282">
        <v>0</v>
      </c>
      <c r="D240" s="283">
        <v>0</v>
      </c>
      <c r="E240" s="284">
        <v>1</v>
      </c>
      <c r="F240" s="283">
        <v>0</v>
      </c>
      <c r="G240" s="284">
        <v>0</v>
      </c>
      <c r="H240" s="285">
        <v>0</v>
      </c>
      <c r="I240" s="284">
        <v>0</v>
      </c>
      <c r="J240" s="285">
        <v>0</v>
      </c>
      <c r="K240" s="284">
        <v>0</v>
      </c>
      <c r="L240" s="285">
        <v>0</v>
      </c>
      <c r="M240" s="284">
        <v>0</v>
      </c>
      <c r="N240" s="285">
        <v>0</v>
      </c>
    </row>
    <row r="241" spans="1:16" x14ac:dyDescent="0.2">
      <c r="A241" s="364" t="s">
        <v>127</v>
      </c>
      <c r="B241" s="364"/>
      <c r="C241" s="364"/>
      <c r="D241" s="364"/>
      <c r="E241" s="364"/>
      <c r="F241" s="364"/>
      <c r="G241" s="364"/>
      <c r="H241" s="364"/>
      <c r="I241" s="364"/>
      <c r="J241" s="364"/>
      <c r="K241" s="364"/>
      <c r="L241" s="364"/>
      <c r="M241" s="364"/>
      <c r="N241" s="364"/>
      <c r="O241" s="286"/>
      <c r="P241" s="286"/>
    </row>
    <row r="242" spans="1:16" x14ac:dyDescent="0.2">
      <c r="A242" s="365"/>
      <c r="B242" s="365"/>
      <c r="C242" s="365"/>
      <c r="D242" s="365"/>
      <c r="E242" s="365"/>
      <c r="F242" s="365"/>
      <c r="G242" s="365"/>
      <c r="H242" s="365"/>
      <c r="I242" s="365"/>
      <c r="J242" s="365"/>
      <c r="K242" s="365"/>
      <c r="L242" s="365"/>
      <c r="M242" s="365"/>
      <c r="N242" s="365"/>
      <c r="O242" s="286"/>
      <c r="P242" s="286"/>
    </row>
    <row r="243" spans="1:16" x14ac:dyDescent="0.2">
      <c r="A243" s="365"/>
      <c r="B243" s="365"/>
      <c r="C243" s="365"/>
      <c r="D243" s="365"/>
      <c r="E243" s="365"/>
      <c r="F243" s="365"/>
      <c r="G243" s="365"/>
      <c r="H243" s="365"/>
      <c r="I243" s="365"/>
      <c r="J243" s="365"/>
      <c r="K243" s="365"/>
      <c r="L243" s="365"/>
      <c r="M243" s="365"/>
      <c r="N243" s="365"/>
    </row>
    <row r="244" spans="1:16" x14ac:dyDescent="0.2">
      <c r="A244" s="214"/>
      <c r="B244" s="214"/>
      <c r="C244" s="214"/>
      <c r="D244" s="214"/>
      <c r="E244" s="214"/>
      <c r="F244" s="214"/>
      <c r="G244" s="214"/>
      <c r="H244" s="214"/>
      <c r="I244" s="214"/>
      <c r="J244" s="214"/>
      <c r="K244" s="214"/>
      <c r="L244" s="214"/>
      <c r="M244" s="214"/>
      <c r="N244" s="214"/>
    </row>
    <row r="245" spans="1:16" x14ac:dyDescent="0.2">
      <c r="A245" s="365"/>
      <c r="B245" s="365"/>
      <c r="C245" s="365"/>
      <c r="D245" s="365"/>
      <c r="E245" s="365"/>
      <c r="F245" s="365"/>
      <c r="G245" s="365"/>
      <c r="H245" s="365"/>
      <c r="I245" s="365"/>
      <c r="J245" s="365"/>
      <c r="K245" s="365"/>
      <c r="L245" s="365"/>
      <c r="M245" s="365"/>
      <c r="N245" s="365"/>
    </row>
    <row r="246" spans="1:16" s="287" customFormat="1" ht="12.75" customHeight="1" x14ac:dyDescent="0.2">
      <c r="A246" s="365"/>
      <c r="B246" s="365"/>
      <c r="C246" s="365"/>
      <c r="D246" s="365"/>
      <c r="E246" s="365"/>
      <c r="F246" s="365"/>
      <c r="G246" s="365"/>
      <c r="H246" s="365"/>
      <c r="I246" s="365"/>
      <c r="J246" s="365"/>
      <c r="K246" s="365"/>
      <c r="L246" s="365"/>
      <c r="M246" s="365"/>
      <c r="N246" s="365"/>
      <c r="O246" s="140"/>
      <c r="P246" s="140"/>
    </row>
    <row r="247" spans="1:16" s="287" customFormat="1" x14ac:dyDescent="0.2">
      <c r="A247" s="365"/>
      <c r="B247" s="365"/>
      <c r="C247" s="365"/>
      <c r="D247" s="365"/>
      <c r="E247" s="365"/>
      <c r="F247" s="365"/>
      <c r="G247" s="365"/>
      <c r="H247" s="365"/>
      <c r="I247" s="365"/>
      <c r="J247" s="365"/>
      <c r="K247" s="365"/>
      <c r="L247" s="365"/>
      <c r="M247" s="365"/>
      <c r="N247" s="365"/>
      <c r="O247" s="140"/>
      <c r="P247" s="140"/>
    </row>
    <row r="251" spans="1:16" hidden="1" x14ac:dyDescent="0.2">
      <c r="B251" s="288"/>
      <c r="C251" s="288"/>
      <c r="D251" s="288"/>
      <c r="E251" s="288"/>
      <c r="F251" s="288"/>
      <c r="G251" s="288"/>
      <c r="H251" s="288"/>
      <c r="I251" s="288"/>
      <c r="J251" s="288"/>
      <c r="K251" s="288"/>
      <c r="L251" s="288"/>
    </row>
    <row r="252" spans="1:16" hidden="1" x14ac:dyDescent="0.2">
      <c r="B252" s="141"/>
      <c r="C252" s="141"/>
      <c r="D252" s="141"/>
      <c r="E252" s="141"/>
      <c r="F252" s="141"/>
      <c r="G252" s="141"/>
      <c r="H252" s="141"/>
      <c r="I252" s="141"/>
      <c r="J252" s="141"/>
      <c r="K252" s="141"/>
      <c r="L252" s="141"/>
      <c r="M252" s="141"/>
      <c r="N252" s="289"/>
      <c r="O252" s="289"/>
    </row>
    <row r="253" spans="1:16" ht="13.5" hidden="1" thickBot="1" x14ac:dyDescent="0.25">
      <c r="A253" s="290"/>
      <c r="B253" s="141"/>
      <c r="C253" s="141" t="s">
        <v>109</v>
      </c>
      <c r="D253" s="141"/>
      <c r="E253" s="141"/>
      <c r="F253" s="141"/>
      <c r="G253" s="141"/>
      <c r="H253" s="141"/>
      <c r="I253" s="141"/>
      <c r="J253" s="141"/>
      <c r="K253" s="141"/>
      <c r="L253" s="141"/>
      <c r="M253" s="141"/>
      <c r="N253" s="289"/>
      <c r="O253" s="289"/>
      <c r="P253" s="290"/>
    </row>
    <row r="254" spans="1:16" hidden="1" x14ac:dyDescent="0.2">
      <c r="A254" s="290"/>
      <c r="B254" s="141"/>
      <c r="C254" s="291"/>
      <c r="D254" s="292"/>
      <c r="E254" s="363" t="s">
        <v>97</v>
      </c>
      <c r="F254" s="363"/>
      <c r="G254" s="363"/>
      <c r="H254" s="293"/>
      <c r="I254" s="291"/>
      <c r="J254" s="291"/>
      <c r="K254" s="291"/>
      <c r="L254" s="141"/>
      <c r="M254" s="141"/>
      <c r="N254" s="289"/>
      <c r="O254" s="289"/>
      <c r="P254" s="290"/>
    </row>
    <row r="255" spans="1:16" ht="38.25" hidden="1" x14ac:dyDescent="0.2">
      <c r="A255" s="290"/>
      <c r="B255" s="141"/>
      <c r="C255" s="294"/>
      <c r="D255" s="295" t="s">
        <v>35</v>
      </c>
      <c r="E255" s="296" t="s">
        <v>91</v>
      </c>
      <c r="F255" s="296" t="s">
        <v>92</v>
      </c>
      <c r="G255" s="296" t="s">
        <v>0</v>
      </c>
      <c r="H255" s="295" t="s">
        <v>45</v>
      </c>
      <c r="I255" s="295" t="s">
        <v>93</v>
      </c>
      <c r="J255" s="295" t="s">
        <v>121</v>
      </c>
      <c r="K255" s="295" t="s">
        <v>122</v>
      </c>
      <c r="L255" s="141"/>
      <c r="M255" s="141"/>
      <c r="N255" s="289"/>
      <c r="O255" s="289"/>
      <c r="P255" s="290"/>
    </row>
    <row r="256" spans="1:16" hidden="1" x14ac:dyDescent="0.2">
      <c r="A256" s="290"/>
      <c r="B256" s="141"/>
      <c r="C256" s="297" t="s">
        <v>1</v>
      </c>
      <c r="D256" s="298">
        <f>G298</f>
        <v>696.09627014068644</v>
      </c>
      <c r="E256" s="298">
        <v>17084990.669</v>
      </c>
      <c r="F256" s="298">
        <v>0</v>
      </c>
      <c r="G256" s="298">
        <f>E256+F256</f>
        <v>17084990.669</v>
      </c>
      <c r="H256" s="298">
        <f>E256/G256</f>
        <v>1</v>
      </c>
      <c r="I256" s="298">
        <f>F256/G256</f>
        <v>0</v>
      </c>
      <c r="J256" s="298">
        <f>D256*H256</f>
        <v>696.09627014068644</v>
      </c>
      <c r="K256" s="298">
        <f>I256*D256</f>
        <v>0</v>
      </c>
      <c r="L256" s="141"/>
      <c r="M256" s="141"/>
      <c r="N256" s="289"/>
      <c r="O256" s="289"/>
      <c r="P256" s="290"/>
    </row>
    <row r="257" spans="1:16" hidden="1" x14ac:dyDescent="0.2">
      <c r="A257" s="290"/>
      <c r="B257" s="141"/>
      <c r="C257" s="297" t="s">
        <v>2</v>
      </c>
      <c r="D257" s="298">
        <f t="shared" ref="D257:D267" si="2">G299</f>
        <v>696.98130661058849</v>
      </c>
      <c r="E257" s="298">
        <v>16612254.669</v>
      </c>
      <c r="F257" s="298">
        <v>472736</v>
      </c>
      <c r="G257" s="298">
        <f t="shared" ref="G257:G267" si="3">E257+F257</f>
        <v>17084990.669</v>
      </c>
      <c r="H257" s="298">
        <f t="shared" ref="H257:H267" si="4">E257/G257</f>
        <v>0.97233033314687378</v>
      </c>
      <c r="I257" s="298">
        <f t="shared" ref="I257:I267" si="5">F257/G257</f>
        <v>2.7669666853126218E-2</v>
      </c>
      <c r="J257" s="298">
        <f t="shared" ref="J257:J267" si="6">D257*H257</f>
        <v>677.69606605381693</v>
      </c>
      <c r="K257" s="298">
        <f t="shared" ref="K257:K267" si="7">I257*D257</f>
        <v>19.285240556771601</v>
      </c>
      <c r="L257" s="141"/>
      <c r="M257" s="141"/>
      <c r="N257" s="289"/>
      <c r="O257" s="289"/>
      <c r="P257" s="290"/>
    </row>
    <row r="258" spans="1:16" hidden="1" x14ac:dyDescent="0.2">
      <c r="A258" s="290"/>
      <c r="B258" s="141"/>
      <c r="C258" s="297" t="s">
        <v>3</v>
      </c>
      <c r="D258" s="298">
        <f t="shared" si="2"/>
        <v>700.54746687841634</v>
      </c>
      <c r="E258" s="298">
        <v>16961958.669</v>
      </c>
      <c r="F258" s="298">
        <v>123032</v>
      </c>
      <c r="G258" s="298">
        <f t="shared" si="3"/>
        <v>17084990.669</v>
      </c>
      <c r="H258" s="298">
        <f t="shared" si="4"/>
        <v>0.99279882544956632</v>
      </c>
      <c r="I258" s="298">
        <f t="shared" si="5"/>
        <v>7.201174550433698E-3</v>
      </c>
      <c r="J258" s="298">
        <f t="shared" si="6"/>
        <v>695.50270228856073</v>
      </c>
      <c r="K258" s="298">
        <f t="shared" si="7"/>
        <v>5.0447645898556459</v>
      </c>
      <c r="L258" s="141"/>
      <c r="M258" s="141"/>
      <c r="N258" s="289"/>
      <c r="O258" s="289"/>
      <c r="P258" s="290"/>
    </row>
    <row r="259" spans="1:16" hidden="1" x14ac:dyDescent="0.2">
      <c r="A259" s="290"/>
      <c r="B259" s="141"/>
      <c r="C259" s="297" t="s">
        <v>4</v>
      </c>
      <c r="D259" s="298">
        <f t="shared" si="2"/>
        <v>722.8267577486572</v>
      </c>
      <c r="E259" s="298">
        <v>16354731.069</v>
      </c>
      <c r="F259" s="298">
        <v>730259.6</v>
      </c>
      <c r="G259" s="298">
        <f t="shared" si="3"/>
        <v>17084990.669</v>
      </c>
      <c r="H259" s="298">
        <f t="shared" si="4"/>
        <v>0.9572572432641111</v>
      </c>
      <c r="I259" s="298">
        <f t="shared" si="5"/>
        <v>4.2742756735888975E-2</v>
      </c>
      <c r="J259" s="298">
        <f t="shared" si="6"/>
        <v>691.93114948001505</v>
      </c>
      <c r="K259" s="298">
        <f t="shared" si="7"/>
        <v>30.895608268642206</v>
      </c>
      <c r="L259" s="141"/>
      <c r="M259" s="141"/>
      <c r="N259" s="289"/>
      <c r="O259" s="289"/>
      <c r="P259" s="290"/>
    </row>
    <row r="260" spans="1:16" s="290" customFormat="1" hidden="1" x14ac:dyDescent="0.2">
      <c r="B260" s="141"/>
      <c r="C260" s="297" t="s">
        <v>5</v>
      </c>
      <c r="D260" s="298">
        <f t="shared" si="2"/>
        <v>720.42345660138142</v>
      </c>
      <c r="E260" s="298">
        <v>16345906.669</v>
      </c>
      <c r="F260" s="298">
        <v>739084</v>
      </c>
      <c r="G260" s="298">
        <f t="shared" si="3"/>
        <v>17084990.669</v>
      </c>
      <c r="H260" s="298">
        <f t="shared" si="4"/>
        <v>0.95674074312835089</v>
      </c>
      <c r="I260" s="298">
        <f t="shared" si="5"/>
        <v>4.3259256871649159E-2</v>
      </c>
      <c r="J260" s="298">
        <f t="shared" si="6"/>
        <v>689.25847323590085</v>
      </c>
      <c r="K260" s="298">
        <f t="shared" si="7"/>
        <v>31.164983365480548</v>
      </c>
      <c r="L260" s="141"/>
      <c r="M260" s="141"/>
      <c r="N260" s="289"/>
      <c r="O260" s="289"/>
    </row>
    <row r="261" spans="1:16" s="290" customFormat="1" ht="35.25" hidden="1" customHeight="1" x14ac:dyDescent="0.2">
      <c r="B261" s="141"/>
      <c r="C261" s="297" t="s">
        <v>6</v>
      </c>
      <c r="D261" s="298">
        <f t="shared" si="2"/>
        <v>723.10326712495839</v>
      </c>
      <c r="E261" s="298">
        <v>16848953.669</v>
      </c>
      <c r="F261" s="298">
        <v>236037</v>
      </c>
      <c r="G261" s="298">
        <f t="shared" si="3"/>
        <v>17084990.669</v>
      </c>
      <c r="H261" s="298">
        <f t="shared" si="4"/>
        <v>0.98618454030365499</v>
      </c>
      <c r="I261" s="298">
        <f t="shared" si="5"/>
        <v>1.3815459696345006E-2</v>
      </c>
      <c r="J261" s="298">
        <f t="shared" si="6"/>
        <v>713.11326308169816</v>
      </c>
      <c r="K261" s="298">
        <f t="shared" si="7"/>
        <v>9.9900040432602601</v>
      </c>
      <c r="L261" s="141"/>
      <c r="M261" s="141"/>
      <c r="N261" s="289"/>
      <c r="O261" s="289"/>
    </row>
    <row r="262" spans="1:16" s="290" customFormat="1" ht="12.75" hidden="1" customHeight="1" x14ac:dyDescent="0.2">
      <c r="B262" s="141"/>
      <c r="C262" s="297" t="s">
        <v>7</v>
      </c>
      <c r="D262" s="298">
        <f t="shared" si="2"/>
        <v>739.74873171207207</v>
      </c>
      <c r="E262" s="298">
        <v>15795360.669</v>
      </c>
      <c r="F262" s="298">
        <v>1289630</v>
      </c>
      <c r="G262" s="298">
        <f t="shared" si="3"/>
        <v>17084990.669</v>
      </c>
      <c r="H262" s="298">
        <f t="shared" si="4"/>
        <v>0.92451678640129553</v>
      </c>
      <c r="I262" s="298">
        <f t="shared" si="5"/>
        <v>7.5483213598704482E-2</v>
      </c>
      <c r="J262" s="298">
        <f t="shared" si="6"/>
        <v>683.910120186879</v>
      </c>
      <c r="K262" s="298">
        <f t="shared" si="7"/>
        <v>55.838611525193073</v>
      </c>
      <c r="L262" s="141"/>
      <c r="M262" s="141"/>
      <c r="N262" s="289"/>
      <c r="O262" s="289"/>
    </row>
    <row r="263" spans="1:16" s="290" customFormat="1" hidden="1" x14ac:dyDescent="0.2">
      <c r="B263" s="141"/>
      <c r="C263" s="297" t="s">
        <v>8</v>
      </c>
      <c r="D263" s="298">
        <f t="shared" si="2"/>
        <v>750.48493499562551</v>
      </c>
      <c r="E263" s="298">
        <v>16605564.749</v>
      </c>
      <c r="F263" s="298">
        <v>479425.92</v>
      </c>
      <c r="G263" s="298">
        <f t="shared" si="3"/>
        <v>17084990.669</v>
      </c>
      <c r="H263" s="298">
        <f t="shared" si="4"/>
        <v>0.9719387660614941</v>
      </c>
      <c r="I263" s="298">
        <f t="shared" si="5"/>
        <v>2.8061233938505934E-2</v>
      </c>
      <c r="J263" s="298">
        <f t="shared" si="6"/>
        <v>729.42540166738888</v>
      </c>
      <c r="K263" s="298">
        <f t="shared" si="7"/>
        <v>21.059533328236665</v>
      </c>
      <c r="L263" s="141"/>
      <c r="M263" s="141"/>
      <c r="N263" s="289"/>
      <c r="O263" s="289"/>
    </row>
    <row r="264" spans="1:16" s="290" customFormat="1" hidden="1" x14ac:dyDescent="0.2">
      <c r="B264" s="141"/>
      <c r="C264" s="297" t="s">
        <v>9</v>
      </c>
      <c r="D264" s="298">
        <f t="shared" si="2"/>
        <v>758.48760012204423</v>
      </c>
      <c r="E264" s="298">
        <v>16364274.069</v>
      </c>
      <c r="F264" s="298">
        <v>720716.6</v>
      </c>
      <c r="G264" s="298">
        <f t="shared" si="3"/>
        <v>17084990.669</v>
      </c>
      <c r="H264" s="298">
        <f t="shared" si="4"/>
        <v>0.95781580370964381</v>
      </c>
      <c r="I264" s="298">
        <f t="shared" si="5"/>
        <v>4.2184196290356191E-2</v>
      </c>
      <c r="J264" s="298">
        <f t="shared" si="6"/>
        <v>726.49141031469469</v>
      </c>
      <c r="K264" s="298">
        <f t="shared" si="7"/>
        <v>31.996189807349509</v>
      </c>
      <c r="L264" s="141"/>
      <c r="M264" s="141"/>
      <c r="N264" s="289"/>
      <c r="O264" s="289"/>
    </row>
    <row r="265" spans="1:16" s="290" customFormat="1" hidden="1" x14ac:dyDescent="0.2">
      <c r="B265" s="141"/>
      <c r="C265" s="297" t="s">
        <v>10</v>
      </c>
      <c r="D265" s="298">
        <f t="shared" si="2"/>
        <v>779.00777919747838</v>
      </c>
      <c r="E265" s="298">
        <v>16722813.749</v>
      </c>
      <c r="F265" s="298">
        <v>362176.92</v>
      </c>
      <c r="G265" s="298">
        <f t="shared" si="3"/>
        <v>17084990.669</v>
      </c>
      <c r="H265" s="298">
        <f t="shared" si="4"/>
        <v>0.97880145637672755</v>
      </c>
      <c r="I265" s="298">
        <f t="shared" si="5"/>
        <v>2.1198543623272493E-2</v>
      </c>
      <c r="J265" s="298">
        <f t="shared" si="6"/>
        <v>762.4939488072921</v>
      </c>
      <c r="K265" s="298">
        <f t="shared" si="7"/>
        <v>16.513830390186371</v>
      </c>
      <c r="L265" s="141"/>
      <c r="M265" s="141"/>
      <c r="N265" s="289"/>
      <c r="O265" s="289"/>
    </row>
    <row r="266" spans="1:16" s="290" customFormat="1" hidden="1" x14ac:dyDescent="0.2">
      <c r="B266" s="141"/>
      <c r="C266" s="297" t="s">
        <v>88</v>
      </c>
      <c r="D266" s="298">
        <f t="shared" si="2"/>
        <v>886.07288273242011</v>
      </c>
      <c r="E266" s="298">
        <v>14734097.669</v>
      </c>
      <c r="F266" s="298">
        <v>2350893</v>
      </c>
      <c r="G266" s="298">
        <f t="shared" si="3"/>
        <v>17084990.669</v>
      </c>
      <c r="H266" s="298">
        <f t="shared" si="4"/>
        <v>0.86240010044222049</v>
      </c>
      <c r="I266" s="298">
        <f t="shared" si="5"/>
        <v>0.13759989955777951</v>
      </c>
      <c r="J266" s="298">
        <f t="shared" si="6"/>
        <v>764.14934306756697</v>
      </c>
      <c r="K266" s="298">
        <f t="shared" si="7"/>
        <v>121.92353966485315</v>
      </c>
      <c r="L266" s="141"/>
      <c r="M266" s="141"/>
      <c r="N266" s="289"/>
      <c r="O266" s="289"/>
    </row>
    <row r="267" spans="1:16" s="290" customFormat="1" ht="13.5" hidden="1" thickBot="1" x14ac:dyDescent="0.25">
      <c r="B267" s="141"/>
      <c r="C267" s="299" t="s">
        <v>89</v>
      </c>
      <c r="D267" s="298">
        <f t="shared" si="2"/>
        <v>887.57262016256641</v>
      </c>
      <c r="E267" s="300">
        <v>17034990.669</v>
      </c>
      <c r="F267" s="300">
        <v>50000</v>
      </c>
      <c r="G267" s="300">
        <f t="shared" si="3"/>
        <v>17084990.669</v>
      </c>
      <c r="H267" s="300">
        <f t="shared" si="4"/>
        <v>0.99707345464983355</v>
      </c>
      <c r="I267" s="300">
        <f t="shared" si="5"/>
        <v>2.9265453501665004E-3</v>
      </c>
      <c r="J267" s="300">
        <f t="shared" si="6"/>
        <v>884.97509863809455</v>
      </c>
      <c r="K267" s="300">
        <f t="shared" si="7"/>
        <v>2.5975215244718561</v>
      </c>
      <c r="L267" s="141"/>
      <c r="M267" s="141"/>
      <c r="N267" s="289"/>
      <c r="O267" s="289"/>
    </row>
    <row r="268" spans="1:16" s="290" customFormat="1" hidden="1" x14ac:dyDescent="0.2">
      <c r="B268" s="141"/>
      <c r="C268" s="141"/>
      <c r="D268" s="141"/>
      <c r="E268" s="301"/>
      <c r="F268" s="301"/>
      <c r="G268" s="141"/>
      <c r="H268" s="141"/>
      <c r="I268" s="141"/>
      <c r="J268" s="141"/>
      <c r="K268" s="141"/>
      <c r="L268" s="141"/>
      <c r="M268" s="141"/>
      <c r="N268" s="289"/>
      <c r="O268" s="289"/>
    </row>
    <row r="269" spans="1:16" s="290" customFormat="1" hidden="1" x14ac:dyDescent="0.2">
      <c r="B269" s="141"/>
      <c r="C269" s="141"/>
      <c r="D269" s="141"/>
      <c r="E269" s="141"/>
      <c r="F269" s="141"/>
      <c r="G269" s="141"/>
      <c r="H269" s="141"/>
      <c r="I269" s="141"/>
      <c r="J269" s="141"/>
      <c r="K269" s="141"/>
      <c r="L269" s="141"/>
      <c r="M269" s="141"/>
      <c r="N269" s="289"/>
      <c r="O269" s="289"/>
    </row>
    <row r="270" spans="1:16" s="290" customFormat="1" hidden="1" x14ac:dyDescent="0.2">
      <c r="B270" s="141"/>
      <c r="C270" s="141"/>
      <c r="D270" s="141" t="s">
        <v>110</v>
      </c>
      <c r="E270" s="141"/>
      <c r="F270" s="141"/>
      <c r="G270" s="141"/>
      <c r="H270" s="141"/>
      <c r="I270" s="141"/>
      <c r="J270" s="141"/>
      <c r="K270" s="141"/>
      <c r="L270" s="141"/>
      <c r="M270" s="141"/>
      <c r="N270" s="289"/>
      <c r="O270" s="289"/>
    </row>
    <row r="271" spans="1:16" s="290" customFormat="1" hidden="1" x14ac:dyDescent="0.2">
      <c r="B271" s="141"/>
      <c r="C271" s="141"/>
      <c r="D271" s="302" t="s">
        <v>46</v>
      </c>
      <c r="E271" s="302" t="s">
        <v>67</v>
      </c>
      <c r="F271" s="302"/>
      <c r="G271" s="302"/>
      <c r="H271" s="302" t="s">
        <v>46</v>
      </c>
      <c r="I271" s="302" t="s">
        <v>98</v>
      </c>
      <c r="J271" s="302"/>
      <c r="K271" s="302"/>
      <c r="L271" s="141"/>
      <c r="M271" s="141"/>
      <c r="N271" s="289"/>
      <c r="O271" s="289"/>
    </row>
    <row r="272" spans="1:16" s="290" customFormat="1" hidden="1" x14ac:dyDescent="0.2">
      <c r="B272" s="141"/>
      <c r="C272" s="141"/>
      <c r="D272" s="303" t="s">
        <v>47</v>
      </c>
      <c r="E272" s="304">
        <f>C198+D198</f>
        <v>5</v>
      </c>
      <c r="F272" s="303"/>
      <c r="G272" s="303"/>
      <c r="H272" s="303" t="s">
        <v>47</v>
      </c>
      <c r="I272" s="304">
        <f>M221+N221</f>
        <v>5</v>
      </c>
      <c r="J272" s="303"/>
      <c r="K272" s="303"/>
      <c r="L272" s="141"/>
      <c r="M272" s="141"/>
      <c r="N272" s="289"/>
      <c r="O272" s="289"/>
    </row>
    <row r="273" spans="2:15" s="290" customFormat="1" hidden="1" x14ac:dyDescent="0.2">
      <c r="B273" s="141"/>
      <c r="C273" s="141"/>
      <c r="D273" s="303" t="s">
        <v>48</v>
      </c>
      <c r="E273" s="304">
        <f t="shared" ref="E273:E291" si="8">C199+D199</f>
        <v>634</v>
      </c>
      <c r="F273" s="303"/>
      <c r="G273" s="303"/>
      <c r="H273" s="303" t="s">
        <v>48</v>
      </c>
      <c r="I273" s="304">
        <f t="shared" ref="I273:I291" si="9">M222+N222</f>
        <v>604</v>
      </c>
      <c r="J273" s="303"/>
      <c r="K273" s="303"/>
      <c r="L273" s="141"/>
      <c r="M273" s="141"/>
      <c r="N273" s="289"/>
      <c r="O273" s="289"/>
    </row>
    <row r="274" spans="2:15" s="290" customFormat="1" hidden="1" x14ac:dyDescent="0.2">
      <c r="B274" s="141"/>
      <c r="C274" s="141"/>
      <c r="D274" s="303" t="s">
        <v>49</v>
      </c>
      <c r="E274" s="304">
        <f t="shared" si="8"/>
        <v>1107</v>
      </c>
      <c r="F274" s="303"/>
      <c r="G274" s="303"/>
      <c r="H274" s="303" t="s">
        <v>49</v>
      </c>
      <c r="I274" s="304">
        <f t="shared" si="9"/>
        <v>1035</v>
      </c>
      <c r="J274" s="303"/>
      <c r="K274" s="303"/>
      <c r="L274" s="141"/>
      <c r="M274" s="141"/>
      <c r="N274" s="289"/>
      <c r="O274" s="289"/>
    </row>
    <row r="275" spans="2:15" s="290" customFormat="1" hidden="1" x14ac:dyDescent="0.2">
      <c r="B275" s="141"/>
      <c r="C275" s="141"/>
      <c r="D275" s="303" t="s">
        <v>50</v>
      </c>
      <c r="E275" s="304">
        <f t="shared" si="8"/>
        <v>462</v>
      </c>
      <c r="F275" s="303"/>
      <c r="G275" s="303"/>
      <c r="H275" s="303" t="s">
        <v>50</v>
      </c>
      <c r="I275" s="304">
        <f t="shared" si="9"/>
        <v>467</v>
      </c>
      <c r="J275" s="303"/>
      <c r="K275" s="303"/>
      <c r="L275" s="141"/>
      <c r="M275" s="141"/>
      <c r="N275" s="289"/>
      <c r="O275" s="289"/>
    </row>
    <row r="276" spans="2:15" s="290" customFormat="1" hidden="1" x14ac:dyDescent="0.2">
      <c r="B276" s="141"/>
      <c r="C276" s="141"/>
      <c r="D276" s="303" t="s">
        <v>51</v>
      </c>
      <c r="E276" s="304">
        <f t="shared" si="8"/>
        <v>94</v>
      </c>
      <c r="F276" s="303"/>
      <c r="G276" s="303"/>
      <c r="H276" s="303" t="s">
        <v>51</v>
      </c>
      <c r="I276" s="304">
        <f t="shared" si="9"/>
        <v>133</v>
      </c>
      <c r="J276" s="303"/>
      <c r="K276" s="303"/>
      <c r="L276" s="141"/>
      <c r="M276" s="141"/>
      <c r="N276" s="289"/>
      <c r="O276" s="289"/>
    </row>
    <row r="277" spans="2:15" s="290" customFormat="1" ht="24.75" hidden="1" customHeight="1" x14ac:dyDescent="0.2">
      <c r="B277" s="141"/>
      <c r="C277" s="141"/>
      <c r="D277" s="303" t="s">
        <v>52</v>
      </c>
      <c r="E277" s="304">
        <f t="shared" si="8"/>
        <v>60</v>
      </c>
      <c r="F277" s="303"/>
      <c r="G277" s="303"/>
      <c r="H277" s="303" t="s">
        <v>52</v>
      </c>
      <c r="I277" s="304">
        <f t="shared" si="9"/>
        <v>75</v>
      </c>
      <c r="J277" s="303"/>
      <c r="K277" s="303"/>
      <c r="L277" s="141"/>
      <c r="M277" s="141"/>
      <c r="N277" s="289"/>
      <c r="O277" s="289"/>
    </row>
    <row r="278" spans="2:15" s="290" customFormat="1" hidden="1" x14ac:dyDescent="0.2">
      <c r="B278" s="141"/>
      <c r="C278" s="141"/>
      <c r="D278" s="303" t="s">
        <v>53</v>
      </c>
      <c r="E278" s="304">
        <f t="shared" si="8"/>
        <v>4</v>
      </c>
      <c r="F278" s="303"/>
      <c r="G278" s="303"/>
      <c r="H278" s="303" t="s">
        <v>53</v>
      </c>
      <c r="I278" s="304">
        <f t="shared" si="9"/>
        <v>16</v>
      </c>
      <c r="J278" s="303"/>
      <c r="K278" s="303"/>
      <c r="L278" s="141"/>
      <c r="M278" s="141"/>
      <c r="N278" s="289"/>
      <c r="O278" s="289"/>
    </row>
    <row r="279" spans="2:15" s="290" customFormat="1" hidden="1" x14ac:dyDescent="0.2">
      <c r="B279" s="141"/>
      <c r="C279" s="141"/>
      <c r="D279" s="303" t="s">
        <v>54</v>
      </c>
      <c r="E279" s="304">
        <f t="shared" si="8"/>
        <v>2</v>
      </c>
      <c r="F279" s="303"/>
      <c r="G279" s="303"/>
      <c r="H279" s="303" t="s">
        <v>54</v>
      </c>
      <c r="I279" s="304">
        <f t="shared" si="9"/>
        <v>11</v>
      </c>
      <c r="J279" s="303"/>
      <c r="K279" s="303"/>
      <c r="L279" s="141"/>
      <c r="M279" s="141"/>
      <c r="N279" s="289"/>
      <c r="O279" s="289"/>
    </row>
    <row r="280" spans="2:15" s="290" customFormat="1" hidden="1" x14ac:dyDescent="0.2">
      <c r="B280" s="141"/>
      <c r="C280" s="141"/>
      <c r="D280" s="303" t="s">
        <v>55</v>
      </c>
      <c r="E280" s="304">
        <f t="shared" si="8"/>
        <v>0</v>
      </c>
      <c r="F280" s="303"/>
      <c r="G280" s="303"/>
      <c r="H280" s="303" t="s">
        <v>55</v>
      </c>
      <c r="I280" s="304">
        <f t="shared" si="9"/>
        <v>4</v>
      </c>
      <c r="J280" s="303"/>
      <c r="K280" s="303"/>
      <c r="L280" s="141"/>
      <c r="M280" s="141"/>
      <c r="N280" s="289"/>
      <c r="O280" s="289"/>
    </row>
    <row r="281" spans="2:15" s="290" customFormat="1" hidden="1" x14ac:dyDescent="0.2">
      <c r="B281" s="141"/>
      <c r="C281" s="141"/>
      <c r="D281" s="303" t="s">
        <v>56</v>
      </c>
      <c r="E281" s="304">
        <f t="shared" si="8"/>
        <v>1</v>
      </c>
      <c r="F281" s="303"/>
      <c r="G281" s="303"/>
      <c r="H281" s="303" t="s">
        <v>56</v>
      </c>
      <c r="I281" s="304">
        <f t="shared" si="9"/>
        <v>2</v>
      </c>
      <c r="J281" s="303"/>
      <c r="K281" s="303"/>
      <c r="L281" s="141"/>
      <c r="M281" s="141"/>
      <c r="N281" s="289"/>
      <c r="O281" s="289"/>
    </row>
    <row r="282" spans="2:15" s="290" customFormat="1" hidden="1" x14ac:dyDescent="0.2">
      <c r="B282" s="141"/>
      <c r="C282" s="141"/>
      <c r="D282" s="303" t="s">
        <v>57</v>
      </c>
      <c r="E282" s="304">
        <f t="shared" si="8"/>
        <v>0</v>
      </c>
      <c r="F282" s="303"/>
      <c r="G282" s="303"/>
      <c r="H282" s="303" t="s">
        <v>57</v>
      </c>
      <c r="I282" s="304">
        <f t="shared" si="9"/>
        <v>8</v>
      </c>
      <c r="J282" s="303"/>
      <c r="K282" s="303"/>
      <c r="L282" s="141"/>
      <c r="M282" s="141"/>
      <c r="N282" s="289"/>
      <c r="O282" s="289"/>
    </row>
    <row r="283" spans="2:15" s="290" customFormat="1" hidden="1" x14ac:dyDescent="0.2">
      <c r="B283" s="141"/>
      <c r="C283" s="141"/>
      <c r="D283" s="303" t="s">
        <v>58</v>
      </c>
      <c r="E283" s="304">
        <f t="shared" si="8"/>
        <v>0</v>
      </c>
      <c r="F283" s="303"/>
      <c r="G283" s="303"/>
      <c r="H283" s="303" t="s">
        <v>58</v>
      </c>
      <c r="I283" s="304">
        <f t="shared" si="9"/>
        <v>7</v>
      </c>
      <c r="J283" s="303"/>
      <c r="K283" s="303"/>
      <c r="L283" s="141"/>
      <c r="M283" s="141"/>
      <c r="N283" s="289"/>
      <c r="O283" s="289"/>
    </row>
    <row r="284" spans="2:15" s="290" customFormat="1" hidden="1" x14ac:dyDescent="0.2">
      <c r="B284" s="141"/>
      <c r="C284" s="141"/>
      <c r="D284" s="303" t="s">
        <v>59</v>
      </c>
      <c r="E284" s="304">
        <f t="shared" si="8"/>
        <v>0</v>
      </c>
      <c r="F284" s="303"/>
      <c r="G284" s="303"/>
      <c r="H284" s="303" t="s">
        <v>59</v>
      </c>
      <c r="I284" s="304">
        <f t="shared" si="9"/>
        <v>1</v>
      </c>
      <c r="J284" s="303"/>
      <c r="K284" s="303"/>
      <c r="L284" s="141"/>
      <c r="M284" s="141"/>
      <c r="N284" s="289"/>
      <c r="O284" s="289"/>
    </row>
    <row r="285" spans="2:15" s="290" customFormat="1" hidden="1" x14ac:dyDescent="0.2">
      <c r="B285" s="141"/>
      <c r="C285" s="141"/>
      <c r="D285" s="303" t="s">
        <v>60</v>
      </c>
      <c r="E285" s="304">
        <f t="shared" si="8"/>
        <v>0</v>
      </c>
      <c r="F285" s="303"/>
      <c r="G285" s="303"/>
      <c r="H285" s="303" t="s">
        <v>60</v>
      </c>
      <c r="I285" s="304">
        <f t="shared" si="9"/>
        <v>0</v>
      </c>
      <c r="J285" s="303"/>
      <c r="K285" s="303"/>
      <c r="L285" s="141"/>
      <c r="M285" s="141"/>
      <c r="N285" s="289"/>
      <c r="O285" s="289"/>
    </row>
    <row r="286" spans="2:15" s="290" customFormat="1" hidden="1" x14ac:dyDescent="0.2">
      <c r="B286" s="141"/>
      <c r="C286" s="141"/>
      <c r="D286" s="303" t="s">
        <v>61</v>
      </c>
      <c r="E286" s="304">
        <f t="shared" si="8"/>
        <v>0</v>
      </c>
      <c r="F286" s="303"/>
      <c r="G286" s="303"/>
      <c r="H286" s="303" t="s">
        <v>61</v>
      </c>
      <c r="I286" s="304">
        <f t="shared" si="9"/>
        <v>0</v>
      </c>
      <c r="J286" s="303"/>
      <c r="K286" s="303"/>
      <c r="L286" s="141"/>
      <c r="M286" s="141"/>
      <c r="N286" s="289"/>
      <c r="O286" s="289"/>
    </row>
    <row r="287" spans="2:15" s="290" customFormat="1" hidden="1" x14ac:dyDescent="0.2">
      <c r="B287" s="141"/>
      <c r="C287" s="141"/>
      <c r="D287" s="303" t="s">
        <v>62</v>
      </c>
      <c r="E287" s="304">
        <f t="shared" si="8"/>
        <v>0</v>
      </c>
      <c r="F287" s="303"/>
      <c r="G287" s="303"/>
      <c r="H287" s="303" t="s">
        <v>62</v>
      </c>
      <c r="I287" s="304">
        <f t="shared" si="9"/>
        <v>0</v>
      </c>
      <c r="J287" s="303"/>
      <c r="K287" s="303"/>
      <c r="L287" s="141"/>
      <c r="M287" s="141"/>
      <c r="N287" s="289"/>
      <c r="O287" s="289"/>
    </row>
    <row r="288" spans="2:15" s="290" customFormat="1" hidden="1" x14ac:dyDescent="0.2">
      <c r="B288" s="141"/>
      <c r="C288" s="141"/>
      <c r="D288" s="303" t="s">
        <v>63</v>
      </c>
      <c r="E288" s="304">
        <f t="shared" si="8"/>
        <v>0</v>
      </c>
      <c r="F288" s="303"/>
      <c r="G288" s="303"/>
      <c r="H288" s="303" t="s">
        <v>63</v>
      </c>
      <c r="I288" s="304">
        <f t="shared" si="9"/>
        <v>0</v>
      </c>
      <c r="J288" s="303"/>
      <c r="K288" s="303"/>
      <c r="L288" s="141"/>
      <c r="M288" s="141"/>
      <c r="N288" s="289"/>
      <c r="O288" s="289"/>
    </row>
    <row r="289" spans="1:16" s="290" customFormat="1" hidden="1" x14ac:dyDescent="0.2">
      <c r="B289" s="141"/>
      <c r="C289" s="141"/>
      <c r="D289" s="303" t="s">
        <v>64</v>
      </c>
      <c r="E289" s="304">
        <f t="shared" si="8"/>
        <v>0</v>
      </c>
      <c r="F289" s="303"/>
      <c r="G289" s="303"/>
      <c r="H289" s="303" t="s">
        <v>64</v>
      </c>
      <c r="I289" s="304">
        <f t="shared" si="9"/>
        <v>0</v>
      </c>
      <c r="J289" s="303"/>
      <c r="K289" s="303"/>
      <c r="L289" s="141"/>
      <c r="M289" s="141"/>
      <c r="N289" s="289"/>
      <c r="O289" s="289"/>
    </row>
    <row r="290" spans="1:16" s="290" customFormat="1" hidden="1" x14ac:dyDescent="0.2">
      <c r="B290" s="141"/>
      <c r="C290" s="141"/>
      <c r="D290" s="303" t="s">
        <v>65</v>
      </c>
      <c r="E290" s="304">
        <f t="shared" si="8"/>
        <v>0</v>
      </c>
      <c r="F290" s="303"/>
      <c r="G290" s="303"/>
      <c r="H290" s="303" t="s">
        <v>65</v>
      </c>
      <c r="I290" s="304">
        <f t="shared" si="9"/>
        <v>1</v>
      </c>
      <c r="J290" s="303"/>
      <c r="K290" s="303"/>
      <c r="L290" s="141"/>
      <c r="M290" s="141"/>
      <c r="N290" s="289"/>
      <c r="O290" s="289"/>
    </row>
    <row r="291" spans="1:16" s="290" customFormat="1" hidden="1" x14ac:dyDescent="0.2">
      <c r="B291" s="141"/>
      <c r="C291" s="141"/>
      <c r="D291" s="303" t="s">
        <v>66</v>
      </c>
      <c r="E291" s="304">
        <f t="shared" si="8"/>
        <v>0</v>
      </c>
      <c r="F291" s="303"/>
      <c r="G291" s="303"/>
      <c r="H291" s="303" t="s">
        <v>66</v>
      </c>
      <c r="I291" s="304">
        <f t="shared" si="9"/>
        <v>0</v>
      </c>
      <c r="J291" s="303"/>
      <c r="K291" s="303"/>
      <c r="L291" s="141"/>
      <c r="M291" s="141"/>
      <c r="N291" s="289"/>
      <c r="O291" s="289"/>
    </row>
    <row r="292" spans="1:16" s="290" customFormat="1" hidden="1" x14ac:dyDescent="0.2">
      <c r="B292" s="141"/>
      <c r="C292" s="141"/>
      <c r="D292" s="141"/>
      <c r="E292" s="141"/>
      <c r="F292" s="141"/>
      <c r="G292" s="141"/>
      <c r="H292" s="141"/>
      <c r="I292" s="141"/>
      <c r="J292" s="141"/>
      <c r="K292" s="141"/>
      <c r="L292" s="141"/>
      <c r="M292" s="141"/>
      <c r="N292" s="289"/>
      <c r="O292" s="289"/>
    </row>
    <row r="293" spans="1:16" s="290" customFormat="1" hidden="1" x14ac:dyDescent="0.2">
      <c r="A293" s="140"/>
      <c r="B293" s="141"/>
      <c r="C293" s="141"/>
      <c r="D293" s="141"/>
      <c r="E293" s="141"/>
      <c r="F293" s="141"/>
      <c r="G293" s="141"/>
      <c r="H293" s="141"/>
      <c r="I293" s="141"/>
      <c r="J293" s="141"/>
      <c r="K293" s="141"/>
      <c r="L293" s="141"/>
      <c r="M293" s="141"/>
      <c r="N293" s="289"/>
      <c r="O293" s="289"/>
      <c r="P293" s="140"/>
    </row>
    <row r="294" spans="1:16" s="290" customFormat="1" ht="13.5" hidden="1" thickBot="1" x14ac:dyDescent="0.25">
      <c r="A294" s="140"/>
      <c r="B294" s="141"/>
      <c r="C294" s="141" t="s">
        <v>111</v>
      </c>
      <c r="D294" s="141"/>
      <c r="E294" s="141"/>
      <c r="F294" s="141"/>
      <c r="G294" s="141"/>
      <c r="H294" s="141"/>
      <c r="I294" s="141"/>
      <c r="J294" s="141"/>
      <c r="K294" s="141"/>
      <c r="L294" s="141"/>
      <c r="M294" s="141"/>
      <c r="N294" s="289"/>
      <c r="O294" s="289"/>
      <c r="P294" s="140"/>
    </row>
    <row r="295" spans="1:16" s="290" customFormat="1" ht="15" hidden="1" x14ac:dyDescent="0.2">
      <c r="A295" s="140"/>
      <c r="B295" s="141"/>
      <c r="C295" s="352">
        <v>2022</v>
      </c>
      <c r="D295" s="353"/>
      <c r="E295" s="356" t="s">
        <v>28</v>
      </c>
      <c r="F295" s="357"/>
      <c r="G295" s="358"/>
      <c r="H295" s="380" t="s">
        <v>90</v>
      </c>
      <c r="I295" s="141"/>
      <c r="J295" s="141"/>
      <c r="K295" s="141"/>
      <c r="L295" s="141"/>
      <c r="M295" s="141"/>
      <c r="N295" s="289"/>
      <c r="O295" s="289"/>
      <c r="P295" s="140"/>
    </row>
    <row r="296" spans="1:16" s="290" customFormat="1" ht="33" hidden="1" thickBot="1" x14ac:dyDescent="0.25">
      <c r="A296" s="140"/>
      <c r="B296" s="141"/>
      <c r="C296" s="354"/>
      <c r="D296" s="355"/>
      <c r="E296" s="305" t="s">
        <v>123</v>
      </c>
      <c r="F296" s="306" t="s">
        <v>124</v>
      </c>
      <c r="G296" s="307" t="s">
        <v>125</v>
      </c>
      <c r="H296" s="381"/>
      <c r="I296" s="141"/>
      <c r="J296" s="141"/>
      <c r="K296" s="141"/>
      <c r="L296" s="141"/>
      <c r="M296" s="141"/>
      <c r="N296" s="289"/>
      <c r="O296" s="289"/>
      <c r="P296" s="140"/>
    </row>
    <row r="297" spans="1:16" s="290" customFormat="1" hidden="1" x14ac:dyDescent="0.2">
      <c r="A297" s="140"/>
      <c r="B297" s="141"/>
      <c r="C297" s="359" t="s">
        <v>75</v>
      </c>
      <c r="D297" s="360"/>
      <c r="E297" s="308">
        <v>518.18702914611197</v>
      </c>
      <c r="F297" s="309">
        <v>0</v>
      </c>
      <c r="G297" s="310">
        <v>518.18702914611197</v>
      </c>
      <c r="H297" s="311"/>
      <c r="I297" s="141"/>
      <c r="J297" s="141"/>
      <c r="K297" s="141"/>
      <c r="L297" s="141"/>
      <c r="M297" s="141"/>
      <c r="N297" s="289"/>
      <c r="O297" s="289"/>
      <c r="P297" s="140"/>
    </row>
    <row r="298" spans="1:16" s="290" customFormat="1" hidden="1" x14ac:dyDescent="0.2">
      <c r="A298" s="140"/>
      <c r="B298" s="141"/>
      <c r="C298" s="350" t="s">
        <v>1</v>
      </c>
      <c r="D298" s="351"/>
      <c r="E298" s="312">
        <v>696.09627014068644</v>
      </c>
      <c r="F298" s="313" t="s">
        <v>38</v>
      </c>
      <c r="G298" s="313">
        <v>696.09627014068644</v>
      </c>
      <c r="H298" s="311">
        <f t="shared" ref="H298:H309" si="10">G298/G297-1</f>
        <v>0.34333017035903035</v>
      </c>
      <c r="I298" s="141"/>
      <c r="J298" s="141"/>
      <c r="K298" s="141"/>
      <c r="L298" s="141"/>
      <c r="M298" s="141"/>
      <c r="N298" s="140"/>
      <c r="O298" s="140"/>
      <c r="P298" s="140"/>
    </row>
    <row r="299" spans="1:16" s="290" customFormat="1" hidden="1" x14ac:dyDescent="0.2">
      <c r="A299" s="140"/>
      <c r="B299" s="141"/>
      <c r="C299" s="350" t="s">
        <v>2</v>
      </c>
      <c r="D299" s="351"/>
      <c r="E299" s="314">
        <v>690.15917106509767</v>
      </c>
      <c r="F299" s="315">
        <v>936.71564685151964</v>
      </c>
      <c r="G299" s="315">
        <v>696.98130661058849</v>
      </c>
      <c r="H299" s="311">
        <f t="shared" si="10"/>
        <v>1.2714282605237326E-3</v>
      </c>
      <c r="I299" s="141"/>
      <c r="J299" s="141"/>
      <c r="K299" s="141"/>
      <c r="L299" s="141"/>
      <c r="M299" s="141"/>
      <c r="N299" s="140"/>
      <c r="O299" s="140"/>
      <c r="P299" s="140"/>
    </row>
    <row r="300" spans="1:16" hidden="1" x14ac:dyDescent="0.2">
      <c r="B300" s="141"/>
      <c r="C300" s="350" t="s">
        <v>3</v>
      </c>
      <c r="D300" s="351"/>
      <c r="E300" s="314">
        <v>689.77194363501724</v>
      </c>
      <c r="F300" s="315">
        <v>1478.4027438390012</v>
      </c>
      <c r="G300" s="315">
        <v>700.54746687841634</v>
      </c>
      <c r="H300" s="311">
        <f t="shared" si="10"/>
        <v>5.1165795036456352E-3</v>
      </c>
      <c r="I300" s="141"/>
      <c r="J300" s="141"/>
      <c r="K300" s="141"/>
      <c r="L300" s="141"/>
      <c r="M300" s="141"/>
    </row>
    <row r="301" spans="1:16" hidden="1" x14ac:dyDescent="0.2">
      <c r="B301" s="141"/>
      <c r="C301" s="350" t="s">
        <v>4</v>
      </c>
      <c r="D301" s="351"/>
      <c r="E301" s="314">
        <v>688.78674838969744</v>
      </c>
      <c r="F301" s="315">
        <v>1403.1612771033754</v>
      </c>
      <c r="G301" s="315">
        <v>722.8267577486572</v>
      </c>
      <c r="H301" s="311">
        <f t="shared" si="10"/>
        <v>3.1802685647434492E-2</v>
      </c>
      <c r="I301" s="141"/>
      <c r="J301" s="141"/>
      <c r="K301" s="141"/>
      <c r="L301" s="141"/>
      <c r="M301" s="141"/>
    </row>
    <row r="302" spans="1:16" hidden="1" x14ac:dyDescent="0.2">
      <c r="B302" s="141"/>
      <c r="C302" s="350" t="s">
        <v>5</v>
      </c>
      <c r="D302" s="351"/>
      <c r="E302" s="314">
        <v>691.0435382123153</v>
      </c>
      <c r="F302" s="315">
        <v>1210.3632831450823</v>
      </c>
      <c r="G302" s="315">
        <v>720.42345660138142</v>
      </c>
      <c r="H302" s="311">
        <f t="shared" si="10"/>
        <v>-3.3248646671039106E-3</v>
      </c>
      <c r="I302" s="141"/>
      <c r="J302" s="141"/>
      <c r="K302" s="141"/>
      <c r="L302" s="141"/>
      <c r="M302" s="141"/>
    </row>
    <row r="303" spans="1:16" hidden="1" x14ac:dyDescent="0.2">
      <c r="B303" s="141"/>
      <c r="C303" s="350" t="s">
        <v>6</v>
      </c>
      <c r="D303" s="351"/>
      <c r="E303" s="314">
        <v>685.98525857277423</v>
      </c>
      <c r="F303" s="315">
        <v>1487.947538352038</v>
      </c>
      <c r="G303" s="315">
        <v>723.10326712495839</v>
      </c>
      <c r="H303" s="311">
        <f t="shared" si="10"/>
        <v>3.7197713359016227E-3</v>
      </c>
      <c r="I303" s="141"/>
      <c r="J303" s="141"/>
      <c r="K303" s="141"/>
      <c r="L303" s="141"/>
      <c r="M303" s="141"/>
    </row>
    <row r="304" spans="1:16" hidden="1" x14ac:dyDescent="0.2">
      <c r="B304" s="141"/>
      <c r="C304" s="350" t="s">
        <v>7</v>
      </c>
      <c r="D304" s="351"/>
      <c r="E304" s="314">
        <v>687.52237310272642</v>
      </c>
      <c r="F304" s="315">
        <v>938.71356124780357</v>
      </c>
      <c r="G304" s="315">
        <v>739.74873171207207</v>
      </c>
      <c r="H304" s="311">
        <f t="shared" si="10"/>
        <v>2.3019484690334213E-2</v>
      </c>
      <c r="I304" s="141"/>
      <c r="J304" s="141"/>
      <c r="K304" s="141"/>
      <c r="L304" s="141"/>
      <c r="M304" s="141"/>
    </row>
    <row r="305" spans="2:13" hidden="1" x14ac:dyDescent="0.2">
      <c r="B305" s="141"/>
      <c r="C305" s="350" t="s">
        <v>8</v>
      </c>
      <c r="D305" s="351"/>
      <c r="E305" s="314">
        <v>684.07302357808453</v>
      </c>
      <c r="F305" s="315">
        <v>1545.4119839619855</v>
      </c>
      <c r="G305" s="315">
        <v>750.48493499562551</v>
      </c>
      <c r="H305" s="311">
        <f t="shared" si="10"/>
        <v>1.4513310835566617E-2</v>
      </c>
      <c r="I305" s="141"/>
      <c r="J305" s="141"/>
      <c r="K305" s="141"/>
      <c r="L305" s="141"/>
      <c r="M305" s="141"/>
    </row>
    <row r="306" spans="2:13" hidden="1" x14ac:dyDescent="0.2">
      <c r="B306" s="141"/>
      <c r="C306" s="350" t="s">
        <v>9</v>
      </c>
      <c r="D306" s="351"/>
      <c r="E306" s="314">
        <v>684.07223784775942</v>
      </c>
      <c r="F306" s="315">
        <v>1567.9149292315453</v>
      </c>
      <c r="G306" s="315">
        <v>758.48760012204423</v>
      </c>
      <c r="H306" s="311">
        <f t="shared" si="10"/>
        <v>1.0663325475634533E-2</v>
      </c>
      <c r="I306" s="141"/>
      <c r="J306" s="141"/>
      <c r="K306" s="141"/>
      <c r="L306" s="141"/>
      <c r="M306" s="141"/>
    </row>
    <row r="307" spans="2:13" hidden="1" x14ac:dyDescent="0.2">
      <c r="B307" s="141"/>
      <c r="C307" s="350" t="s">
        <v>10</v>
      </c>
      <c r="D307" s="351"/>
      <c r="E307" s="314">
        <v>684.12376684578965</v>
      </c>
      <c r="F307" s="315">
        <v>2137.9673381727362</v>
      </c>
      <c r="G307" s="316">
        <v>779.00777919747838</v>
      </c>
      <c r="H307" s="317">
        <f t="shared" si="10"/>
        <v>2.7054073226948416E-2</v>
      </c>
      <c r="I307" s="141"/>
      <c r="J307" s="141"/>
      <c r="K307" s="141"/>
      <c r="L307" s="141"/>
      <c r="M307" s="141"/>
    </row>
    <row r="308" spans="2:13" hidden="1" x14ac:dyDescent="0.2">
      <c r="B308" s="141"/>
      <c r="C308" s="350" t="s">
        <v>88</v>
      </c>
      <c r="D308" s="351"/>
      <c r="E308" s="314">
        <v>678.79489959544242</v>
      </c>
      <c r="F308" s="315">
        <v>1518.5241427066226</v>
      </c>
      <c r="G308" s="316">
        <v>886.07288273242011</v>
      </c>
      <c r="H308" s="317">
        <f t="shared" si="10"/>
        <v>0.13743778482576707</v>
      </c>
      <c r="I308" s="141"/>
      <c r="J308" s="141"/>
      <c r="K308" s="141"/>
      <c r="L308" s="141"/>
      <c r="M308" s="141"/>
    </row>
    <row r="309" spans="2:13" ht="13.5" hidden="1" thickBot="1" x14ac:dyDescent="0.25">
      <c r="B309" s="141"/>
      <c r="C309" s="346" t="s">
        <v>89</v>
      </c>
      <c r="D309" s="347"/>
      <c r="E309" s="318">
        <v>677.05089161652393</v>
      </c>
      <c r="F309" s="319">
        <v>1597.46</v>
      </c>
      <c r="G309" s="320">
        <v>887.57262016256641</v>
      </c>
      <c r="H309" s="321">
        <f t="shared" si="10"/>
        <v>1.6925666718536903E-3</v>
      </c>
      <c r="I309" s="141"/>
      <c r="J309" s="141"/>
      <c r="K309" s="141"/>
      <c r="L309" s="141"/>
      <c r="M309" s="141"/>
    </row>
    <row r="310" spans="2:13" hidden="1" x14ac:dyDescent="0.2">
      <c r="B310" s="141"/>
      <c r="C310" s="141"/>
      <c r="D310" s="141"/>
      <c r="E310" s="141"/>
      <c r="F310" s="141"/>
      <c r="G310" s="141"/>
      <c r="H310" s="141"/>
      <c r="I310" s="141"/>
      <c r="J310" s="141"/>
      <c r="K310" s="141"/>
      <c r="L310" s="141"/>
      <c r="M310" s="141"/>
    </row>
    <row r="311" spans="2:13" hidden="1" x14ac:dyDescent="0.2"/>
  </sheetData>
  <sheetProtection algorithmName="SHA-512" hashValue="rykXJ/1aptAmkAMMvtIKpHLYtE2zd0KzW893NOXcrlelIZDsJcmp/HN4VCyiWQHRqNmpQ9B6a1Hro4hNhSdwgQ==" saltValue="k/mQta5lDYRyPO1Aj4Z45Q==" spinCount="100000" sheet="1" formatCells="0" formatColumns="0" formatRows="0" insertColumns="0" insertRows="0" insertHyperlinks="0" deleteColumns="0" deleteRows="0" sort="0" autoFilter="0" pivotTables="0"/>
  <mergeCells count="61">
    <mergeCell ref="C219:D219"/>
    <mergeCell ref="E219:F219"/>
    <mergeCell ref="K219:L219"/>
    <mergeCell ref="A196:B196"/>
    <mergeCell ref="C196:D196"/>
    <mergeCell ref="E196:F196"/>
    <mergeCell ref="G196:H196"/>
    <mergeCell ref="I196:J196"/>
    <mergeCell ref="E50:F50"/>
    <mergeCell ref="E119:L120"/>
    <mergeCell ref="E52:F52"/>
    <mergeCell ref="A43:L43"/>
    <mergeCell ref="A42:L42"/>
    <mergeCell ref="C298:D298"/>
    <mergeCell ref="A245:N247"/>
    <mergeCell ref="A1:P1"/>
    <mergeCell ref="A40:L40"/>
    <mergeCell ref="I45:I46"/>
    <mergeCell ref="C187:N187"/>
    <mergeCell ref="B96:E98"/>
    <mergeCell ref="A36:A37"/>
    <mergeCell ref="A41:L41"/>
    <mergeCell ref="E59:F59"/>
    <mergeCell ref="E51:F51"/>
    <mergeCell ref="E45:F46"/>
    <mergeCell ref="E47:F47"/>
    <mergeCell ref="E48:F48"/>
    <mergeCell ref="E49:F49"/>
    <mergeCell ref="H295:H296"/>
    <mergeCell ref="C297:D297"/>
    <mergeCell ref="E53:F53"/>
    <mergeCell ref="E54:F54"/>
    <mergeCell ref="E55:F55"/>
    <mergeCell ref="E56:F56"/>
    <mergeCell ref="E87:I88"/>
    <mergeCell ref="E57:F57"/>
    <mergeCell ref="E58:F58"/>
    <mergeCell ref="G219:H219"/>
    <mergeCell ref="I219:J219"/>
    <mergeCell ref="E254:G254"/>
    <mergeCell ref="A241:N243"/>
    <mergeCell ref="K196:L196"/>
    <mergeCell ref="M196:N196"/>
    <mergeCell ref="A219:B219"/>
    <mergeCell ref="M219:N219"/>
    <mergeCell ref="A38:O39"/>
    <mergeCell ref="E124:L125"/>
    <mergeCell ref="C309:D309"/>
    <mergeCell ref="G45:H45"/>
    <mergeCell ref="C304:D304"/>
    <mergeCell ref="C305:D305"/>
    <mergeCell ref="C306:D306"/>
    <mergeCell ref="C307:D307"/>
    <mergeCell ref="C308:D308"/>
    <mergeCell ref="C299:D299"/>
    <mergeCell ref="C300:D300"/>
    <mergeCell ref="C301:D301"/>
    <mergeCell ref="C302:D302"/>
    <mergeCell ref="C303:D303"/>
    <mergeCell ref="C295:D296"/>
    <mergeCell ref="E295:G295"/>
  </mergeCells>
  <conditionalFormatting sqref="C198:N217">
    <cfRule type="cellIs" dxfId="14" priority="5" operator="equal">
      <formula>0</formula>
    </cfRule>
  </conditionalFormatting>
  <conditionalFormatting sqref="C221:H240">
    <cfRule type="cellIs" dxfId="13" priority="4" operator="equal">
      <formula>0</formula>
    </cfRule>
  </conditionalFormatting>
  <conditionalFormatting sqref="I221:J240">
    <cfRule type="cellIs" dxfId="12" priority="3" operator="equal">
      <formula>0</formula>
    </cfRule>
  </conditionalFormatting>
  <conditionalFormatting sqref="K221:L240">
    <cfRule type="cellIs" dxfId="11" priority="2" operator="equal">
      <formula>0</formula>
    </cfRule>
  </conditionalFormatting>
  <conditionalFormatting sqref="M221:N240">
    <cfRule type="cellIs" dxfId="10" priority="1" operator="equal">
      <formula>0</formula>
    </cfRule>
  </conditionalFormatting>
  <printOptions horizontalCentered="1" verticalCentered="1"/>
  <pageMargins left="0.39370078740157483" right="0.39370078740157483" top="0.39370078740157483" bottom="0.39370078740157483" header="0.31496062992125984" footer="0.31496062992125984"/>
  <pageSetup paperSize="9" scale="62" fitToHeight="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DEF1-C6B9-49D1-A975-298FD25B2123}">
  <sheetPr>
    <pageSetUpPr fitToPage="1"/>
  </sheetPr>
  <dimension ref="A1:Q310"/>
  <sheetViews>
    <sheetView showGridLines="0" zoomScaleNormal="100" zoomScaleSheetLayoutView="100" workbookViewId="0">
      <selection sqref="A1:P1"/>
    </sheetView>
  </sheetViews>
  <sheetFormatPr defaultRowHeight="12.75" x14ac:dyDescent="0.2"/>
  <cols>
    <col min="1" max="1" width="16.42578125" style="140" customWidth="1"/>
    <col min="2" max="2" width="20.28515625" style="140" customWidth="1"/>
    <col min="3" max="7" width="13.85546875" style="140" customWidth="1"/>
    <col min="8" max="8" width="14.140625" style="140" customWidth="1"/>
    <col min="9" max="15" width="13.85546875" style="140" customWidth="1"/>
    <col min="16" max="19" width="9.140625" style="140"/>
    <col min="20" max="20" width="10.140625" style="140" customWidth="1"/>
    <col min="21" max="16384" width="9.140625" style="140"/>
  </cols>
  <sheetData>
    <row r="1" spans="1:16" ht="25.5" customHeight="1" x14ac:dyDescent="0.2">
      <c r="A1" s="366" t="s">
        <v>129</v>
      </c>
      <c r="B1" s="366"/>
      <c r="C1" s="366"/>
      <c r="D1" s="366"/>
      <c r="E1" s="366"/>
      <c r="F1" s="366"/>
      <c r="G1" s="366"/>
      <c r="H1" s="366"/>
      <c r="I1" s="366"/>
      <c r="J1" s="366"/>
      <c r="K1" s="366"/>
      <c r="L1" s="366"/>
      <c r="M1" s="366"/>
      <c r="N1" s="366"/>
      <c r="O1" s="366"/>
      <c r="P1" s="366"/>
    </row>
    <row r="35" spans="1:15" ht="12.75" customHeight="1" x14ac:dyDescent="0.2"/>
    <row r="36" spans="1:15" x14ac:dyDescent="0.2">
      <c r="A36" s="370" t="s">
        <v>119</v>
      </c>
      <c r="B36" s="194" t="s">
        <v>34</v>
      </c>
      <c r="C36" s="195">
        <v>0</v>
      </c>
      <c r="D36" s="195">
        <f>I256</f>
        <v>0</v>
      </c>
      <c r="E36" s="195">
        <f>I257</f>
        <v>6.3557067995351864E-3</v>
      </c>
      <c r="F36" s="195">
        <f>I258</f>
        <v>0</v>
      </c>
      <c r="G36" s="195">
        <f>I259</f>
        <v>2.7047684401288244E-4</v>
      </c>
      <c r="H36" s="195">
        <f>I260</f>
        <v>1.7170788281910073E-4</v>
      </c>
      <c r="I36" s="195">
        <f>I261</f>
        <v>0</v>
      </c>
      <c r="J36" s="195">
        <f>I262</f>
        <v>0.12418184761935287</v>
      </c>
      <c r="K36" s="195">
        <f>I263</f>
        <v>4.0695327147066529E-2</v>
      </c>
      <c r="L36" s="195">
        <f>I264</f>
        <v>0</v>
      </c>
      <c r="M36" s="195">
        <f>I265</f>
        <v>4.7515695199364218E-3</v>
      </c>
      <c r="N36" s="195">
        <f>I266</f>
        <v>0</v>
      </c>
      <c r="O36" s="195">
        <f>I267</f>
        <v>5.4177609732268973E-3</v>
      </c>
    </row>
    <row r="37" spans="1:15" x14ac:dyDescent="0.2">
      <c r="A37" s="371"/>
      <c r="B37" s="196" t="s">
        <v>29</v>
      </c>
      <c r="C37" s="197">
        <v>1</v>
      </c>
      <c r="D37" s="197">
        <f>H256</f>
        <v>1</v>
      </c>
      <c r="E37" s="197">
        <f>H257</f>
        <v>0.99364429320046477</v>
      </c>
      <c r="F37" s="197">
        <f>H258</f>
        <v>1</v>
      </c>
      <c r="G37" s="197">
        <f>H259</f>
        <v>0.99972952315598707</v>
      </c>
      <c r="H37" s="197">
        <f>H260</f>
        <v>0.99982829211718094</v>
      </c>
      <c r="I37" s="197">
        <f>H261</f>
        <v>1</v>
      </c>
      <c r="J37" s="197">
        <f>H262</f>
        <v>0.87581815238064709</v>
      </c>
      <c r="K37" s="197">
        <f>H263</f>
        <v>0.95930467285293342</v>
      </c>
      <c r="L37" s="197">
        <f>H264</f>
        <v>1</v>
      </c>
      <c r="M37" s="197">
        <f>H265</f>
        <v>0.99524843048006362</v>
      </c>
      <c r="N37" s="197">
        <f>H266</f>
        <v>1</v>
      </c>
      <c r="O37" s="197">
        <f>H267</f>
        <v>0.99458223902677312</v>
      </c>
    </row>
    <row r="38" spans="1:15" ht="12.75" customHeight="1" x14ac:dyDescent="0.2">
      <c r="A38" s="343" t="s">
        <v>128</v>
      </c>
      <c r="B38" s="343"/>
      <c r="C38" s="343"/>
      <c r="D38" s="343"/>
      <c r="E38" s="343"/>
      <c r="F38" s="343"/>
      <c r="G38" s="343"/>
      <c r="H38" s="343"/>
      <c r="I38" s="343"/>
      <c r="J38" s="343"/>
      <c r="K38" s="343"/>
      <c r="L38" s="343"/>
      <c r="M38" s="343"/>
      <c r="N38" s="343"/>
      <c r="O38" s="343"/>
    </row>
    <row r="39" spans="1:15" ht="12.75" customHeight="1" x14ac:dyDescent="0.2">
      <c r="A39" s="344"/>
      <c r="B39" s="344"/>
      <c r="C39" s="344"/>
      <c r="D39" s="344"/>
      <c r="E39" s="344"/>
      <c r="F39" s="344"/>
      <c r="G39" s="344"/>
      <c r="H39" s="344"/>
      <c r="I39" s="344"/>
      <c r="J39" s="344"/>
      <c r="K39" s="344"/>
      <c r="L39" s="344"/>
      <c r="M39" s="344"/>
      <c r="N39" s="344"/>
      <c r="O39" s="344"/>
    </row>
    <row r="40" spans="1:15" ht="12.75" customHeight="1" x14ac:dyDescent="0.2">
      <c r="A40" s="344" t="s">
        <v>112</v>
      </c>
      <c r="B40" s="344"/>
      <c r="C40" s="344"/>
      <c r="D40" s="344"/>
      <c r="E40" s="344"/>
      <c r="F40" s="344"/>
      <c r="G40" s="344"/>
      <c r="H40" s="344"/>
      <c r="I40" s="344"/>
      <c r="J40" s="344"/>
      <c r="K40" s="344"/>
      <c r="L40" s="344"/>
    </row>
    <row r="41" spans="1:15" ht="12.75" customHeight="1" x14ac:dyDescent="0.2">
      <c r="A41" s="344" t="s">
        <v>113</v>
      </c>
      <c r="B41" s="344"/>
      <c r="C41" s="344"/>
      <c r="D41" s="344"/>
      <c r="E41" s="344"/>
      <c r="F41" s="344"/>
      <c r="G41" s="344"/>
      <c r="H41" s="344"/>
      <c r="I41" s="344"/>
      <c r="J41" s="344"/>
      <c r="K41" s="344"/>
      <c r="L41" s="344"/>
    </row>
    <row r="42" spans="1:15" ht="12.75" customHeight="1" x14ac:dyDescent="0.2">
      <c r="A42" s="344" t="s">
        <v>114</v>
      </c>
      <c r="B42" s="344"/>
      <c r="C42" s="344"/>
      <c r="D42" s="344"/>
      <c r="E42" s="344"/>
      <c r="F42" s="344"/>
      <c r="G42" s="344"/>
      <c r="H42" s="344"/>
      <c r="I42" s="344"/>
      <c r="J42" s="344"/>
      <c r="K42" s="344"/>
      <c r="L42" s="344"/>
    </row>
    <row r="43" spans="1:15" ht="12.75" customHeight="1" x14ac:dyDescent="0.2">
      <c r="A43" s="344" t="s">
        <v>115</v>
      </c>
      <c r="B43" s="344"/>
      <c r="C43" s="344"/>
      <c r="D43" s="344"/>
      <c r="E43" s="344"/>
      <c r="F43" s="344"/>
      <c r="G43" s="344"/>
      <c r="H43" s="344"/>
      <c r="I43" s="344"/>
      <c r="J43" s="344"/>
      <c r="K43" s="344"/>
      <c r="L43" s="344"/>
    </row>
    <row r="44" spans="1:15" ht="12.75" customHeight="1" thickBot="1" x14ac:dyDescent="0.25">
      <c r="A44" s="198"/>
      <c r="B44" s="198"/>
      <c r="C44" s="198"/>
      <c r="D44" s="198"/>
      <c r="E44" s="198"/>
      <c r="F44" s="198"/>
      <c r="G44" s="198"/>
      <c r="H44" s="198"/>
      <c r="I44" s="198"/>
      <c r="J44" s="199"/>
      <c r="K44" s="199"/>
      <c r="L44" s="198"/>
    </row>
    <row r="45" spans="1:15" ht="15" x14ac:dyDescent="0.2">
      <c r="E45" s="374">
        <v>2022</v>
      </c>
      <c r="F45" s="375"/>
      <c r="G45" s="348" t="s">
        <v>28</v>
      </c>
      <c r="H45" s="349"/>
      <c r="I45" s="367" t="s">
        <v>118</v>
      </c>
    </row>
    <row r="46" spans="1:15" ht="76.5" customHeight="1" thickBot="1" x14ac:dyDescent="0.25">
      <c r="E46" s="376"/>
      <c r="F46" s="377"/>
      <c r="G46" s="200" t="s">
        <v>116</v>
      </c>
      <c r="H46" s="201" t="s">
        <v>117</v>
      </c>
      <c r="I46" s="368"/>
    </row>
    <row r="47" spans="1:15" ht="12.75" customHeight="1" x14ac:dyDescent="0.2">
      <c r="E47" s="378" t="s">
        <v>75</v>
      </c>
      <c r="F47" s="379"/>
      <c r="G47" s="202"/>
      <c r="H47" s="203">
        <f>G297</f>
        <v>555.53845412357907</v>
      </c>
      <c r="I47" s="204"/>
    </row>
    <row r="48" spans="1:15" x14ac:dyDescent="0.2">
      <c r="E48" s="361" t="s">
        <v>1</v>
      </c>
      <c r="F48" s="362"/>
      <c r="G48" s="205" t="str">
        <f t="shared" ref="G48:H59" si="0">F298</f>
        <v/>
      </c>
      <c r="H48" s="206">
        <f t="shared" si="0"/>
        <v>638.00697642931448</v>
      </c>
      <c r="I48" s="204">
        <f t="shared" ref="I48:I59" si="1">H48/H47-1</f>
        <v>0.14844790975961919</v>
      </c>
    </row>
    <row r="49" spans="5:9" ht="12.75" customHeight="1" x14ac:dyDescent="0.2">
      <c r="E49" s="361" t="s">
        <v>2</v>
      </c>
      <c r="F49" s="362"/>
      <c r="G49" s="207">
        <f t="shared" si="0"/>
        <v>613</v>
      </c>
      <c r="H49" s="208">
        <f t="shared" si="0"/>
        <v>638.12773485850573</v>
      </c>
      <c r="I49" s="204">
        <f t="shared" si="1"/>
        <v>1.8927446509620083E-4</v>
      </c>
    </row>
    <row r="50" spans="5:9" ht="12.75" customHeight="1" x14ac:dyDescent="0.2">
      <c r="E50" s="361" t="s">
        <v>3</v>
      </c>
      <c r="F50" s="362"/>
      <c r="G50" s="207" t="str">
        <f t="shared" si="0"/>
        <v/>
      </c>
      <c r="H50" s="208">
        <f t="shared" si="0"/>
        <v>638.12773485850573</v>
      </c>
      <c r="I50" s="204">
        <f t="shared" si="1"/>
        <v>0</v>
      </c>
    </row>
    <row r="51" spans="5:9" ht="12.75" customHeight="1" x14ac:dyDescent="0.2">
      <c r="E51" s="361" t="s">
        <v>4</v>
      </c>
      <c r="F51" s="362"/>
      <c r="G51" s="207">
        <f t="shared" si="0"/>
        <v>745.75643394833958</v>
      </c>
      <c r="H51" s="208">
        <f t="shared" si="0"/>
        <v>638.12950768949815</v>
      </c>
      <c r="I51" s="204">
        <f t="shared" si="1"/>
        <v>2.7781757405698215E-6</v>
      </c>
    </row>
    <row r="52" spans="5:9" x14ac:dyDescent="0.2">
      <c r="E52" s="361" t="s">
        <v>5</v>
      </c>
      <c r="F52" s="362"/>
      <c r="G52" s="207">
        <f t="shared" si="0"/>
        <v>621.0056172983027</v>
      </c>
      <c r="H52" s="208">
        <f t="shared" si="0"/>
        <v>638.13711987282238</v>
      </c>
      <c r="I52" s="204">
        <f t="shared" si="1"/>
        <v>1.1928900375934859E-5</v>
      </c>
    </row>
    <row r="53" spans="5:9" x14ac:dyDescent="0.2">
      <c r="E53" s="361" t="s">
        <v>6</v>
      </c>
      <c r="F53" s="362"/>
      <c r="G53" s="207" t="str">
        <f t="shared" si="0"/>
        <v/>
      </c>
      <c r="H53" s="208">
        <f t="shared" si="0"/>
        <v>638.13711987282238</v>
      </c>
      <c r="I53" s="204">
        <f t="shared" si="1"/>
        <v>0</v>
      </c>
    </row>
    <row r="54" spans="5:9" x14ac:dyDescent="0.2">
      <c r="E54" s="361" t="s">
        <v>7</v>
      </c>
      <c r="F54" s="362"/>
      <c r="G54" s="207">
        <f t="shared" si="0"/>
        <v>876.71867654452558</v>
      </c>
      <c r="H54" s="208">
        <f t="shared" si="0"/>
        <v>648.38818636129167</v>
      </c>
      <c r="I54" s="204">
        <f t="shared" si="1"/>
        <v>1.6064049824451976E-2</v>
      </c>
    </row>
    <row r="55" spans="5:9" x14ac:dyDescent="0.2">
      <c r="E55" s="361" t="s">
        <v>8</v>
      </c>
      <c r="F55" s="362"/>
      <c r="G55" s="207">
        <f t="shared" si="0"/>
        <v>671.99527672018769</v>
      </c>
      <c r="H55" s="208">
        <f t="shared" si="0"/>
        <v>651.72397854325618</v>
      </c>
      <c r="I55" s="204">
        <f t="shared" si="1"/>
        <v>5.144745465960332E-3</v>
      </c>
    </row>
    <row r="56" spans="5:9" x14ac:dyDescent="0.2">
      <c r="E56" s="361" t="s">
        <v>9</v>
      </c>
      <c r="F56" s="362"/>
      <c r="G56" s="207" t="str">
        <f t="shared" si="0"/>
        <v/>
      </c>
      <c r="H56" s="208">
        <f t="shared" si="0"/>
        <v>651.72397854325618</v>
      </c>
      <c r="I56" s="204">
        <f t="shared" si="1"/>
        <v>0</v>
      </c>
    </row>
    <row r="57" spans="5:9" x14ac:dyDescent="0.2">
      <c r="E57" s="361" t="s">
        <v>10</v>
      </c>
      <c r="F57" s="362"/>
      <c r="G57" s="207">
        <f t="shared" si="0"/>
        <v>884.44184424335594</v>
      </c>
      <c r="H57" s="209">
        <f t="shared" si="0"/>
        <v>652.16468401326506</v>
      </c>
      <c r="I57" s="210">
        <f t="shared" si="1"/>
        <v>6.7621490771907489E-4</v>
      </c>
    </row>
    <row r="58" spans="5:9" x14ac:dyDescent="0.2">
      <c r="E58" s="361" t="s">
        <v>88</v>
      </c>
      <c r="F58" s="362"/>
      <c r="G58" s="207" t="str">
        <f t="shared" si="0"/>
        <v/>
      </c>
      <c r="H58" s="209">
        <f t="shared" si="0"/>
        <v>652.16468401326506</v>
      </c>
      <c r="I58" s="210">
        <f t="shared" si="1"/>
        <v>0</v>
      </c>
    </row>
    <row r="59" spans="5:9" ht="13.5" thickBot="1" x14ac:dyDescent="0.25">
      <c r="E59" s="372" t="s">
        <v>89</v>
      </c>
      <c r="F59" s="373"/>
      <c r="G59" s="211">
        <f t="shared" si="0"/>
        <v>952.16187486183367</v>
      </c>
      <c r="H59" s="212">
        <f t="shared" si="0"/>
        <v>652.76338281276549</v>
      </c>
      <c r="I59" s="213">
        <f t="shared" si="1"/>
        <v>9.1801781693567897E-4</v>
      </c>
    </row>
    <row r="60" spans="5:9" x14ac:dyDescent="0.2">
      <c r="G60" s="214"/>
    </row>
    <row r="61" spans="5:9" x14ac:dyDescent="0.2">
      <c r="G61" s="214"/>
    </row>
    <row r="62" spans="5:9" x14ac:dyDescent="0.2">
      <c r="G62" s="214"/>
    </row>
    <row r="86" spans="1:15" ht="12.75" customHeight="1" x14ac:dyDescent="0.2"/>
    <row r="87" spans="1:15" x14ac:dyDescent="0.2">
      <c r="A87" s="215"/>
      <c r="B87" s="215"/>
      <c r="C87" s="215"/>
      <c r="D87" s="215"/>
      <c r="E87" s="345" t="s">
        <v>131</v>
      </c>
      <c r="F87" s="345"/>
      <c r="G87" s="345"/>
      <c r="H87" s="345"/>
      <c r="I87" s="345"/>
      <c r="J87" s="216"/>
      <c r="L87" s="215"/>
      <c r="M87" s="215"/>
      <c r="N87" s="215"/>
      <c r="O87" s="215"/>
    </row>
    <row r="88" spans="1:15" ht="12.75" customHeight="1" x14ac:dyDescent="0.2">
      <c r="A88" s="215"/>
      <c r="B88" s="215"/>
      <c r="C88" s="215"/>
      <c r="D88" s="215"/>
      <c r="E88" s="345"/>
      <c r="F88" s="345"/>
      <c r="G88" s="345"/>
      <c r="H88" s="345"/>
      <c r="I88" s="345"/>
      <c r="J88" s="216"/>
      <c r="L88" s="215"/>
      <c r="M88" s="215"/>
      <c r="N88" s="215"/>
      <c r="O88" s="215"/>
    </row>
    <row r="89" spans="1:15" x14ac:dyDescent="0.2">
      <c r="A89" s="215"/>
      <c r="B89" s="215"/>
      <c r="C89" s="215"/>
      <c r="D89" s="215"/>
      <c r="E89" s="215"/>
      <c r="F89" s="215"/>
    </row>
    <row r="90" spans="1:15" x14ac:dyDescent="0.2">
      <c r="B90" s="215"/>
      <c r="C90" s="215"/>
      <c r="D90" s="215"/>
      <c r="E90" s="215"/>
      <c r="F90" s="215"/>
    </row>
    <row r="91" spans="1:15" ht="25.5" customHeight="1" thickBot="1" x14ac:dyDescent="0.25">
      <c r="A91" s="217"/>
      <c r="B91" s="217"/>
      <c r="C91" s="217"/>
      <c r="D91" s="217"/>
      <c r="E91" s="217"/>
      <c r="F91" s="217"/>
      <c r="G91" s="217"/>
      <c r="H91" s="217"/>
    </row>
    <row r="92" spans="1:15" ht="30.75" thickBot="1" x14ac:dyDescent="0.25">
      <c r="E92" s="218"/>
      <c r="F92" s="218"/>
      <c r="G92" s="219" t="s">
        <v>31</v>
      </c>
      <c r="H92" s="219"/>
      <c r="I92" s="219" t="s">
        <v>30</v>
      </c>
      <c r="J92" s="219"/>
    </row>
    <row r="93" spans="1:15" x14ac:dyDescent="0.2">
      <c r="E93" s="220" t="s">
        <v>32</v>
      </c>
      <c r="F93" s="220"/>
      <c r="G93" s="221">
        <f>I93/I95</f>
        <v>0.82384384103128983</v>
      </c>
      <c r="H93" s="221"/>
      <c r="I93" s="222">
        <v>20635932.969999999</v>
      </c>
      <c r="J93" s="222"/>
    </row>
    <row r="94" spans="1:15" x14ac:dyDescent="0.2">
      <c r="E94" s="223" t="s">
        <v>33</v>
      </c>
      <c r="F94" s="223"/>
      <c r="G94" s="224">
        <f>I94/I95</f>
        <v>0.17615615896871012</v>
      </c>
      <c r="H94" s="224"/>
      <c r="I94" s="225">
        <v>4412422</v>
      </c>
      <c r="J94" s="225"/>
    </row>
    <row r="95" spans="1:15" ht="13.5" thickBot="1" x14ac:dyDescent="0.25">
      <c r="E95" s="226" t="s">
        <v>0</v>
      </c>
      <c r="F95" s="226"/>
      <c r="G95" s="227">
        <f>G93+G94</f>
        <v>1</v>
      </c>
      <c r="H95" s="227"/>
      <c r="I95" s="228">
        <f>I93+I94</f>
        <v>25048354.969999999</v>
      </c>
      <c r="J95" s="228"/>
    </row>
    <row r="96" spans="1:15" x14ac:dyDescent="0.2">
      <c r="B96" s="345"/>
      <c r="C96" s="345"/>
      <c r="D96" s="345"/>
      <c r="E96" s="345"/>
    </row>
    <row r="97" spans="2:5" x14ac:dyDescent="0.2">
      <c r="B97" s="345"/>
      <c r="C97" s="345"/>
      <c r="D97" s="345"/>
      <c r="E97" s="345"/>
    </row>
    <row r="98" spans="2:5" x14ac:dyDescent="0.2">
      <c r="B98" s="345"/>
      <c r="C98" s="345"/>
      <c r="D98" s="345"/>
      <c r="E98" s="345"/>
    </row>
    <row r="119" spans="5:12" x14ac:dyDescent="0.2">
      <c r="E119" s="345"/>
      <c r="F119" s="345"/>
      <c r="G119" s="345"/>
      <c r="H119" s="345"/>
      <c r="I119" s="345"/>
      <c r="J119" s="345"/>
      <c r="K119" s="345"/>
      <c r="L119" s="345"/>
    </row>
    <row r="120" spans="5:12" x14ac:dyDescent="0.2">
      <c r="E120" s="345"/>
      <c r="F120" s="345"/>
      <c r="G120" s="345"/>
      <c r="H120" s="345"/>
      <c r="I120" s="345"/>
      <c r="J120" s="345"/>
      <c r="K120" s="345"/>
      <c r="L120" s="345"/>
    </row>
    <row r="124" spans="5:12" x14ac:dyDescent="0.2">
      <c r="E124" s="345" t="s">
        <v>87</v>
      </c>
      <c r="F124" s="345"/>
      <c r="G124" s="345"/>
      <c r="H124" s="345"/>
      <c r="I124" s="345"/>
      <c r="J124" s="345"/>
      <c r="K124" s="345"/>
      <c r="L124" s="345"/>
    </row>
    <row r="125" spans="5:12" x14ac:dyDescent="0.2">
      <c r="E125" s="345"/>
      <c r="F125" s="345"/>
      <c r="G125" s="345"/>
      <c r="H125" s="345"/>
      <c r="I125" s="345"/>
      <c r="J125" s="345"/>
      <c r="K125" s="345"/>
      <c r="L125" s="345"/>
    </row>
    <row r="126" spans="5:12" x14ac:dyDescent="0.2">
      <c r="E126" s="216"/>
      <c r="F126" s="216"/>
      <c r="G126" s="216"/>
      <c r="H126" s="216"/>
      <c r="I126" s="216"/>
      <c r="J126" s="216"/>
      <c r="K126" s="216"/>
      <c r="L126" s="216"/>
    </row>
    <row r="127" spans="5:12" x14ac:dyDescent="0.2">
      <c r="E127" s="216"/>
      <c r="F127" s="216"/>
      <c r="G127" s="216"/>
      <c r="H127" s="216"/>
      <c r="I127" s="216"/>
      <c r="J127" s="216"/>
      <c r="K127" s="216"/>
      <c r="L127" s="216"/>
    </row>
    <row r="128" spans="5:12" x14ac:dyDescent="0.2">
      <c r="E128" s="216"/>
      <c r="F128" s="216"/>
      <c r="G128" s="216"/>
      <c r="H128" s="216"/>
      <c r="I128" s="216"/>
      <c r="J128" s="216"/>
      <c r="K128" s="216"/>
      <c r="L128" s="216"/>
    </row>
    <row r="129" spans="5:12" x14ac:dyDescent="0.2">
      <c r="E129" s="216"/>
      <c r="F129" s="216"/>
      <c r="G129" s="216"/>
      <c r="H129" s="216"/>
      <c r="I129" s="216"/>
      <c r="J129" s="216"/>
      <c r="K129" s="216"/>
      <c r="L129" s="216"/>
    </row>
    <row r="171" spans="17:17" ht="12.75" customHeight="1" x14ac:dyDescent="0.2"/>
    <row r="176" spans="17:17" x14ac:dyDescent="0.2">
      <c r="Q176" s="229"/>
    </row>
    <row r="177" spans="2:17" x14ac:dyDescent="0.2">
      <c r="Q177" s="229"/>
    </row>
    <row r="178" spans="2:17" x14ac:dyDescent="0.2">
      <c r="Q178" s="214"/>
    </row>
    <row r="179" spans="2:17" x14ac:dyDescent="0.2">
      <c r="Q179" s="214"/>
    </row>
    <row r="187" spans="2:17" x14ac:dyDescent="0.2">
      <c r="B187" s="230"/>
      <c r="C187" s="369" t="s">
        <v>70</v>
      </c>
      <c r="D187" s="369"/>
      <c r="E187" s="369"/>
      <c r="F187" s="369"/>
      <c r="G187" s="369"/>
      <c r="H187" s="369"/>
      <c r="I187" s="369"/>
      <c r="J187" s="369"/>
      <c r="K187" s="369"/>
      <c r="L187" s="369"/>
      <c r="M187" s="369"/>
      <c r="N187" s="369"/>
    </row>
    <row r="188" spans="2:17" ht="13.5" thickBot="1" x14ac:dyDescent="0.25">
      <c r="B188" s="231"/>
      <c r="C188" s="231" t="s">
        <v>1</v>
      </c>
      <c r="D188" s="232" t="s">
        <v>2</v>
      </c>
      <c r="E188" s="232" t="s">
        <v>3</v>
      </c>
      <c r="F188" s="232" t="s">
        <v>4</v>
      </c>
      <c r="G188" s="232" t="s">
        <v>5</v>
      </c>
      <c r="H188" s="232" t="s">
        <v>6</v>
      </c>
      <c r="I188" s="232" t="s">
        <v>7</v>
      </c>
      <c r="J188" s="232" t="s">
        <v>8</v>
      </c>
      <c r="K188" s="233" t="s">
        <v>9</v>
      </c>
      <c r="L188" s="232" t="s">
        <v>94</v>
      </c>
      <c r="M188" s="232" t="s">
        <v>95</v>
      </c>
      <c r="N188" s="233" t="s">
        <v>96</v>
      </c>
    </row>
    <row r="189" spans="2:17" x14ac:dyDescent="0.2">
      <c r="B189" s="234" t="s">
        <v>68</v>
      </c>
      <c r="C189" s="235">
        <v>146.94999999999999</v>
      </c>
      <c r="D189" s="236">
        <v>146.94999999999999</v>
      </c>
      <c r="E189" s="235">
        <v>146.94999999999999</v>
      </c>
      <c r="F189" s="235">
        <v>146.94999999999999</v>
      </c>
      <c r="G189" s="235">
        <v>146.94999999999999</v>
      </c>
      <c r="H189" s="235">
        <v>146.94999999999999</v>
      </c>
      <c r="I189" s="235">
        <v>146.94999999999999</v>
      </c>
      <c r="J189" s="235">
        <v>146.94999999999999</v>
      </c>
      <c r="K189" s="235">
        <v>146.94999999999999</v>
      </c>
      <c r="L189" s="235">
        <v>146.94999999999999</v>
      </c>
      <c r="M189" s="235">
        <v>146.94999999999999</v>
      </c>
      <c r="N189" s="235">
        <v>146.94999999999999</v>
      </c>
      <c r="O189" s="229"/>
      <c r="P189" s="229"/>
    </row>
    <row r="190" spans="2:17" ht="13.5" thickBot="1" x14ac:dyDescent="0.25">
      <c r="B190" s="237" t="s">
        <v>69</v>
      </c>
      <c r="C190" s="238">
        <v>2273.0100000000002</v>
      </c>
      <c r="D190" s="239">
        <v>2273.0100000000002</v>
      </c>
      <c r="E190" s="240">
        <v>2349.08</v>
      </c>
      <c r="F190" s="240">
        <v>2279.2146299416213</v>
      </c>
      <c r="G190" s="240">
        <v>3407.17</v>
      </c>
      <c r="H190" s="240">
        <v>4668.12</v>
      </c>
      <c r="I190" s="240">
        <v>4668.12</v>
      </c>
      <c r="J190" s="240">
        <v>4972</v>
      </c>
      <c r="K190" s="240">
        <v>4668.12</v>
      </c>
      <c r="L190" s="240">
        <v>4668.12</v>
      </c>
      <c r="M190" s="240">
        <v>4668.12</v>
      </c>
      <c r="N190" s="240">
        <v>4668.12</v>
      </c>
      <c r="O190" s="229"/>
      <c r="P190" s="229"/>
    </row>
    <row r="191" spans="2:17" x14ac:dyDescent="0.2">
      <c r="O191" s="214"/>
      <c r="P191" s="214"/>
    </row>
    <row r="192" spans="2:17" x14ac:dyDescent="0.2">
      <c r="O192" s="214"/>
      <c r="P192" s="214"/>
    </row>
    <row r="195" spans="1:14" ht="18.75" thickBot="1" x14ac:dyDescent="0.3">
      <c r="A195" s="152" t="s">
        <v>85</v>
      </c>
      <c r="B195" s="241"/>
      <c r="C195" s="241"/>
      <c r="D195" s="241"/>
      <c r="E195" s="241"/>
      <c r="F195" s="241"/>
      <c r="G195" s="241"/>
      <c r="H195" s="241"/>
      <c r="I195" s="241"/>
      <c r="J195" s="241"/>
      <c r="K195" s="242"/>
      <c r="L195" s="241"/>
      <c r="M195" s="89"/>
      <c r="N195" s="91"/>
    </row>
    <row r="196" spans="1:14" ht="15" x14ac:dyDescent="0.2">
      <c r="A196" s="331" t="s">
        <v>40</v>
      </c>
      <c r="B196" s="332"/>
      <c r="C196" s="335" t="s">
        <v>1</v>
      </c>
      <c r="D196" s="337"/>
      <c r="E196" s="335" t="s">
        <v>2</v>
      </c>
      <c r="F196" s="337"/>
      <c r="G196" s="335" t="s">
        <v>3</v>
      </c>
      <c r="H196" s="337"/>
      <c r="I196" s="335" t="s">
        <v>4</v>
      </c>
      <c r="J196" s="337"/>
      <c r="K196" s="335" t="s">
        <v>5</v>
      </c>
      <c r="L196" s="337"/>
      <c r="M196" s="335" t="s">
        <v>6</v>
      </c>
      <c r="N196" s="336"/>
    </row>
    <row r="197" spans="1:14" ht="24.75" thickBot="1" x14ac:dyDescent="0.25">
      <c r="A197" s="153" t="s">
        <v>41</v>
      </c>
      <c r="B197" s="154" t="s">
        <v>42</v>
      </c>
      <c r="C197" s="243" t="s">
        <v>34</v>
      </c>
      <c r="D197" s="244" t="s">
        <v>74</v>
      </c>
      <c r="E197" s="243" t="s">
        <v>34</v>
      </c>
      <c r="F197" s="244" t="s">
        <v>74</v>
      </c>
      <c r="G197" s="243" t="s">
        <v>34</v>
      </c>
      <c r="H197" s="244" t="s">
        <v>74</v>
      </c>
      <c r="I197" s="243" t="s">
        <v>34</v>
      </c>
      <c r="J197" s="244" t="s">
        <v>74</v>
      </c>
      <c r="K197" s="243" t="s">
        <v>34</v>
      </c>
      <c r="L197" s="244" t="s">
        <v>74</v>
      </c>
      <c r="M197" s="243" t="s">
        <v>34</v>
      </c>
      <c r="N197" s="245" t="s">
        <v>74</v>
      </c>
    </row>
    <row r="198" spans="1:14" x14ac:dyDescent="0.2">
      <c r="A198" s="246">
        <v>0</v>
      </c>
      <c r="B198" s="247">
        <v>250</v>
      </c>
      <c r="C198" s="248">
        <v>0</v>
      </c>
      <c r="D198" s="249">
        <v>2</v>
      </c>
      <c r="E198" s="248">
        <v>0</v>
      </c>
      <c r="F198" s="249">
        <v>2</v>
      </c>
      <c r="G198" s="248">
        <v>0</v>
      </c>
      <c r="H198" s="249">
        <v>2</v>
      </c>
      <c r="I198" s="248">
        <v>0</v>
      </c>
      <c r="J198" s="249">
        <v>2</v>
      </c>
      <c r="K198" s="248">
        <v>0</v>
      </c>
      <c r="L198" s="249">
        <v>2</v>
      </c>
      <c r="M198" s="250">
        <v>0</v>
      </c>
      <c r="N198" s="251">
        <v>2</v>
      </c>
    </row>
    <row r="199" spans="1:14" x14ac:dyDescent="0.2">
      <c r="A199" s="252">
        <v>250</v>
      </c>
      <c r="B199" s="253">
        <v>500</v>
      </c>
      <c r="C199" s="254">
        <v>0</v>
      </c>
      <c r="D199" s="255">
        <v>41</v>
      </c>
      <c r="E199" s="254">
        <v>0</v>
      </c>
      <c r="F199" s="255">
        <v>41</v>
      </c>
      <c r="G199" s="254">
        <v>0</v>
      </c>
      <c r="H199" s="255">
        <v>41</v>
      </c>
      <c r="I199" s="254">
        <v>0</v>
      </c>
      <c r="J199" s="255">
        <v>41</v>
      </c>
      <c r="K199" s="254">
        <v>0</v>
      </c>
      <c r="L199" s="255">
        <v>41</v>
      </c>
      <c r="M199" s="256">
        <v>0</v>
      </c>
      <c r="N199" s="257">
        <v>41</v>
      </c>
    </row>
    <row r="200" spans="1:14" x14ac:dyDescent="0.2">
      <c r="A200" s="252">
        <v>500</v>
      </c>
      <c r="B200" s="253">
        <v>750</v>
      </c>
      <c r="C200" s="254">
        <v>0</v>
      </c>
      <c r="D200" s="255">
        <v>189</v>
      </c>
      <c r="E200" s="254">
        <v>1</v>
      </c>
      <c r="F200" s="255">
        <v>188</v>
      </c>
      <c r="G200" s="254">
        <v>1</v>
      </c>
      <c r="H200" s="255">
        <v>188</v>
      </c>
      <c r="I200" s="254">
        <v>4</v>
      </c>
      <c r="J200" s="255">
        <v>185</v>
      </c>
      <c r="K200" s="254">
        <v>6</v>
      </c>
      <c r="L200" s="255">
        <v>183</v>
      </c>
      <c r="M200" s="256">
        <v>6</v>
      </c>
      <c r="N200" s="257">
        <v>183</v>
      </c>
    </row>
    <row r="201" spans="1:14" x14ac:dyDescent="0.2">
      <c r="A201" s="252">
        <v>750</v>
      </c>
      <c r="B201" s="253">
        <v>1000</v>
      </c>
      <c r="C201" s="254">
        <v>0</v>
      </c>
      <c r="D201" s="255">
        <v>174</v>
      </c>
      <c r="E201" s="254">
        <v>0</v>
      </c>
      <c r="F201" s="255">
        <v>174</v>
      </c>
      <c r="G201" s="254">
        <v>0</v>
      </c>
      <c r="H201" s="255">
        <v>174</v>
      </c>
      <c r="I201" s="254">
        <v>5</v>
      </c>
      <c r="J201" s="255">
        <v>169</v>
      </c>
      <c r="K201" s="254">
        <v>5</v>
      </c>
      <c r="L201" s="255">
        <v>169</v>
      </c>
      <c r="M201" s="256">
        <v>5</v>
      </c>
      <c r="N201" s="257">
        <v>169</v>
      </c>
    </row>
    <row r="202" spans="1:14" x14ac:dyDescent="0.2">
      <c r="A202" s="252">
        <v>1000</v>
      </c>
      <c r="B202" s="253">
        <v>1250</v>
      </c>
      <c r="C202" s="254">
        <v>0</v>
      </c>
      <c r="D202" s="255">
        <v>54</v>
      </c>
      <c r="E202" s="254">
        <v>0</v>
      </c>
      <c r="F202" s="255">
        <v>54</v>
      </c>
      <c r="G202" s="254">
        <v>0</v>
      </c>
      <c r="H202" s="255">
        <v>54</v>
      </c>
      <c r="I202" s="254">
        <v>1</v>
      </c>
      <c r="J202" s="255">
        <v>53</v>
      </c>
      <c r="K202" s="254">
        <v>1</v>
      </c>
      <c r="L202" s="255">
        <v>53</v>
      </c>
      <c r="M202" s="256">
        <v>1</v>
      </c>
      <c r="N202" s="257">
        <v>53</v>
      </c>
    </row>
    <row r="203" spans="1:14" x14ac:dyDescent="0.2">
      <c r="A203" s="252">
        <v>1250</v>
      </c>
      <c r="B203" s="253">
        <v>1500</v>
      </c>
      <c r="C203" s="254">
        <v>0</v>
      </c>
      <c r="D203" s="255">
        <v>2</v>
      </c>
      <c r="E203" s="254">
        <v>0</v>
      </c>
      <c r="F203" s="255">
        <v>2</v>
      </c>
      <c r="G203" s="254">
        <v>0</v>
      </c>
      <c r="H203" s="255">
        <v>2</v>
      </c>
      <c r="I203" s="254">
        <v>0</v>
      </c>
      <c r="J203" s="255">
        <v>2</v>
      </c>
      <c r="K203" s="254">
        <v>0</v>
      </c>
      <c r="L203" s="255">
        <v>2</v>
      </c>
      <c r="M203" s="256">
        <v>0</v>
      </c>
      <c r="N203" s="257">
        <v>2</v>
      </c>
    </row>
    <row r="204" spans="1:14" x14ac:dyDescent="0.2">
      <c r="A204" s="252">
        <v>1500</v>
      </c>
      <c r="B204" s="253">
        <v>1750</v>
      </c>
      <c r="C204" s="254">
        <v>0</v>
      </c>
      <c r="D204" s="255">
        <v>1</v>
      </c>
      <c r="E204" s="254">
        <v>0</v>
      </c>
      <c r="F204" s="255">
        <v>1</v>
      </c>
      <c r="G204" s="254">
        <v>0</v>
      </c>
      <c r="H204" s="255">
        <v>1</v>
      </c>
      <c r="I204" s="254">
        <v>0</v>
      </c>
      <c r="J204" s="255">
        <v>1</v>
      </c>
      <c r="K204" s="254">
        <v>0</v>
      </c>
      <c r="L204" s="255">
        <v>1</v>
      </c>
      <c r="M204" s="256">
        <v>0</v>
      </c>
      <c r="N204" s="257">
        <v>1</v>
      </c>
    </row>
    <row r="205" spans="1:14" x14ac:dyDescent="0.2">
      <c r="A205" s="252">
        <v>1750</v>
      </c>
      <c r="B205" s="253">
        <v>2000</v>
      </c>
      <c r="C205" s="254">
        <v>0</v>
      </c>
      <c r="D205" s="255">
        <v>0</v>
      </c>
      <c r="E205" s="254">
        <v>0</v>
      </c>
      <c r="F205" s="255">
        <v>0</v>
      </c>
      <c r="G205" s="254">
        <v>0</v>
      </c>
      <c r="H205" s="255">
        <v>0</v>
      </c>
      <c r="I205" s="254">
        <v>0</v>
      </c>
      <c r="J205" s="255">
        <v>0</v>
      </c>
      <c r="K205" s="254">
        <v>0</v>
      </c>
      <c r="L205" s="255">
        <v>0</v>
      </c>
      <c r="M205" s="256">
        <v>0</v>
      </c>
      <c r="N205" s="257">
        <v>0</v>
      </c>
    </row>
    <row r="206" spans="1:14" x14ac:dyDescent="0.2">
      <c r="A206" s="252">
        <v>2000</v>
      </c>
      <c r="B206" s="253">
        <v>2250</v>
      </c>
      <c r="C206" s="254">
        <v>0</v>
      </c>
      <c r="D206" s="255">
        <v>0</v>
      </c>
      <c r="E206" s="254">
        <v>0</v>
      </c>
      <c r="F206" s="255">
        <v>0</v>
      </c>
      <c r="G206" s="254">
        <v>0</v>
      </c>
      <c r="H206" s="255">
        <v>0</v>
      </c>
      <c r="I206" s="254">
        <v>0</v>
      </c>
      <c r="J206" s="255">
        <v>0</v>
      </c>
      <c r="K206" s="254">
        <v>0</v>
      </c>
      <c r="L206" s="255">
        <v>0</v>
      </c>
      <c r="M206" s="254">
        <v>0</v>
      </c>
      <c r="N206" s="258">
        <v>0</v>
      </c>
    </row>
    <row r="207" spans="1:14" x14ac:dyDescent="0.2">
      <c r="A207" s="252">
        <v>2250</v>
      </c>
      <c r="B207" s="253">
        <v>2500</v>
      </c>
      <c r="C207" s="254">
        <v>0</v>
      </c>
      <c r="D207" s="255">
        <v>0</v>
      </c>
      <c r="E207" s="254">
        <v>0</v>
      </c>
      <c r="F207" s="255">
        <v>0</v>
      </c>
      <c r="G207" s="254">
        <v>0</v>
      </c>
      <c r="H207" s="255">
        <v>0</v>
      </c>
      <c r="I207" s="254">
        <v>0</v>
      </c>
      <c r="J207" s="255">
        <v>0</v>
      </c>
      <c r="K207" s="254">
        <v>0</v>
      </c>
      <c r="L207" s="255">
        <v>0</v>
      </c>
      <c r="M207" s="254">
        <v>0</v>
      </c>
      <c r="N207" s="258">
        <v>0</v>
      </c>
    </row>
    <row r="208" spans="1:14" x14ac:dyDescent="0.2">
      <c r="A208" s="252">
        <v>2500</v>
      </c>
      <c r="B208" s="253">
        <v>2750</v>
      </c>
      <c r="C208" s="254">
        <v>0</v>
      </c>
      <c r="D208" s="255">
        <v>0</v>
      </c>
      <c r="E208" s="254">
        <v>0</v>
      </c>
      <c r="F208" s="255">
        <v>0</v>
      </c>
      <c r="G208" s="254">
        <v>0</v>
      </c>
      <c r="H208" s="255">
        <v>0</v>
      </c>
      <c r="I208" s="254">
        <v>0</v>
      </c>
      <c r="J208" s="255">
        <v>0</v>
      </c>
      <c r="K208" s="254">
        <v>0</v>
      </c>
      <c r="L208" s="255">
        <v>0</v>
      </c>
      <c r="M208" s="254">
        <v>0</v>
      </c>
      <c r="N208" s="258">
        <v>0</v>
      </c>
    </row>
    <row r="209" spans="1:14" x14ac:dyDescent="0.2">
      <c r="A209" s="252">
        <v>2750</v>
      </c>
      <c r="B209" s="253">
        <v>3000</v>
      </c>
      <c r="C209" s="254">
        <v>0</v>
      </c>
      <c r="D209" s="255">
        <v>0</v>
      </c>
      <c r="E209" s="254">
        <v>0</v>
      </c>
      <c r="F209" s="255">
        <v>0</v>
      </c>
      <c r="G209" s="254">
        <v>0</v>
      </c>
      <c r="H209" s="255">
        <v>0</v>
      </c>
      <c r="I209" s="254">
        <v>0</v>
      </c>
      <c r="J209" s="255">
        <v>0</v>
      </c>
      <c r="K209" s="254">
        <v>0</v>
      </c>
      <c r="L209" s="255">
        <v>0</v>
      </c>
      <c r="M209" s="254">
        <v>0</v>
      </c>
      <c r="N209" s="258">
        <v>0</v>
      </c>
    </row>
    <row r="210" spans="1:14" x14ac:dyDescent="0.2">
      <c r="A210" s="252">
        <v>3000</v>
      </c>
      <c r="B210" s="253">
        <v>3250</v>
      </c>
      <c r="C210" s="254">
        <v>0</v>
      </c>
      <c r="D210" s="255">
        <v>0</v>
      </c>
      <c r="E210" s="254">
        <v>0</v>
      </c>
      <c r="F210" s="255">
        <v>0</v>
      </c>
      <c r="G210" s="254">
        <v>0</v>
      </c>
      <c r="H210" s="255">
        <v>0</v>
      </c>
      <c r="I210" s="254">
        <v>0</v>
      </c>
      <c r="J210" s="255">
        <v>0</v>
      </c>
      <c r="K210" s="254">
        <v>0</v>
      </c>
      <c r="L210" s="255">
        <v>0</v>
      </c>
      <c r="M210" s="254">
        <v>0</v>
      </c>
      <c r="N210" s="258">
        <v>0</v>
      </c>
    </row>
    <row r="211" spans="1:14" x14ac:dyDescent="0.2">
      <c r="A211" s="252">
        <v>3250</v>
      </c>
      <c r="B211" s="253">
        <v>3500</v>
      </c>
      <c r="C211" s="254">
        <v>0</v>
      </c>
      <c r="D211" s="255">
        <v>0</v>
      </c>
      <c r="E211" s="254">
        <v>0</v>
      </c>
      <c r="F211" s="255">
        <v>0</v>
      </c>
      <c r="G211" s="254">
        <v>0</v>
      </c>
      <c r="H211" s="255">
        <v>0</v>
      </c>
      <c r="I211" s="254">
        <v>0</v>
      </c>
      <c r="J211" s="255">
        <v>0</v>
      </c>
      <c r="K211" s="254">
        <v>0</v>
      </c>
      <c r="L211" s="255">
        <v>0</v>
      </c>
      <c r="M211" s="254">
        <v>0</v>
      </c>
      <c r="N211" s="258">
        <v>0</v>
      </c>
    </row>
    <row r="212" spans="1:14" x14ac:dyDescent="0.2">
      <c r="A212" s="252">
        <v>3500</v>
      </c>
      <c r="B212" s="253">
        <v>3750</v>
      </c>
      <c r="C212" s="254">
        <v>0</v>
      </c>
      <c r="D212" s="255">
        <v>0</v>
      </c>
      <c r="E212" s="254">
        <v>0</v>
      </c>
      <c r="F212" s="255">
        <v>0</v>
      </c>
      <c r="G212" s="254">
        <v>0</v>
      </c>
      <c r="H212" s="255">
        <v>0</v>
      </c>
      <c r="I212" s="254">
        <v>0</v>
      </c>
      <c r="J212" s="255">
        <v>0</v>
      </c>
      <c r="K212" s="254">
        <v>0</v>
      </c>
      <c r="L212" s="255">
        <v>0</v>
      </c>
      <c r="M212" s="254">
        <v>0</v>
      </c>
      <c r="N212" s="258">
        <v>0</v>
      </c>
    </row>
    <row r="213" spans="1:14" x14ac:dyDescent="0.2">
      <c r="A213" s="252">
        <v>3750</v>
      </c>
      <c r="B213" s="253">
        <v>4000</v>
      </c>
      <c r="C213" s="254">
        <v>0</v>
      </c>
      <c r="D213" s="255">
        <v>0</v>
      </c>
      <c r="E213" s="254">
        <v>0</v>
      </c>
      <c r="F213" s="255">
        <v>0</v>
      </c>
      <c r="G213" s="254">
        <v>0</v>
      </c>
      <c r="H213" s="255">
        <v>0</v>
      </c>
      <c r="I213" s="254">
        <v>0</v>
      </c>
      <c r="J213" s="255">
        <v>0</v>
      </c>
      <c r="K213" s="254">
        <v>0</v>
      </c>
      <c r="L213" s="255">
        <v>0</v>
      </c>
      <c r="M213" s="254">
        <v>0</v>
      </c>
      <c r="N213" s="258">
        <v>0</v>
      </c>
    </row>
    <row r="214" spans="1:14" x14ac:dyDescent="0.2">
      <c r="A214" s="252">
        <v>4000</v>
      </c>
      <c r="B214" s="253">
        <v>4250</v>
      </c>
      <c r="C214" s="254">
        <v>0</v>
      </c>
      <c r="D214" s="255">
        <v>0</v>
      </c>
      <c r="E214" s="254">
        <v>0</v>
      </c>
      <c r="F214" s="255">
        <v>0</v>
      </c>
      <c r="G214" s="254">
        <v>0</v>
      </c>
      <c r="H214" s="255">
        <v>0</v>
      </c>
      <c r="I214" s="254">
        <v>0</v>
      </c>
      <c r="J214" s="255">
        <v>0</v>
      </c>
      <c r="K214" s="254">
        <v>0</v>
      </c>
      <c r="L214" s="255">
        <v>0</v>
      </c>
      <c r="M214" s="254">
        <v>0</v>
      </c>
      <c r="N214" s="258">
        <v>0</v>
      </c>
    </row>
    <row r="215" spans="1:14" x14ac:dyDescent="0.2">
      <c r="A215" s="252">
        <v>4250</v>
      </c>
      <c r="B215" s="253">
        <v>4500</v>
      </c>
      <c r="C215" s="254">
        <v>0</v>
      </c>
      <c r="D215" s="255">
        <v>0</v>
      </c>
      <c r="E215" s="254">
        <v>0</v>
      </c>
      <c r="F215" s="255">
        <v>0</v>
      </c>
      <c r="G215" s="254">
        <v>0</v>
      </c>
      <c r="H215" s="255">
        <v>0</v>
      </c>
      <c r="I215" s="254">
        <v>0</v>
      </c>
      <c r="J215" s="255">
        <v>0</v>
      </c>
      <c r="K215" s="254">
        <v>0</v>
      </c>
      <c r="L215" s="255">
        <v>0</v>
      </c>
      <c r="M215" s="254">
        <v>0</v>
      </c>
      <c r="N215" s="258">
        <v>0</v>
      </c>
    </row>
    <row r="216" spans="1:14" x14ac:dyDescent="0.2">
      <c r="A216" s="252">
        <v>4500</v>
      </c>
      <c r="B216" s="253">
        <v>4750</v>
      </c>
      <c r="C216" s="254">
        <v>0</v>
      </c>
      <c r="D216" s="255">
        <v>0</v>
      </c>
      <c r="E216" s="254">
        <v>0</v>
      </c>
      <c r="F216" s="255">
        <v>0</v>
      </c>
      <c r="G216" s="254">
        <v>0</v>
      </c>
      <c r="H216" s="255">
        <v>0</v>
      </c>
      <c r="I216" s="254">
        <v>0</v>
      </c>
      <c r="J216" s="255">
        <v>0</v>
      </c>
      <c r="K216" s="254">
        <v>0</v>
      </c>
      <c r="L216" s="255">
        <v>0</v>
      </c>
      <c r="M216" s="254">
        <v>0</v>
      </c>
      <c r="N216" s="258">
        <v>0</v>
      </c>
    </row>
    <row r="217" spans="1:14" ht="13.5" thickBot="1" x14ac:dyDescent="0.25">
      <c r="A217" s="259">
        <v>4750</v>
      </c>
      <c r="B217" s="260">
        <v>5000</v>
      </c>
      <c r="C217" s="261">
        <v>0</v>
      </c>
      <c r="D217" s="262">
        <v>0</v>
      </c>
      <c r="E217" s="261">
        <v>0</v>
      </c>
      <c r="F217" s="262">
        <v>0</v>
      </c>
      <c r="G217" s="261">
        <v>0</v>
      </c>
      <c r="H217" s="262">
        <v>0</v>
      </c>
      <c r="I217" s="261">
        <v>0</v>
      </c>
      <c r="J217" s="262">
        <v>0</v>
      </c>
      <c r="K217" s="261">
        <v>0</v>
      </c>
      <c r="L217" s="262">
        <v>0</v>
      </c>
      <c r="M217" s="261">
        <v>0</v>
      </c>
      <c r="N217" s="263">
        <v>0</v>
      </c>
    </row>
    <row r="218" spans="1:14" ht="13.5" thickBot="1" x14ac:dyDescent="0.25">
      <c r="A218" s="242"/>
      <c r="B218" s="264" t="s">
        <v>3</v>
      </c>
      <c r="C218" s="264"/>
      <c r="D218" s="264"/>
      <c r="E218" s="264"/>
      <c r="F218" s="265"/>
      <c r="G218" s="265"/>
      <c r="H218" s="265"/>
      <c r="I218" s="266"/>
      <c r="J218" s="266"/>
      <c r="K218" s="264"/>
      <c r="L218" s="241"/>
      <c r="M218" s="267"/>
      <c r="N218" s="267"/>
    </row>
    <row r="219" spans="1:14" ht="15" x14ac:dyDescent="0.2">
      <c r="A219" s="331" t="s">
        <v>40</v>
      </c>
      <c r="B219" s="332"/>
      <c r="C219" s="335" t="s">
        <v>7</v>
      </c>
      <c r="D219" s="337"/>
      <c r="E219" s="335" t="s">
        <v>8</v>
      </c>
      <c r="F219" s="337"/>
      <c r="G219" s="335" t="s">
        <v>9</v>
      </c>
      <c r="H219" s="336"/>
      <c r="I219" s="335" t="s">
        <v>10</v>
      </c>
      <c r="J219" s="336"/>
      <c r="K219" s="335" t="s">
        <v>88</v>
      </c>
      <c r="L219" s="336"/>
      <c r="M219" s="335" t="s">
        <v>89</v>
      </c>
      <c r="N219" s="336"/>
    </row>
    <row r="220" spans="1:14" ht="24.75" thickBot="1" x14ac:dyDescent="0.25">
      <c r="A220" s="153" t="s">
        <v>41</v>
      </c>
      <c r="B220" s="154" t="s">
        <v>42</v>
      </c>
      <c r="C220" s="243" t="s">
        <v>34</v>
      </c>
      <c r="D220" s="244" t="s">
        <v>74</v>
      </c>
      <c r="E220" s="243" t="s">
        <v>34</v>
      </c>
      <c r="F220" s="244" t="s">
        <v>74</v>
      </c>
      <c r="G220" s="243" t="s">
        <v>34</v>
      </c>
      <c r="H220" s="245" t="s">
        <v>74</v>
      </c>
      <c r="I220" s="243" t="s">
        <v>34</v>
      </c>
      <c r="J220" s="245" t="s">
        <v>74</v>
      </c>
      <c r="K220" s="243" t="s">
        <v>34</v>
      </c>
      <c r="L220" s="245" t="s">
        <v>74</v>
      </c>
      <c r="M220" s="243" t="s">
        <v>34</v>
      </c>
      <c r="N220" s="245" t="s">
        <v>74</v>
      </c>
    </row>
    <row r="221" spans="1:14" x14ac:dyDescent="0.2">
      <c r="A221" s="268">
        <v>0</v>
      </c>
      <c r="B221" s="269">
        <v>250</v>
      </c>
      <c r="C221" s="270">
        <v>0</v>
      </c>
      <c r="D221" s="271">
        <v>2</v>
      </c>
      <c r="E221" s="270">
        <v>0</v>
      </c>
      <c r="F221" s="271">
        <v>2</v>
      </c>
      <c r="G221" s="270">
        <v>0</v>
      </c>
      <c r="H221" s="272">
        <v>2</v>
      </c>
      <c r="I221" s="270">
        <v>0</v>
      </c>
      <c r="J221" s="272">
        <v>2</v>
      </c>
      <c r="K221" s="270">
        <v>0</v>
      </c>
      <c r="L221" s="272">
        <v>2</v>
      </c>
      <c r="M221" s="270">
        <v>0</v>
      </c>
      <c r="N221" s="272">
        <v>2</v>
      </c>
    </row>
    <row r="222" spans="1:14" x14ac:dyDescent="0.2">
      <c r="A222" s="273">
        <v>250</v>
      </c>
      <c r="B222" s="274">
        <v>500</v>
      </c>
      <c r="C222" s="275">
        <v>0</v>
      </c>
      <c r="D222" s="276">
        <v>41</v>
      </c>
      <c r="E222" s="275">
        <v>0</v>
      </c>
      <c r="F222" s="276">
        <v>41</v>
      </c>
      <c r="G222" s="275">
        <v>0</v>
      </c>
      <c r="H222" s="277">
        <v>41</v>
      </c>
      <c r="I222" s="275">
        <v>0</v>
      </c>
      <c r="J222" s="277">
        <v>41</v>
      </c>
      <c r="K222" s="275">
        <v>0</v>
      </c>
      <c r="L222" s="277">
        <v>41</v>
      </c>
      <c r="M222" s="275">
        <v>0</v>
      </c>
      <c r="N222" s="277">
        <v>41</v>
      </c>
    </row>
    <row r="223" spans="1:14" x14ac:dyDescent="0.2">
      <c r="A223" s="273">
        <v>500</v>
      </c>
      <c r="B223" s="274">
        <v>750</v>
      </c>
      <c r="C223" s="275">
        <v>7</v>
      </c>
      <c r="D223" s="276">
        <v>176</v>
      </c>
      <c r="E223" s="275">
        <v>6</v>
      </c>
      <c r="F223" s="276">
        <v>174</v>
      </c>
      <c r="G223" s="275">
        <v>6</v>
      </c>
      <c r="H223" s="277">
        <v>174</v>
      </c>
      <c r="I223" s="275">
        <v>7</v>
      </c>
      <c r="J223" s="277">
        <v>173</v>
      </c>
      <c r="K223" s="275">
        <v>7</v>
      </c>
      <c r="L223" s="277">
        <v>173</v>
      </c>
      <c r="M223" s="275">
        <v>6</v>
      </c>
      <c r="N223" s="277">
        <v>173</v>
      </c>
    </row>
    <row r="224" spans="1:14" x14ac:dyDescent="0.2">
      <c r="A224" s="273">
        <v>750</v>
      </c>
      <c r="B224" s="274">
        <v>1000</v>
      </c>
      <c r="C224" s="275">
        <v>33</v>
      </c>
      <c r="D224" s="276">
        <v>145</v>
      </c>
      <c r="E224" s="275">
        <v>37</v>
      </c>
      <c r="F224" s="276">
        <v>142</v>
      </c>
      <c r="G224" s="275">
        <v>37</v>
      </c>
      <c r="H224" s="277">
        <v>142</v>
      </c>
      <c r="I224" s="275">
        <v>39</v>
      </c>
      <c r="J224" s="277">
        <v>139</v>
      </c>
      <c r="K224" s="275">
        <v>39</v>
      </c>
      <c r="L224" s="277">
        <v>139</v>
      </c>
      <c r="M224" s="275">
        <v>38</v>
      </c>
      <c r="N224" s="277">
        <v>139</v>
      </c>
    </row>
    <row r="225" spans="1:14" x14ac:dyDescent="0.2">
      <c r="A225" s="273">
        <v>1000</v>
      </c>
      <c r="B225" s="274">
        <v>1250</v>
      </c>
      <c r="C225" s="275">
        <v>4</v>
      </c>
      <c r="D225" s="276">
        <v>51</v>
      </c>
      <c r="E225" s="275">
        <v>6</v>
      </c>
      <c r="F225" s="276">
        <v>51</v>
      </c>
      <c r="G225" s="275">
        <v>6</v>
      </c>
      <c r="H225" s="277">
        <v>51</v>
      </c>
      <c r="I225" s="275">
        <v>7</v>
      </c>
      <c r="J225" s="277">
        <v>51</v>
      </c>
      <c r="K225" s="275">
        <v>7</v>
      </c>
      <c r="L225" s="277">
        <v>51</v>
      </c>
      <c r="M225" s="275">
        <v>8</v>
      </c>
      <c r="N225" s="277">
        <v>51</v>
      </c>
    </row>
    <row r="226" spans="1:14" x14ac:dyDescent="0.2">
      <c r="A226" s="273">
        <v>1250</v>
      </c>
      <c r="B226" s="274">
        <v>1500</v>
      </c>
      <c r="C226" s="275">
        <v>1</v>
      </c>
      <c r="D226" s="276">
        <v>2</v>
      </c>
      <c r="E226" s="275">
        <v>1</v>
      </c>
      <c r="F226" s="276">
        <v>2</v>
      </c>
      <c r="G226" s="275">
        <v>1</v>
      </c>
      <c r="H226" s="277">
        <v>2</v>
      </c>
      <c r="I226" s="275">
        <v>1</v>
      </c>
      <c r="J226" s="277">
        <v>2</v>
      </c>
      <c r="K226" s="275">
        <v>1</v>
      </c>
      <c r="L226" s="277">
        <v>2</v>
      </c>
      <c r="M226" s="275">
        <v>2</v>
      </c>
      <c r="N226" s="277">
        <v>2</v>
      </c>
    </row>
    <row r="227" spans="1:14" x14ac:dyDescent="0.2">
      <c r="A227" s="273">
        <v>1500</v>
      </c>
      <c r="B227" s="274">
        <v>1750</v>
      </c>
      <c r="C227" s="275">
        <v>0</v>
      </c>
      <c r="D227" s="276">
        <v>1</v>
      </c>
      <c r="E227" s="275">
        <v>0</v>
      </c>
      <c r="F227" s="276">
        <v>1</v>
      </c>
      <c r="G227" s="275">
        <v>0</v>
      </c>
      <c r="H227" s="277">
        <v>1</v>
      </c>
      <c r="I227" s="275">
        <v>0</v>
      </c>
      <c r="J227" s="277">
        <v>1</v>
      </c>
      <c r="K227" s="275">
        <v>0</v>
      </c>
      <c r="L227" s="277">
        <v>1</v>
      </c>
      <c r="M227" s="275">
        <v>0</v>
      </c>
      <c r="N227" s="277">
        <v>1</v>
      </c>
    </row>
    <row r="228" spans="1:14" x14ac:dyDescent="0.2">
      <c r="A228" s="273">
        <v>1750</v>
      </c>
      <c r="B228" s="274">
        <v>2000</v>
      </c>
      <c r="C228" s="275">
        <v>0</v>
      </c>
      <c r="D228" s="276">
        <v>0</v>
      </c>
      <c r="E228" s="275">
        <v>0</v>
      </c>
      <c r="F228" s="276">
        <v>0</v>
      </c>
      <c r="G228" s="275">
        <v>0</v>
      </c>
      <c r="H228" s="277">
        <v>0</v>
      </c>
      <c r="I228" s="275">
        <v>0</v>
      </c>
      <c r="J228" s="277">
        <v>0</v>
      </c>
      <c r="K228" s="275">
        <v>0</v>
      </c>
      <c r="L228" s="277">
        <v>0</v>
      </c>
      <c r="M228" s="275">
        <v>0</v>
      </c>
      <c r="N228" s="277">
        <v>0</v>
      </c>
    </row>
    <row r="229" spans="1:14" x14ac:dyDescent="0.2">
      <c r="A229" s="273">
        <v>2000</v>
      </c>
      <c r="B229" s="274">
        <v>2250</v>
      </c>
      <c r="C229" s="278">
        <v>0</v>
      </c>
      <c r="D229" s="279">
        <v>0</v>
      </c>
      <c r="E229" s="275">
        <v>0</v>
      </c>
      <c r="F229" s="279">
        <v>0</v>
      </c>
      <c r="G229" s="278">
        <v>0</v>
      </c>
      <c r="H229" s="277">
        <v>0</v>
      </c>
      <c r="I229" s="278">
        <v>0</v>
      </c>
      <c r="J229" s="277">
        <v>0</v>
      </c>
      <c r="K229" s="278">
        <v>0</v>
      </c>
      <c r="L229" s="277">
        <v>0</v>
      </c>
      <c r="M229" s="278">
        <v>0</v>
      </c>
      <c r="N229" s="277">
        <v>0</v>
      </c>
    </row>
    <row r="230" spans="1:14" x14ac:dyDescent="0.2">
      <c r="A230" s="273">
        <v>2250</v>
      </c>
      <c r="B230" s="274">
        <v>2500</v>
      </c>
      <c r="C230" s="278">
        <v>0</v>
      </c>
      <c r="D230" s="279">
        <v>0</v>
      </c>
      <c r="E230" s="275">
        <v>0</v>
      </c>
      <c r="F230" s="279">
        <v>0</v>
      </c>
      <c r="G230" s="278">
        <v>0</v>
      </c>
      <c r="H230" s="277">
        <v>0</v>
      </c>
      <c r="I230" s="278">
        <v>0</v>
      </c>
      <c r="J230" s="277">
        <v>0</v>
      </c>
      <c r="K230" s="278">
        <v>0</v>
      </c>
      <c r="L230" s="277">
        <v>0</v>
      </c>
      <c r="M230" s="278">
        <v>0</v>
      </c>
      <c r="N230" s="277">
        <v>0</v>
      </c>
    </row>
    <row r="231" spans="1:14" x14ac:dyDescent="0.2">
      <c r="A231" s="273">
        <v>2500</v>
      </c>
      <c r="B231" s="274">
        <v>2750</v>
      </c>
      <c r="C231" s="278">
        <v>0</v>
      </c>
      <c r="D231" s="279">
        <v>0</v>
      </c>
      <c r="E231" s="275">
        <v>0</v>
      </c>
      <c r="F231" s="279">
        <v>0</v>
      </c>
      <c r="G231" s="278">
        <v>0</v>
      </c>
      <c r="H231" s="272">
        <v>0</v>
      </c>
      <c r="I231" s="278">
        <v>0</v>
      </c>
      <c r="J231" s="272">
        <v>0</v>
      </c>
      <c r="K231" s="278">
        <v>0</v>
      </c>
      <c r="L231" s="272">
        <v>0</v>
      </c>
      <c r="M231" s="278">
        <v>0</v>
      </c>
      <c r="N231" s="272">
        <v>0</v>
      </c>
    </row>
    <row r="232" spans="1:14" x14ac:dyDescent="0.2">
      <c r="A232" s="273">
        <v>2750</v>
      </c>
      <c r="B232" s="274">
        <v>3000</v>
      </c>
      <c r="C232" s="278">
        <v>0</v>
      </c>
      <c r="D232" s="279">
        <v>0</v>
      </c>
      <c r="E232" s="275">
        <v>0</v>
      </c>
      <c r="F232" s="279">
        <v>0</v>
      </c>
      <c r="G232" s="278">
        <v>0</v>
      </c>
      <c r="H232" s="277">
        <v>0</v>
      </c>
      <c r="I232" s="278">
        <v>0</v>
      </c>
      <c r="J232" s="277">
        <v>0</v>
      </c>
      <c r="K232" s="278">
        <v>0</v>
      </c>
      <c r="L232" s="277">
        <v>0</v>
      </c>
      <c r="M232" s="278">
        <v>0</v>
      </c>
      <c r="N232" s="277">
        <v>0</v>
      </c>
    </row>
    <row r="233" spans="1:14" x14ac:dyDescent="0.2">
      <c r="A233" s="273">
        <v>3000</v>
      </c>
      <c r="B233" s="274">
        <v>3250</v>
      </c>
      <c r="C233" s="278">
        <v>0</v>
      </c>
      <c r="D233" s="279">
        <v>0</v>
      </c>
      <c r="E233" s="275">
        <v>0</v>
      </c>
      <c r="F233" s="279">
        <v>0</v>
      </c>
      <c r="G233" s="278">
        <v>0</v>
      </c>
      <c r="H233" s="277">
        <v>0</v>
      </c>
      <c r="I233" s="278">
        <v>0</v>
      </c>
      <c r="J233" s="277">
        <v>0</v>
      </c>
      <c r="K233" s="278">
        <v>0</v>
      </c>
      <c r="L233" s="277">
        <v>0</v>
      </c>
      <c r="M233" s="278">
        <v>0</v>
      </c>
      <c r="N233" s="277">
        <v>0</v>
      </c>
    </row>
    <row r="234" spans="1:14" x14ac:dyDescent="0.2">
      <c r="A234" s="273">
        <v>3250</v>
      </c>
      <c r="B234" s="274">
        <v>3500</v>
      </c>
      <c r="C234" s="278">
        <v>0</v>
      </c>
      <c r="D234" s="279">
        <v>0</v>
      </c>
      <c r="E234" s="275">
        <v>0</v>
      </c>
      <c r="F234" s="279">
        <v>0</v>
      </c>
      <c r="G234" s="278">
        <v>0</v>
      </c>
      <c r="H234" s="277">
        <v>0</v>
      </c>
      <c r="I234" s="278">
        <v>0</v>
      </c>
      <c r="J234" s="277">
        <v>0</v>
      </c>
      <c r="K234" s="278">
        <v>0</v>
      </c>
      <c r="L234" s="277">
        <v>0</v>
      </c>
      <c r="M234" s="278">
        <v>0</v>
      </c>
      <c r="N234" s="277">
        <v>0</v>
      </c>
    </row>
    <row r="235" spans="1:14" x14ac:dyDescent="0.2">
      <c r="A235" s="273">
        <v>3500</v>
      </c>
      <c r="B235" s="274">
        <v>3750</v>
      </c>
      <c r="C235" s="278">
        <v>0</v>
      </c>
      <c r="D235" s="279">
        <v>0</v>
      </c>
      <c r="E235" s="275">
        <v>0</v>
      </c>
      <c r="F235" s="279">
        <v>0</v>
      </c>
      <c r="G235" s="275">
        <v>0</v>
      </c>
      <c r="H235" s="277">
        <v>0</v>
      </c>
      <c r="I235" s="275">
        <v>0</v>
      </c>
      <c r="J235" s="277">
        <v>0</v>
      </c>
      <c r="K235" s="275">
        <v>0</v>
      </c>
      <c r="L235" s="277">
        <v>0</v>
      </c>
      <c r="M235" s="275">
        <v>0</v>
      </c>
      <c r="N235" s="277">
        <v>0</v>
      </c>
    </row>
    <row r="236" spans="1:14" x14ac:dyDescent="0.2">
      <c r="A236" s="273">
        <v>3750</v>
      </c>
      <c r="B236" s="274">
        <v>4000</v>
      </c>
      <c r="C236" s="278">
        <v>0</v>
      </c>
      <c r="D236" s="279">
        <v>0</v>
      </c>
      <c r="E236" s="275">
        <v>0</v>
      </c>
      <c r="F236" s="279">
        <v>0</v>
      </c>
      <c r="G236" s="275">
        <v>0</v>
      </c>
      <c r="H236" s="277">
        <v>0</v>
      </c>
      <c r="I236" s="275">
        <v>0</v>
      </c>
      <c r="J236" s="277">
        <v>0</v>
      </c>
      <c r="K236" s="275">
        <v>0</v>
      </c>
      <c r="L236" s="277">
        <v>0</v>
      </c>
      <c r="M236" s="275">
        <v>0</v>
      </c>
      <c r="N236" s="277">
        <v>0</v>
      </c>
    </row>
    <row r="237" spans="1:14" x14ac:dyDescent="0.2">
      <c r="A237" s="273">
        <v>4000</v>
      </c>
      <c r="B237" s="274">
        <v>4250</v>
      </c>
      <c r="C237" s="278">
        <v>0</v>
      </c>
      <c r="D237" s="279">
        <v>0</v>
      </c>
      <c r="E237" s="275">
        <v>0</v>
      </c>
      <c r="F237" s="279">
        <v>0</v>
      </c>
      <c r="G237" s="275">
        <v>0</v>
      </c>
      <c r="H237" s="277">
        <v>0</v>
      </c>
      <c r="I237" s="275">
        <v>0</v>
      </c>
      <c r="J237" s="277">
        <v>0</v>
      </c>
      <c r="K237" s="275">
        <v>0</v>
      </c>
      <c r="L237" s="277">
        <v>0</v>
      </c>
      <c r="M237" s="275">
        <v>0</v>
      </c>
      <c r="N237" s="277">
        <v>0</v>
      </c>
    </row>
    <row r="238" spans="1:14" x14ac:dyDescent="0.2">
      <c r="A238" s="273">
        <v>4250</v>
      </c>
      <c r="B238" s="274">
        <v>4500</v>
      </c>
      <c r="C238" s="278">
        <v>0</v>
      </c>
      <c r="D238" s="279">
        <v>0</v>
      </c>
      <c r="E238" s="275">
        <v>0</v>
      </c>
      <c r="F238" s="279">
        <v>0</v>
      </c>
      <c r="G238" s="275">
        <v>0</v>
      </c>
      <c r="H238" s="277">
        <v>0</v>
      </c>
      <c r="I238" s="275">
        <v>0</v>
      </c>
      <c r="J238" s="277">
        <v>0</v>
      </c>
      <c r="K238" s="275">
        <v>0</v>
      </c>
      <c r="L238" s="277">
        <v>0</v>
      </c>
      <c r="M238" s="275">
        <v>0</v>
      </c>
      <c r="N238" s="277">
        <v>0</v>
      </c>
    </row>
    <row r="239" spans="1:14" x14ac:dyDescent="0.2">
      <c r="A239" s="273">
        <v>4500</v>
      </c>
      <c r="B239" s="274">
        <v>4750</v>
      </c>
      <c r="C239" s="278">
        <v>0</v>
      </c>
      <c r="D239" s="279">
        <v>0</v>
      </c>
      <c r="E239" s="275">
        <v>0</v>
      </c>
      <c r="F239" s="279">
        <v>0</v>
      </c>
      <c r="G239" s="275">
        <v>0</v>
      </c>
      <c r="H239" s="277">
        <v>0</v>
      </c>
      <c r="I239" s="275">
        <v>0</v>
      </c>
      <c r="J239" s="277">
        <v>0</v>
      </c>
      <c r="K239" s="275">
        <v>0</v>
      </c>
      <c r="L239" s="277">
        <v>0</v>
      </c>
      <c r="M239" s="275">
        <v>0</v>
      </c>
      <c r="N239" s="277">
        <v>0</v>
      </c>
    </row>
    <row r="240" spans="1:14" ht="13.5" thickBot="1" x14ac:dyDescent="0.25">
      <c r="A240" s="280">
        <v>4750</v>
      </c>
      <c r="B240" s="281">
        <v>5000</v>
      </c>
      <c r="C240" s="282">
        <v>0</v>
      </c>
      <c r="D240" s="283">
        <v>0</v>
      </c>
      <c r="E240" s="284">
        <v>0</v>
      </c>
      <c r="F240" s="283">
        <v>0</v>
      </c>
      <c r="G240" s="284">
        <v>0</v>
      </c>
      <c r="H240" s="285">
        <v>0</v>
      </c>
      <c r="I240" s="284">
        <v>0</v>
      </c>
      <c r="J240" s="285">
        <v>0</v>
      </c>
      <c r="K240" s="284">
        <v>0</v>
      </c>
      <c r="L240" s="285">
        <v>0</v>
      </c>
      <c r="M240" s="284">
        <v>0</v>
      </c>
      <c r="N240" s="285">
        <v>0</v>
      </c>
    </row>
    <row r="241" spans="1:16" x14ac:dyDescent="0.2">
      <c r="A241" s="364" t="s">
        <v>127</v>
      </c>
      <c r="B241" s="364"/>
      <c r="C241" s="364"/>
      <c r="D241" s="364"/>
      <c r="E241" s="364"/>
      <c r="F241" s="364"/>
      <c r="G241" s="364"/>
      <c r="H241" s="364"/>
      <c r="I241" s="364"/>
      <c r="J241" s="364"/>
      <c r="K241" s="364"/>
      <c r="L241" s="364"/>
      <c r="M241" s="364"/>
      <c r="N241" s="364"/>
      <c r="O241" s="286"/>
      <c r="P241" s="286"/>
    </row>
    <row r="242" spans="1:16" x14ac:dyDescent="0.2">
      <c r="A242" s="365"/>
      <c r="B242" s="365"/>
      <c r="C242" s="365"/>
      <c r="D242" s="365"/>
      <c r="E242" s="365"/>
      <c r="F242" s="365"/>
      <c r="G242" s="365"/>
      <c r="H242" s="365"/>
      <c r="I242" s="365"/>
      <c r="J242" s="365"/>
      <c r="K242" s="365"/>
      <c r="L242" s="365"/>
      <c r="M242" s="365"/>
      <c r="N242" s="365"/>
      <c r="O242" s="286"/>
      <c r="P242" s="286"/>
    </row>
    <row r="243" spans="1:16" x14ac:dyDescent="0.2">
      <c r="A243" s="365"/>
      <c r="B243" s="365"/>
      <c r="C243" s="365"/>
      <c r="D243" s="365"/>
      <c r="E243" s="365"/>
      <c r="F243" s="365"/>
      <c r="G243" s="365"/>
      <c r="H243" s="365"/>
      <c r="I243" s="365"/>
      <c r="J243" s="365"/>
      <c r="K243" s="365"/>
      <c r="L243" s="365"/>
      <c r="M243" s="365"/>
      <c r="N243" s="365"/>
    </row>
    <row r="244" spans="1:16" x14ac:dyDescent="0.2">
      <c r="A244" s="214"/>
      <c r="B244" s="214"/>
      <c r="C244" s="214"/>
      <c r="D244" s="214"/>
      <c r="E244" s="214"/>
      <c r="F244" s="214"/>
      <c r="G244" s="214"/>
      <c r="H244" s="214"/>
      <c r="I244" s="214"/>
      <c r="J244" s="214"/>
      <c r="K244" s="214"/>
      <c r="L244" s="214"/>
      <c r="M244" s="214"/>
      <c r="N244" s="214"/>
    </row>
    <row r="245" spans="1:16" x14ac:dyDescent="0.2">
      <c r="A245" s="365"/>
      <c r="B245" s="365"/>
      <c r="C245" s="365"/>
      <c r="D245" s="365"/>
      <c r="E245" s="365"/>
      <c r="F245" s="365"/>
      <c r="G245" s="365"/>
      <c r="H245" s="365"/>
      <c r="I245" s="365"/>
      <c r="J245" s="365"/>
      <c r="K245" s="365"/>
      <c r="L245" s="365"/>
      <c r="M245" s="365"/>
      <c r="N245" s="365"/>
    </row>
    <row r="246" spans="1:16" s="287" customFormat="1" ht="12.75" customHeight="1" x14ac:dyDescent="0.2">
      <c r="A246" s="365"/>
      <c r="B246" s="365"/>
      <c r="C246" s="365"/>
      <c r="D246" s="365"/>
      <c r="E246" s="365"/>
      <c r="F246" s="365"/>
      <c r="G246" s="365"/>
      <c r="H246" s="365"/>
      <c r="I246" s="365"/>
      <c r="J246" s="365"/>
      <c r="K246" s="365"/>
      <c r="L246" s="365"/>
      <c r="M246" s="365"/>
      <c r="N246" s="365"/>
      <c r="O246" s="140"/>
      <c r="P246" s="140"/>
    </row>
    <row r="247" spans="1:16" s="287" customFormat="1" x14ac:dyDescent="0.2">
      <c r="A247" s="365"/>
      <c r="B247" s="365"/>
      <c r="C247" s="365"/>
      <c r="D247" s="365"/>
      <c r="E247" s="365"/>
      <c r="F247" s="365"/>
      <c r="G247" s="365"/>
      <c r="H247" s="365"/>
      <c r="I247" s="365"/>
      <c r="J247" s="365"/>
      <c r="K247" s="365"/>
      <c r="L247" s="365"/>
      <c r="M247" s="365"/>
      <c r="N247" s="365"/>
      <c r="O247" s="140"/>
      <c r="P247" s="140"/>
    </row>
    <row r="251" spans="1:16" x14ac:dyDescent="0.2">
      <c r="B251" s="288"/>
      <c r="C251" s="288"/>
      <c r="D251" s="288"/>
      <c r="E251" s="288"/>
      <c r="F251" s="288"/>
      <c r="G251" s="288"/>
      <c r="H251" s="288"/>
      <c r="I251" s="288"/>
      <c r="J251" s="288"/>
      <c r="K251" s="288"/>
      <c r="L251" s="288"/>
    </row>
    <row r="252" spans="1:16" x14ac:dyDescent="0.2">
      <c r="B252" s="141"/>
      <c r="C252" s="141"/>
      <c r="D252" s="141"/>
      <c r="E252" s="141"/>
      <c r="F252" s="141"/>
      <c r="G252" s="141"/>
      <c r="H252" s="141"/>
      <c r="I252" s="141"/>
      <c r="J252" s="141"/>
      <c r="K252" s="141"/>
      <c r="L252" s="141"/>
      <c r="M252" s="141"/>
      <c r="N252" s="289"/>
      <c r="O252" s="289"/>
    </row>
    <row r="253" spans="1:16" ht="13.5" hidden="1" thickBot="1" x14ac:dyDescent="0.25">
      <c r="A253" s="290"/>
      <c r="B253" s="141"/>
      <c r="C253" s="141" t="s">
        <v>109</v>
      </c>
      <c r="D253" s="141"/>
      <c r="E253" s="141"/>
      <c r="F253" s="141"/>
      <c r="G253" s="141"/>
      <c r="H253" s="141"/>
      <c r="I253" s="141"/>
      <c r="J253" s="141"/>
      <c r="K253" s="141"/>
      <c r="L253" s="141"/>
      <c r="M253" s="141"/>
      <c r="N253" s="289"/>
      <c r="O253" s="289"/>
      <c r="P253" s="290"/>
    </row>
    <row r="254" spans="1:16" hidden="1" x14ac:dyDescent="0.2">
      <c r="A254" s="290"/>
      <c r="B254" s="141"/>
      <c r="C254" s="291"/>
      <c r="D254" s="292"/>
      <c r="E254" s="363" t="s">
        <v>97</v>
      </c>
      <c r="F254" s="363"/>
      <c r="G254" s="363"/>
      <c r="H254" s="293"/>
      <c r="I254" s="291"/>
      <c r="J254" s="291"/>
      <c r="K254" s="291"/>
      <c r="L254" s="141"/>
      <c r="M254" s="141"/>
      <c r="N254" s="289"/>
      <c r="O254" s="289"/>
      <c r="P254" s="290"/>
    </row>
    <row r="255" spans="1:16" ht="38.25" hidden="1" x14ac:dyDescent="0.2">
      <c r="A255" s="290"/>
      <c r="B255" s="141"/>
      <c r="C255" s="294"/>
      <c r="D255" s="295" t="s">
        <v>35</v>
      </c>
      <c r="E255" s="296" t="s">
        <v>91</v>
      </c>
      <c r="F255" s="296" t="s">
        <v>92</v>
      </c>
      <c r="G255" s="296" t="s">
        <v>0</v>
      </c>
      <c r="H255" s="295" t="s">
        <v>45</v>
      </c>
      <c r="I255" s="295" t="s">
        <v>93</v>
      </c>
      <c r="J255" s="295" t="s">
        <v>121</v>
      </c>
      <c r="K255" s="295" t="s">
        <v>122</v>
      </c>
      <c r="L255" s="141"/>
      <c r="M255" s="141"/>
      <c r="N255" s="289"/>
      <c r="O255" s="289"/>
      <c r="P255" s="290"/>
    </row>
    <row r="256" spans="1:16" hidden="1" x14ac:dyDescent="0.2">
      <c r="A256" s="290"/>
      <c r="B256" s="141"/>
      <c r="C256" s="297" t="s">
        <v>1</v>
      </c>
      <c r="D256" s="298">
        <v>638.00697642931448</v>
      </c>
      <c r="E256" s="298">
        <v>25048354.970000003</v>
      </c>
      <c r="F256" s="298">
        <v>0</v>
      </c>
      <c r="G256" s="298">
        <f>E256+F256</f>
        <v>25048354.970000003</v>
      </c>
      <c r="H256" s="298">
        <f>E256/G256</f>
        <v>1</v>
      </c>
      <c r="I256" s="298">
        <f>F256/G256</f>
        <v>0</v>
      </c>
      <c r="J256" s="298">
        <f>D256*H256</f>
        <v>638.00697642931448</v>
      </c>
      <c r="K256" s="298">
        <f>I256*D256</f>
        <v>0</v>
      </c>
      <c r="L256" s="141"/>
      <c r="M256" s="141"/>
      <c r="N256" s="289"/>
      <c r="O256" s="289"/>
      <c r="P256" s="290"/>
    </row>
    <row r="257" spans="1:16" hidden="1" x14ac:dyDescent="0.2">
      <c r="A257" s="290"/>
      <c r="B257" s="141"/>
      <c r="C257" s="297" t="s">
        <v>2</v>
      </c>
      <c r="D257" s="298">
        <v>638.12773485850573</v>
      </c>
      <c r="E257" s="298">
        <v>24889154.970000003</v>
      </c>
      <c r="F257" s="298">
        <v>159200</v>
      </c>
      <c r="G257" s="298">
        <f t="shared" ref="G257:G267" si="2">E257+F257</f>
        <v>25048354.970000003</v>
      </c>
      <c r="H257" s="298">
        <f t="shared" ref="H257:H267" si="3">E257/G257</f>
        <v>0.99364429320046477</v>
      </c>
      <c r="I257" s="298">
        <f t="shared" ref="I257:I267" si="4">F257/G257</f>
        <v>6.3557067995351864E-3</v>
      </c>
      <c r="J257" s="298">
        <f t="shared" ref="J257:J267" si="5">D257*H257</f>
        <v>634.0719820750935</v>
      </c>
      <c r="K257" s="298">
        <f t="shared" ref="K257:K267" si="6">I257*D257</f>
        <v>4.0557527834121911</v>
      </c>
      <c r="L257" s="141"/>
      <c r="M257" s="141"/>
      <c r="N257" s="289"/>
      <c r="O257" s="289"/>
      <c r="P257" s="290"/>
    </row>
    <row r="258" spans="1:16" hidden="1" x14ac:dyDescent="0.2">
      <c r="A258" s="290"/>
      <c r="B258" s="141"/>
      <c r="C258" s="297" t="s">
        <v>3</v>
      </c>
      <c r="D258" s="298">
        <v>638.12773485850573</v>
      </c>
      <c r="E258" s="298">
        <v>25048354.970000003</v>
      </c>
      <c r="F258" s="298">
        <v>0</v>
      </c>
      <c r="G258" s="298">
        <f t="shared" si="2"/>
        <v>25048354.970000003</v>
      </c>
      <c r="H258" s="298">
        <f t="shared" si="3"/>
        <v>1</v>
      </c>
      <c r="I258" s="298">
        <f t="shared" si="4"/>
        <v>0</v>
      </c>
      <c r="J258" s="298">
        <f t="shared" si="5"/>
        <v>638.12773485850573</v>
      </c>
      <c r="K258" s="298">
        <f t="shared" si="6"/>
        <v>0</v>
      </c>
      <c r="L258" s="141"/>
      <c r="M258" s="141"/>
      <c r="N258" s="289"/>
      <c r="O258" s="289"/>
      <c r="P258" s="290"/>
    </row>
    <row r="259" spans="1:16" hidden="1" x14ac:dyDescent="0.2">
      <c r="A259" s="290"/>
      <c r="B259" s="141"/>
      <c r="C259" s="297" t="s">
        <v>4</v>
      </c>
      <c r="D259" s="298">
        <v>638.12950768949815</v>
      </c>
      <c r="E259" s="298">
        <v>25041579.970000003</v>
      </c>
      <c r="F259" s="298">
        <v>6775</v>
      </c>
      <c r="G259" s="298">
        <f t="shared" si="2"/>
        <v>25048354.970000003</v>
      </c>
      <c r="H259" s="298">
        <f t="shared" si="3"/>
        <v>0.99972952315598707</v>
      </c>
      <c r="I259" s="298">
        <f t="shared" si="4"/>
        <v>2.7047684401288244E-4</v>
      </c>
      <c r="J259" s="298">
        <f t="shared" si="5"/>
        <v>637.95690843418674</v>
      </c>
      <c r="K259" s="298">
        <f t="shared" si="6"/>
        <v>0.17259925531134987</v>
      </c>
      <c r="L259" s="141"/>
      <c r="M259" s="141"/>
      <c r="N259" s="289"/>
      <c r="O259" s="289"/>
      <c r="P259" s="290"/>
    </row>
    <row r="260" spans="1:16" s="290" customFormat="1" hidden="1" x14ac:dyDescent="0.2">
      <c r="B260" s="141"/>
      <c r="C260" s="297" t="s">
        <v>5</v>
      </c>
      <c r="D260" s="298">
        <v>638.13711987282238</v>
      </c>
      <c r="E260" s="298">
        <v>25044053.970000003</v>
      </c>
      <c r="F260" s="298">
        <v>4301</v>
      </c>
      <c r="G260" s="298">
        <f t="shared" si="2"/>
        <v>25048354.970000003</v>
      </c>
      <c r="H260" s="298">
        <f t="shared" si="3"/>
        <v>0.99982829211718094</v>
      </c>
      <c r="I260" s="298">
        <f t="shared" si="4"/>
        <v>1.7170788281910073E-4</v>
      </c>
      <c r="J260" s="298">
        <f t="shared" si="5"/>
        <v>638.02754669902072</v>
      </c>
      <c r="K260" s="298">
        <f t="shared" si="6"/>
        <v>0.10957317380164101</v>
      </c>
      <c r="L260" s="141"/>
      <c r="M260" s="141"/>
      <c r="N260" s="289"/>
      <c r="O260" s="289"/>
    </row>
    <row r="261" spans="1:16" s="290" customFormat="1" ht="35.25" hidden="1" customHeight="1" x14ac:dyDescent="0.2">
      <c r="B261" s="141"/>
      <c r="C261" s="297" t="s">
        <v>6</v>
      </c>
      <c r="D261" s="298">
        <v>638.13711987282238</v>
      </c>
      <c r="E261" s="298">
        <v>25048354.970000003</v>
      </c>
      <c r="F261" s="298">
        <v>0</v>
      </c>
      <c r="G261" s="298">
        <f t="shared" si="2"/>
        <v>25048354.970000003</v>
      </c>
      <c r="H261" s="298">
        <f t="shared" si="3"/>
        <v>1</v>
      </c>
      <c r="I261" s="298">
        <f t="shared" si="4"/>
        <v>0</v>
      </c>
      <c r="J261" s="298">
        <f t="shared" si="5"/>
        <v>638.13711987282238</v>
      </c>
      <c r="K261" s="298">
        <f t="shared" si="6"/>
        <v>0</v>
      </c>
      <c r="L261" s="141"/>
      <c r="M261" s="141"/>
      <c r="N261" s="289"/>
      <c r="O261" s="289"/>
    </row>
    <row r="262" spans="1:16" s="290" customFormat="1" ht="12.75" hidden="1" customHeight="1" x14ac:dyDescent="0.2">
      <c r="B262" s="141"/>
      <c r="C262" s="297" t="s">
        <v>7</v>
      </c>
      <c r="D262" s="298">
        <v>648.38818636129167</v>
      </c>
      <c r="E262" s="298">
        <v>21937803.969999999</v>
      </c>
      <c r="F262" s="298">
        <v>3110551</v>
      </c>
      <c r="G262" s="298">
        <f t="shared" si="2"/>
        <v>25048354.969999999</v>
      </c>
      <c r="H262" s="298">
        <f t="shared" si="3"/>
        <v>0.87581815238064709</v>
      </c>
      <c r="I262" s="298">
        <f t="shared" si="4"/>
        <v>0.12418184761935287</v>
      </c>
      <c r="J262" s="298">
        <f t="shared" si="5"/>
        <v>567.8701434043852</v>
      </c>
      <c r="K262" s="298">
        <f t="shared" si="6"/>
        <v>80.518042956906498</v>
      </c>
      <c r="L262" s="141"/>
      <c r="M262" s="141"/>
      <c r="N262" s="289"/>
      <c r="O262" s="289"/>
    </row>
    <row r="263" spans="1:16" s="290" customFormat="1" hidden="1" x14ac:dyDescent="0.2">
      <c r="B263" s="141"/>
      <c r="C263" s="297" t="s">
        <v>8</v>
      </c>
      <c r="D263" s="298">
        <v>651.72397854325618</v>
      </c>
      <c r="E263" s="298">
        <v>24029003.970000003</v>
      </c>
      <c r="F263" s="298">
        <v>1019351</v>
      </c>
      <c r="G263" s="298">
        <f t="shared" si="2"/>
        <v>25048354.970000003</v>
      </c>
      <c r="H263" s="298">
        <f t="shared" si="3"/>
        <v>0.95930467285293342</v>
      </c>
      <c r="I263" s="298">
        <f t="shared" si="4"/>
        <v>4.0695327147066529E-2</v>
      </c>
      <c r="J263" s="298">
        <f t="shared" si="5"/>
        <v>625.20185802685057</v>
      </c>
      <c r="K263" s="298">
        <f t="shared" si="6"/>
        <v>26.522120516405579</v>
      </c>
      <c r="L263" s="141"/>
      <c r="M263" s="141"/>
      <c r="N263" s="289"/>
      <c r="O263" s="289"/>
    </row>
    <row r="264" spans="1:16" s="290" customFormat="1" hidden="1" x14ac:dyDescent="0.2">
      <c r="B264" s="141"/>
      <c r="C264" s="297" t="s">
        <v>9</v>
      </c>
      <c r="D264" s="298">
        <v>651.72397854325618</v>
      </c>
      <c r="E264" s="298">
        <v>25048354.970000003</v>
      </c>
      <c r="F264" s="298">
        <v>0</v>
      </c>
      <c r="G264" s="298">
        <f t="shared" si="2"/>
        <v>25048354.970000003</v>
      </c>
      <c r="H264" s="298">
        <f t="shared" si="3"/>
        <v>1</v>
      </c>
      <c r="I264" s="298">
        <f t="shared" si="4"/>
        <v>0</v>
      </c>
      <c r="J264" s="298">
        <f t="shared" si="5"/>
        <v>651.72397854325618</v>
      </c>
      <c r="K264" s="298">
        <f t="shared" si="6"/>
        <v>0</v>
      </c>
      <c r="L264" s="141"/>
      <c r="M264" s="141"/>
      <c r="N264" s="289"/>
      <c r="O264" s="289"/>
    </row>
    <row r="265" spans="1:16" s="290" customFormat="1" hidden="1" x14ac:dyDescent="0.2">
      <c r="B265" s="141"/>
      <c r="C265" s="297" t="s">
        <v>10</v>
      </c>
      <c r="D265" s="298">
        <v>652.16468401326506</v>
      </c>
      <c r="E265" s="298">
        <v>24929335.970000003</v>
      </c>
      <c r="F265" s="298">
        <v>119019</v>
      </c>
      <c r="G265" s="298">
        <f t="shared" si="2"/>
        <v>25048354.970000003</v>
      </c>
      <c r="H265" s="298">
        <f t="shared" si="3"/>
        <v>0.99524843048006362</v>
      </c>
      <c r="I265" s="298">
        <f t="shared" si="4"/>
        <v>4.7515695199364218E-3</v>
      </c>
      <c r="J265" s="298">
        <f t="shared" si="5"/>
        <v>649.06587817872867</v>
      </c>
      <c r="K265" s="298">
        <f t="shared" si="6"/>
        <v>3.0988058345363982</v>
      </c>
      <c r="L265" s="141"/>
      <c r="M265" s="141"/>
      <c r="N265" s="289"/>
      <c r="O265" s="289"/>
    </row>
    <row r="266" spans="1:16" s="290" customFormat="1" hidden="1" x14ac:dyDescent="0.2">
      <c r="B266" s="141"/>
      <c r="C266" s="297" t="s">
        <v>88</v>
      </c>
      <c r="D266" s="298">
        <v>652.16468401326506</v>
      </c>
      <c r="E266" s="298">
        <v>25048354.970000003</v>
      </c>
      <c r="F266" s="298">
        <v>0</v>
      </c>
      <c r="G266" s="298">
        <f t="shared" si="2"/>
        <v>25048354.970000003</v>
      </c>
      <c r="H266" s="298">
        <f t="shared" si="3"/>
        <v>1</v>
      </c>
      <c r="I266" s="298">
        <f t="shared" si="4"/>
        <v>0</v>
      </c>
      <c r="J266" s="298">
        <f t="shared" si="5"/>
        <v>652.16468401326506</v>
      </c>
      <c r="K266" s="298">
        <f t="shared" si="6"/>
        <v>0</v>
      </c>
      <c r="L266" s="141"/>
      <c r="M266" s="141"/>
      <c r="N266" s="289"/>
      <c r="O266" s="289"/>
    </row>
    <row r="267" spans="1:16" s="290" customFormat="1" ht="13.5" hidden="1" thickBot="1" x14ac:dyDescent="0.25">
      <c r="B267" s="141"/>
      <c r="C267" s="299" t="s">
        <v>89</v>
      </c>
      <c r="D267" s="298">
        <v>652.76338281276549</v>
      </c>
      <c r="E267" s="300">
        <v>24912648.970000003</v>
      </c>
      <c r="F267" s="300">
        <v>135706</v>
      </c>
      <c r="G267" s="300">
        <f t="shared" si="2"/>
        <v>25048354.970000003</v>
      </c>
      <c r="H267" s="300">
        <f t="shared" si="3"/>
        <v>0.99458223902677312</v>
      </c>
      <c r="I267" s="300">
        <f t="shared" si="4"/>
        <v>5.4177609732268973E-3</v>
      </c>
      <c r="J267" s="300">
        <f t="shared" si="5"/>
        <v>649.22686683261088</v>
      </c>
      <c r="K267" s="300">
        <f t="shared" si="6"/>
        <v>3.53651598015457</v>
      </c>
      <c r="L267" s="141"/>
      <c r="M267" s="141"/>
      <c r="N267" s="289"/>
      <c r="O267" s="289"/>
    </row>
    <row r="268" spans="1:16" s="290" customFormat="1" hidden="1" x14ac:dyDescent="0.2">
      <c r="B268" s="141"/>
      <c r="C268" s="141"/>
      <c r="D268" s="141"/>
      <c r="E268" s="301"/>
      <c r="F268" s="301"/>
      <c r="G268" s="141"/>
      <c r="H268" s="141"/>
      <c r="I268" s="141"/>
      <c r="J268" s="141"/>
      <c r="K268" s="141"/>
      <c r="L268" s="141"/>
      <c r="M268" s="141"/>
      <c r="N268" s="289"/>
      <c r="O268" s="289"/>
    </row>
    <row r="269" spans="1:16" s="290" customFormat="1" hidden="1" x14ac:dyDescent="0.2">
      <c r="B269" s="141"/>
      <c r="C269" s="141"/>
      <c r="D269" s="141"/>
      <c r="E269" s="141"/>
      <c r="F269" s="141"/>
      <c r="G269" s="141"/>
      <c r="H269" s="141"/>
      <c r="I269" s="141"/>
      <c r="J269" s="141"/>
      <c r="K269" s="141"/>
      <c r="L269" s="141"/>
      <c r="M269" s="141"/>
      <c r="N269" s="289"/>
      <c r="O269" s="289"/>
    </row>
    <row r="270" spans="1:16" s="290" customFormat="1" hidden="1" x14ac:dyDescent="0.2">
      <c r="B270" s="141"/>
      <c r="C270" s="141"/>
      <c r="D270" s="141" t="s">
        <v>110</v>
      </c>
      <c r="E270" s="141"/>
      <c r="F270" s="141"/>
      <c r="G270" s="141"/>
      <c r="H270" s="141"/>
      <c r="I270" s="141"/>
      <c r="J270" s="141"/>
      <c r="K270" s="141"/>
      <c r="L270" s="141"/>
      <c r="M270" s="141"/>
      <c r="N270" s="289"/>
      <c r="O270" s="289"/>
    </row>
    <row r="271" spans="1:16" s="290" customFormat="1" hidden="1" x14ac:dyDescent="0.2">
      <c r="B271" s="141"/>
      <c r="C271" s="141"/>
      <c r="D271" s="302" t="s">
        <v>46</v>
      </c>
      <c r="E271" s="302" t="s">
        <v>67</v>
      </c>
      <c r="F271" s="302"/>
      <c r="G271" s="302"/>
      <c r="H271" s="302" t="s">
        <v>46</v>
      </c>
      <c r="I271" s="302" t="s">
        <v>98</v>
      </c>
      <c r="J271" s="302"/>
      <c r="K271" s="302"/>
      <c r="L271" s="141"/>
      <c r="M271" s="141"/>
      <c r="N271" s="289"/>
      <c r="O271" s="289"/>
    </row>
    <row r="272" spans="1:16" s="290" customFormat="1" hidden="1" x14ac:dyDescent="0.2">
      <c r="B272" s="141"/>
      <c r="C272" s="141"/>
      <c r="D272" s="303" t="s">
        <v>47</v>
      </c>
      <c r="E272" s="304">
        <f>C198+D198</f>
        <v>2</v>
      </c>
      <c r="F272" s="303"/>
      <c r="G272" s="303"/>
      <c r="H272" s="303" t="s">
        <v>47</v>
      </c>
      <c r="I272" s="304">
        <f>M221+N221</f>
        <v>2</v>
      </c>
      <c r="J272" s="303"/>
      <c r="K272" s="303"/>
      <c r="L272" s="141"/>
      <c r="M272" s="141"/>
      <c r="N272" s="289"/>
      <c r="O272" s="289"/>
    </row>
    <row r="273" spans="2:15" s="290" customFormat="1" hidden="1" x14ac:dyDescent="0.2">
      <c r="B273" s="141"/>
      <c r="C273" s="141"/>
      <c r="D273" s="303" t="s">
        <v>48</v>
      </c>
      <c r="E273" s="304">
        <f t="shared" ref="E273:E291" si="7">C199+D199</f>
        <v>41</v>
      </c>
      <c r="F273" s="303"/>
      <c r="G273" s="303"/>
      <c r="H273" s="303" t="s">
        <v>48</v>
      </c>
      <c r="I273" s="304">
        <f t="shared" ref="I273:I291" si="8">M222+N222</f>
        <v>41</v>
      </c>
      <c r="J273" s="303"/>
      <c r="K273" s="303"/>
      <c r="L273" s="141"/>
      <c r="M273" s="141"/>
      <c r="N273" s="289"/>
      <c r="O273" s="289"/>
    </row>
    <row r="274" spans="2:15" s="290" customFormat="1" hidden="1" x14ac:dyDescent="0.2">
      <c r="B274" s="141"/>
      <c r="C274" s="141"/>
      <c r="D274" s="303" t="s">
        <v>49</v>
      </c>
      <c r="E274" s="304">
        <f t="shared" si="7"/>
        <v>189</v>
      </c>
      <c r="F274" s="303"/>
      <c r="G274" s="303"/>
      <c r="H274" s="303" t="s">
        <v>49</v>
      </c>
      <c r="I274" s="304">
        <f t="shared" si="8"/>
        <v>179</v>
      </c>
      <c r="J274" s="303"/>
      <c r="K274" s="303"/>
      <c r="L274" s="141"/>
      <c r="M274" s="141"/>
      <c r="N274" s="289"/>
      <c r="O274" s="289"/>
    </row>
    <row r="275" spans="2:15" s="290" customFormat="1" hidden="1" x14ac:dyDescent="0.2">
      <c r="B275" s="141"/>
      <c r="C275" s="141"/>
      <c r="D275" s="303" t="s">
        <v>50</v>
      </c>
      <c r="E275" s="304">
        <f t="shared" si="7"/>
        <v>174</v>
      </c>
      <c r="F275" s="303"/>
      <c r="G275" s="303"/>
      <c r="H275" s="303" t="s">
        <v>50</v>
      </c>
      <c r="I275" s="304">
        <f t="shared" si="8"/>
        <v>177</v>
      </c>
      <c r="J275" s="303"/>
      <c r="K275" s="303"/>
      <c r="L275" s="141"/>
      <c r="M275" s="141"/>
      <c r="N275" s="289"/>
      <c r="O275" s="289"/>
    </row>
    <row r="276" spans="2:15" s="290" customFormat="1" hidden="1" x14ac:dyDescent="0.2">
      <c r="B276" s="141"/>
      <c r="C276" s="141"/>
      <c r="D276" s="303" t="s">
        <v>51</v>
      </c>
      <c r="E276" s="304">
        <f t="shared" si="7"/>
        <v>54</v>
      </c>
      <c r="F276" s="303"/>
      <c r="G276" s="303"/>
      <c r="H276" s="303" t="s">
        <v>51</v>
      </c>
      <c r="I276" s="304">
        <f t="shared" si="8"/>
        <v>59</v>
      </c>
      <c r="J276" s="303"/>
      <c r="K276" s="303"/>
      <c r="L276" s="141"/>
      <c r="M276" s="141"/>
      <c r="N276" s="289"/>
      <c r="O276" s="289"/>
    </row>
    <row r="277" spans="2:15" s="290" customFormat="1" ht="24.75" hidden="1" customHeight="1" x14ac:dyDescent="0.2">
      <c r="B277" s="141"/>
      <c r="C277" s="141"/>
      <c r="D277" s="303" t="s">
        <v>52</v>
      </c>
      <c r="E277" s="304">
        <f t="shared" si="7"/>
        <v>2</v>
      </c>
      <c r="F277" s="303"/>
      <c r="G277" s="303"/>
      <c r="H277" s="303" t="s">
        <v>52</v>
      </c>
      <c r="I277" s="304">
        <f t="shared" si="8"/>
        <v>4</v>
      </c>
      <c r="J277" s="303"/>
      <c r="K277" s="303"/>
      <c r="L277" s="141"/>
      <c r="M277" s="141"/>
      <c r="N277" s="289"/>
      <c r="O277" s="289"/>
    </row>
    <row r="278" spans="2:15" s="290" customFormat="1" hidden="1" x14ac:dyDescent="0.2">
      <c r="B278" s="141"/>
      <c r="C278" s="141"/>
      <c r="D278" s="303" t="s">
        <v>53</v>
      </c>
      <c r="E278" s="304">
        <f t="shared" si="7"/>
        <v>1</v>
      </c>
      <c r="F278" s="303"/>
      <c r="G278" s="303"/>
      <c r="H278" s="303" t="s">
        <v>53</v>
      </c>
      <c r="I278" s="304">
        <f t="shared" si="8"/>
        <v>1</v>
      </c>
      <c r="J278" s="303"/>
      <c r="K278" s="303"/>
      <c r="L278" s="141"/>
      <c r="M278" s="141"/>
      <c r="N278" s="289"/>
      <c r="O278" s="289"/>
    </row>
    <row r="279" spans="2:15" s="290" customFormat="1" hidden="1" x14ac:dyDescent="0.2">
      <c r="B279" s="141"/>
      <c r="C279" s="141"/>
      <c r="D279" s="303" t="s">
        <v>54</v>
      </c>
      <c r="E279" s="304">
        <f t="shared" si="7"/>
        <v>0</v>
      </c>
      <c r="F279" s="303"/>
      <c r="G279" s="303"/>
      <c r="H279" s="303" t="s">
        <v>54</v>
      </c>
      <c r="I279" s="304">
        <f t="shared" si="8"/>
        <v>0</v>
      </c>
      <c r="J279" s="303"/>
      <c r="K279" s="303"/>
      <c r="L279" s="141"/>
      <c r="M279" s="141"/>
      <c r="N279" s="289"/>
      <c r="O279" s="289"/>
    </row>
    <row r="280" spans="2:15" s="290" customFormat="1" hidden="1" x14ac:dyDescent="0.2">
      <c r="B280" s="141"/>
      <c r="C280" s="141"/>
      <c r="D280" s="303" t="s">
        <v>55</v>
      </c>
      <c r="E280" s="304">
        <f t="shared" si="7"/>
        <v>0</v>
      </c>
      <c r="F280" s="303"/>
      <c r="G280" s="303"/>
      <c r="H280" s="303" t="s">
        <v>55</v>
      </c>
      <c r="I280" s="304">
        <f t="shared" si="8"/>
        <v>0</v>
      </c>
      <c r="J280" s="303"/>
      <c r="K280" s="303"/>
      <c r="L280" s="141"/>
      <c r="M280" s="141"/>
      <c r="N280" s="289"/>
      <c r="O280" s="289"/>
    </row>
    <row r="281" spans="2:15" s="290" customFormat="1" hidden="1" x14ac:dyDescent="0.2">
      <c r="B281" s="141"/>
      <c r="C281" s="141"/>
      <c r="D281" s="303" t="s">
        <v>56</v>
      </c>
      <c r="E281" s="304">
        <f t="shared" si="7"/>
        <v>0</v>
      </c>
      <c r="F281" s="303"/>
      <c r="G281" s="303"/>
      <c r="H281" s="303" t="s">
        <v>56</v>
      </c>
      <c r="I281" s="304">
        <f t="shared" si="8"/>
        <v>0</v>
      </c>
      <c r="J281" s="303"/>
      <c r="K281" s="303"/>
      <c r="L281" s="141"/>
      <c r="M281" s="141"/>
      <c r="N281" s="289"/>
      <c r="O281" s="289"/>
    </row>
    <row r="282" spans="2:15" s="290" customFormat="1" hidden="1" x14ac:dyDescent="0.2">
      <c r="B282" s="141"/>
      <c r="C282" s="141"/>
      <c r="D282" s="303" t="s">
        <v>57</v>
      </c>
      <c r="E282" s="304">
        <f t="shared" si="7"/>
        <v>0</v>
      </c>
      <c r="F282" s="303"/>
      <c r="G282" s="303"/>
      <c r="H282" s="303" t="s">
        <v>57</v>
      </c>
      <c r="I282" s="304">
        <f t="shared" si="8"/>
        <v>0</v>
      </c>
      <c r="J282" s="303"/>
      <c r="K282" s="303"/>
      <c r="L282" s="141"/>
      <c r="M282" s="141"/>
      <c r="N282" s="289"/>
      <c r="O282" s="289"/>
    </row>
    <row r="283" spans="2:15" s="290" customFormat="1" hidden="1" x14ac:dyDescent="0.2">
      <c r="B283" s="141"/>
      <c r="C283" s="141"/>
      <c r="D283" s="303" t="s">
        <v>58</v>
      </c>
      <c r="E283" s="304">
        <f t="shared" si="7"/>
        <v>0</v>
      </c>
      <c r="F283" s="303"/>
      <c r="G283" s="303"/>
      <c r="H283" s="303" t="s">
        <v>58</v>
      </c>
      <c r="I283" s="304">
        <f t="shared" si="8"/>
        <v>0</v>
      </c>
      <c r="J283" s="303"/>
      <c r="K283" s="303"/>
      <c r="L283" s="141"/>
      <c r="M283" s="141"/>
      <c r="N283" s="289"/>
      <c r="O283" s="289"/>
    </row>
    <row r="284" spans="2:15" s="290" customFormat="1" hidden="1" x14ac:dyDescent="0.2">
      <c r="B284" s="141"/>
      <c r="C284" s="141"/>
      <c r="D284" s="303" t="s">
        <v>59</v>
      </c>
      <c r="E284" s="304">
        <f t="shared" si="7"/>
        <v>0</v>
      </c>
      <c r="F284" s="303"/>
      <c r="G284" s="303"/>
      <c r="H284" s="303" t="s">
        <v>59</v>
      </c>
      <c r="I284" s="304">
        <f t="shared" si="8"/>
        <v>0</v>
      </c>
      <c r="J284" s="303"/>
      <c r="K284" s="303"/>
      <c r="L284" s="141"/>
      <c r="M284" s="141"/>
      <c r="N284" s="289"/>
      <c r="O284" s="289"/>
    </row>
    <row r="285" spans="2:15" s="290" customFormat="1" hidden="1" x14ac:dyDescent="0.2">
      <c r="B285" s="141"/>
      <c r="C285" s="141"/>
      <c r="D285" s="303" t="s">
        <v>60</v>
      </c>
      <c r="E285" s="304">
        <f t="shared" si="7"/>
        <v>0</v>
      </c>
      <c r="F285" s="303"/>
      <c r="G285" s="303"/>
      <c r="H285" s="303" t="s">
        <v>60</v>
      </c>
      <c r="I285" s="304">
        <f t="shared" si="8"/>
        <v>0</v>
      </c>
      <c r="J285" s="303"/>
      <c r="K285" s="303"/>
      <c r="L285" s="141"/>
      <c r="M285" s="141"/>
      <c r="N285" s="289"/>
      <c r="O285" s="289"/>
    </row>
    <row r="286" spans="2:15" s="290" customFormat="1" hidden="1" x14ac:dyDescent="0.2">
      <c r="B286" s="141"/>
      <c r="C286" s="141"/>
      <c r="D286" s="303" t="s">
        <v>61</v>
      </c>
      <c r="E286" s="304">
        <f t="shared" si="7"/>
        <v>0</v>
      </c>
      <c r="F286" s="303"/>
      <c r="G286" s="303"/>
      <c r="H286" s="303" t="s">
        <v>61</v>
      </c>
      <c r="I286" s="304">
        <f t="shared" si="8"/>
        <v>0</v>
      </c>
      <c r="J286" s="303"/>
      <c r="K286" s="303"/>
      <c r="L286" s="141"/>
      <c r="M286" s="141"/>
      <c r="N286" s="289"/>
      <c r="O286" s="289"/>
    </row>
    <row r="287" spans="2:15" s="290" customFormat="1" hidden="1" x14ac:dyDescent="0.2">
      <c r="B287" s="141"/>
      <c r="C287" s="141"/>
      <c r="D287" s="303" t="s">
        <v>62</v>
      </c>
      <c r="E287" s="304">
        <f t="shared" si="7"/>
        <v>0</v>
      </c>
      <c r="F287" s="303"/>
      <c r="G287" s="303"/>
      <c r="H287" s="303" t="s">
        <v>62</v>
      </c>
      <c r="I287" s="304">
        <f t="shared" si="8"/>
        <v>0</v>
      </c>
      <c r="J287" s="303"/>
      <c r="K287" s="303"/>
      <c r="L287" s="141"/>
      <c r="M287" s="141"/>
      <c r="N287" s="289"/>
      <c r="O287" s="289"/>
    </row>
    <row r="288" spans="2:15" s="290" customFormat="1" hidden="1" x14ac:dyDescent="0.2">
      <c r="B288" s="141"/>
      <c r="C288" s="141"/>
      <c r="D288" s="303" t="s">
        <v>63</v>
      </c>
      <c r="E288" s="304">
        <f t="shared" si="7"/>
        <v>0</v>
      </c>
      <c r="F288" s="303"/>
      <c r="G288" s="303"/>
      <c r="H288" s="303" t="s">
        <v>63</v>
      </c>
      <c r="I288" s="304">
        <f t="shared" si="8"/>
        <v>0</v>
      </c>
      <c r="J288" s="303"/>
      <c r="K288" s="303"/>
      <c r="L288" s="141"/>
      <c r="M288" s="141"/>
      <c r="N288" s="289"/>
      <c r="O288" s="289"/>
    </row>
    <row r="289" spans="1:16" s="290" customFormat="1" hidden="1" x14ac:dyDescent="0.2">
      <c r="B289" s="141"/>
      <c r="C289" s="141"/>
      <c r="D289" s="303" t="s">
        <v>64</v>
      </c>
      <c r="E289" s="304">
        <f t="shared" si="7"/>
        <v>0</v>
      </c>
      <c r="F289" s="303"/>
      <c r="G289" s="303"/>
      <c r="H289" s="303" t="s">
        <v>64</v>
      </c>
      <c r="I289" s="304">
        <f t="shared" si="8"/>
        <v>0</v>
      </c>
      <c r="J289" s="303"/>
      <c r="K289" s="303"/>
      <c r="L289" s="141"/>
      <c r="M289" s="141"/>
      <c r="N289" s="289"/>
      <c r="O289" s="289"/>
    </row>
    <row r="290" spans="1:16" s="290" customFormat="1" hidden="1" x14ac:dyDescent="0.2">
      <c r="B290" s="141"/>
      <c r="C290" s="141"/>
      <c r="D290" s="303" t="s">
        <v>65</v>
      </c>
      <c r="E290" s="304">
        <f t="shared" si="7"/>
        <v>0</v>
      </c>
      <c r="F290" s="303"/>
      <c r="G290" s="303"/>
      <c r="H290" s="303" t="s">
        <v>65</v>
      </c>
      <c r="I290" s="304">
        <f t="shared" si="8"/>
        <v>0</v>
      </c>
      <c r="J290" s="303"/>
      <c r="K290" s="303"/>
      <c r="L290" s="141"/>
      <c r="M290" s="141"/>
      <c r="N290" s="289"/>
      <c r="O290" s="289"/>
    </row>
    <row r="291" spans="1:16" s="290" customFormat="1" hidden="1" x14ac:dyDescent="0.2">
      <c r="B291" s="141"/>
      <c r="C291" s="141"/>
      <c r="D291" s="303" t="s">
        <v>66</v>
      </c>
      <c r="E291" s="304">
        <f t="shared" si="7"/>
        <v>0</v>
      </c>
      <c r="F291" s="303"/>
      <c r="G291" s="303"/>
      <c r="H291" s="303" t="s">
        <v>66</v>
      </c>
      <c r="I291" s="304">
        <f t="shared" si="8"/>
        <v>0</v>
      </c>
      <c r="J291" s="303"/>
      <c r="K291" s="303"/>
      <c r="L291" s="141"/>
      <c r="M291" s="141"/>
      <c r="N291" s="289"/>
      <c r="O291" s="289"/>
    </row>
    <row r="292" spans="1:16" s="290" customFormat="1" hidden="1" x14ac:dyDescent="0.2">
      <c r="B292" s="141"/>
      <c r="C292" s="141"/>
      <c r="D292" s="141"/>
      <c r="E292" s="141"/>
      <c r="F292" s="141"/>
      <c r="G292" s="141"/>
      <c r="H292" s="141"/>
      <c r="I292" s="141"/>
      <c r="J292" s="141"/>
      <c r="K292" s="141"/>
      <c r="L292" s="141"/>
      <c r="M292" s="141"/>
      <c r="N292" s="289"/>
      <c r="O292" s="289"/>
    </row>
    <row r="293" spans="1:16" s="290" customFormat="1" hidden="1" x14ac:dyDescent="0.2">
      <c r="A293" s="140"/>
      <c r="B293" s="141"/>
      <c r="C293" s="141"/>
      <c r="D293" s="141"/>
      <c r="E293" s="141"/>
      <c r="F293" s="141"/>
      <c r="G293" s="141"/>
      <c r="H293" s="141"/>
      <c r="I293" s="141"/>
      <c r="J293" s="141"/>
      <c r="K293" s="141"/>
      <c r="L293" s="141"/>
      <c r="M293" s="141"/>
      <c r="N293" s="289"/>
      <c r="O293" s="289"/>
      <c r="P293" s="140"/>
    </row>
    <row r="294" spans="1:16" s="290" customFormat="1" ht="13.5" hidden="1" thickBot="1" x14ac:dyDescent="0.25">
      <c r="A294" s="140"/>
      <c r="B294" s="141"/>
      <c r="C294" s="141" t="s">
        <v>130</v>
      </c>
      <c r="D294" s="141"/>
      <c r="E294" s="141"/>
      <c r="F294" s="141"/>
      <c r="G294" s="141"/>
      <c r="H294" s="141"/>
      <c r="I294" s="141"/>
      <c r="J294" s="141"/>
      <c r="K294" s="141"/>
      <c r="L294" s="141"/>
      <c r="M294" s="141"/>
      <c r="N294" s="289"/>
      <c r="O294" s="289"/>
      <c r="P294" s="140"/>
    </row>
    <row r="295" spans="1:16" s="290" customFormat="1" ht="15" hidden="1" x14ac:dyDescent="0.2">
      <c r="A295" s="140"/>
      <c r="B295" s="141"/>
      <c r="C295" s="352">
        <v>2022</v>
      </c>
      <c r="D295" s="353"/>
      <c r="E295" s="356" t="s">
        <v>28</v>
      </c>
      <c r="F295" s="357"/>
      <c r="G295" s="358"/>
      <c r="H295" s="380" t="s">
        <v>90</v>
      </c>
      <c r="I295" s="141"/>
      <c r="J295" s="141"/>
      <c r="K295" s="141"/>
      <c r="L295" s="141"/>
      <c r="M295" s="141"/>
      <c r="N295" s="289"/>
      <c r="O295" s="289"/>
      <c r="P295" s="140"/>
    </row>
    <row r="296" spans="1:16" s="290" customFormat="1" ht="33" hidden="1" thickBot="1" x14ac:dyDescent="0.25">
      <c r="A296" s="140"/>
      <c r="B296" s="141"/>
      <c r="C296" s="354"/>
      <c r="D296" s="355"/>
      <c r="E296" s="305" t="s">
        <v>123</v>
      </c>
      <c r="F296" s="306" t="s">
        <v>124</v>
      </c>
      <c r="G296" s="307" t="s">
        <v>125</v>
      </c>
      <c r="H296" s="381"/>
      <c r="I296" s="141"/>
      <c r="J296" s="141"/>
      <c r="K296" s="141"/>
      <c r="L296" s="141"/>
      <c r="M296" s="141"/>
      <c r="N296" s="289"/>
      <c r="O296" s="289"/>
      <c r="P296" s="140"/>
    </row>
    <row r="297" spans="1:16" s="290" customFormat="1" hidden="1" x14ac:dyDescent="0.2">
      <c r="A297" s="140"/>
      <c r="B297" s="141"/>
      <c r="C297" s="359" t="s">
        <v>75</v>
      </c>
      <c r="D297" s="360"/>
      <c r="E297" s="308">
        <v>555.53845412357907</v>
      </c>
      <c r="F297" s="309">
        <v>0</v>
      </c>
      <c r="G297" s="310">
        <v>555.53845412357907</v>
      </c>
      <c r="H297" s="311"/>
      <c r="I297" s="141"/>
      <c r="J297" s="141"/>
      <c r="K297" s="141"/>
      <c r="L297" s="141"/>
      <c r="M297" s="141"/>
      <c r="N297" s="289"/>
      <c r="O297" s="289"/>
      <c r="P297" s="140"/>
    </row>
    <row r="298" spans="1:16" s="290" customFormat="1" hidden="1" x14ac:dyDescent="0.2">
      <c r="A298" s="140"/>
      <c r="B298" s="141"/>
      <c r="C298" s="350" t="s">
        <v>1</v>
      </c>
      <c r="D298" s="351"/>
      <c r="E298" s="312">
        <v>638.00697642931448</v>
      </c>
      <c r="F298" s="313" t="s">
        <v>38</v>
      </c>
      <c r="G298" s="313">
        <v>638.00697642931448</v>
      </c>
      <c r="H298" s="311">
        <f t="shared" ref="H298:H309" si="9">G298/G297-1</f>
        <v>0.14844790975961919</v>
      </c>
      <c r="I298" s="141"/>
      <c r="J298" s="141"/>
      <c r="K298" s="141"/>
      <c r="L298" s="141"/>
      <c r="M298" s="141"/>
      <c r="N298" s="140"/>
      <c r="O298" s="140"/>
      <c r="P298" s="140"/>
    </row>
    <row r="299" spans="1:16" s="290" customFormat="1" hidden="1" x14ac:dyDescent="0.2">
      <c r="A299" s="140"/>
      <c r="B299" s="141"/>
      <c r="C299" s="350" t="s">
        <v>2</v>
      </c>
      <c r="D299" s="351"/>
      <c r="E299" s="314">
        <v>638.28846090140655</v>
      </c>
      <c r="F299" s="315">
        <v>613</v>
      </c>
      <c r="G299" s="315">
        <v>638.12773485850573</v>
      </c>
      <c r="H299" s="311">
        <f t="shared" si="9"/>
        <v>1.8927446509620083E-4</v>
      </c>
      <c r="I299" s="141"/>
      <c r="J299" s="141"/>
      <c r="K299" s="141"/>
      <c r="L299" s="141"/>
      <c r="M299" s="141"/>
      <c r="N299" s="140"/>
      <c r="O299" s="140"/>
      <c r="P299" s="140"/>
    </row>
    <row r="300" spans="1:16" hidden="1" x14ac:dyDescent="0.2">
      <c r="B300" s="141"/>
      <c r="C300" s="350" t="s">
        <v>3</v>
      </c>
      <c r="D300" s="351"/>
      <c r="E300" s="314">
        <v>638.28846090140655</v>
      </c>
      <c r="F300" s="315" t="s">
        <v>38</v>
      </c>
      <c r="G300" s="315">
        <v>638.12773485850573</v>
      </c>
      <c r="H300" s="311">
        <f t="shared" si="9"/>
        <v>0</v>
      </c>
      <c r="I300" s="141"/>
      <c r="J300" s="141"/>
      <c r="K300" s="141"/>
      <c r="L300" s="141"/>
      <c r="M300" s="141"/>
    </row>
    <row r="301" spans="1:16" hidden="1" x14ac:dyDescent="0.2">
      <c r="B301" s="141"/>
      <c r="C301" s="350" t="s">
        <v>4</v>
      </c>
      <c r="D301" s="351"/>
      <c r="E301" s="314">
        <v>638.26098406767051</v>
      </c>
      <c r="F301" s="315">
        <v>745.75643394833958</v>
      </c>
      <c r="G301" s="315">
        <v>638.12950768949815</v>
      </c>
      <c r="H301" s="311">
        <f t="shared" si="9"/>
        <v>2.7781757405698215E-6</v>
      </c>
      <c r="I301" s="141"/>
      <c r="J301" s="141"/>
      <c r="K301" s="141"/>
      <c r="L301" s="141"/>
      <c r="M301" s="141"/>
    </row>
    <row r="302" spans="1:16" hidden="1" x14ac:dyDescent="0.2">
      <c r="B302" s="141"/>
      <c r="C302" s="350" t="s">
        <v>5</v>
      </c>
      <c r="D302" s="351"/>
      <c r="E302" s="314">
        <v>638.2716315136729</v>
      </c>
      <c r="F302" s="315">
        <v>621.0056172983027</v>
      </c>
      <c r="G302" s="315">
        <v>638.13711987282238</v>
      </c>
      <c r="H302" s="311">
        <f t="shared" si="9"/>
        <v>1.1928900375934859E-5</v>
      </c>
      <c r="I302" s="141"/>
      <c r="J302" s="141"/>
      <c r="K302" s="141"/>
      <c r="L302" s="141"/>
      <c r="M302" s="141"/>
    </row>
    <row r="303" spans="1:16" hidden="1" x14ac:dyDescent="0.2">
      <c r="B303" s="141"/>
      <c r="C303" s="350" t="s">
        <v>6</v>
      </c>
      <c r="D303" s="351"/>
      <c r="E303" s="314">
        <v>638.2716315136729</v>
      </c>
      <c r="F303" s="315" t="s">
        <v>38</v>
      </c>
      <c r="G303" s="315">
        <v>638.13711987282238</v>
      </c>
      <c r="H303" s="311">
        <f t="shared" si="9"/>
        <v>0</v>
      </c>
      <c r="I303" s="141"/>
      <c r="J303" s="141"/>
      <c r="K303" s="141"/>
      <c r="L303" s="141"/>
      <c r="M303" s="141"/>
    </row>
    <row r="304" spans="1:16" hidden="1" x14ac:dyDescent="0.2">
      <c r="B304" s="141"/>
      <c r="C304" s="350" t="s">
        <v>7</v>
      </c>
      <c r="D304" s="351"/>
      <c r="E304" s="314">
        <v>615.99398276955071</v>
      </c>
      <c r="F304" s="315">
        <v>876.71867654452558</v>
      </c>
      <c r="G304" s="315">
        <v>648.38818636129167</v>
      </c>
      <c r="H304" s="311">
        <f t="shared" si="9"/>
        <v>1.6064049824451976E-2</v>
      </c>
      <c r="I304" s="141"/>
      <c r="J304" s="141"/>
      <c r="K304" s="141"/>
      <c r="L304" s="141"/>
      <c r="M304" s="141"/>
    </row>
    <row r="305" spans="2:13" hidden="1" x14ac:dyDescent="0.2">
      <c r="B305" s="141"/>
      <c r="C305" s="350" t="s">
        <v>8</v>
      </c>
      <c r="D305" s="351"/>
      <c r="E305" s="314">
        <v>617.31175369652738</v>
      </c>
      <c r="F305" s="315">
        <v>671.99527672018769</v>
      </c>
      <c r="G305" s="315">
        <v>651.72397854325618</v>
      </c>
      <c r="H305" s="311">
        <f t="shared" si="9"/>
        <v>5.144745465960332E-3</v>
      </c>
      <c r="I305" s="141"/>
      <c r="J305" s="141"/>
      <c r="K305" s="141"/>
      <c r="L305" s="141"/>
      <c r="M305" s="141"/>
    </row>
    <row r="306" spans="2:13" hidden="1" x14ac:dyDescent="0.2">
      <c r="B306" s="141"/>
      <c r="C306" s="350" t="s">
        <v>9</v>
      </c>
      <c r="D306" s="351"/>
      <c r="E306" s="314">
        <v>617.31175369652738</v>
      </c>
      <c r="F306" s="315" t="s">
        <v>38</v>
      </c>
      <c r="G306" s="315">
        <v>651.72397854325618</v>
      </c>
      <c r="H306" s="311">
        <f t="shared" si="9"/>
        <v>0</v>
      </c>
      <c r="I306" s="141"/>
      <c r="J306" s="141"/>
      <c r="K306" s="141"/>
      <c r="L306" s="141"/>
      <c r="M306" s="141"/>
    </row>
    <row r="307" spans="2:13" hidden="1" x14ac:dyDescent="0.2">
      <c r="B307" s="141"/>
      <c r="C307" s="350" t="s">
        <v>10</v>
      </c>
      <c r="D307" s="351"/>
      <c r="E307" s="314">
        <v>616.30600274613573</v>
      </c>
      <c r="F307" s="315">
        <v>884.44184424335594</v>
      </c>
      <c r="G307" s="316">
        <v>652.16468401326506</v>
      </c>
      <c r="H307" s="317">
        <f t="shared" si="9"/>
        <v>6.7621490771907489E-4</v>
      </c>
      <c r="I307" s="141"/>
      <c r="J307" s="141"/>
      <c r="K307" s="141"/>
      <c r="L307" s="141"/>
      <c r="M307" s="141"/>
    </row>
    <row r="308" spans="2:13" hidden="1" x14ac:dyDescent="0.2">
      <c r="B308" s="141"/>
      <c r="C308" s="350" t="s">
        <v>88</v>
      </c>
      <c r="D308" s="351"/>
      <c r="E308" s="314">
        <v>616.30600274613573</v>
      </c>
      <c r="F308" s="315" t="s">
        <v>38</v>
      </c>
      <c r="G308" s="316">
        <v>652.16468401326506</v>
      </c>
      <c r="H308" s="317">
        <f t="shared" si="9"/>
        <v>0</v>
      </c>
      <c r="I308" s="141"/>
      <c r="J308" s="141"/>
      <c r="K308" s="141"/>
      <c r="L308" s="141"/>
      <c r="M308" s="141"/>
    </row>
    <row r="309" spans="2:13" ht="13.5" hidden="1" thickBot="1" x14ac:dyDescent="0.25">
      <c r="B309" s="141"/>
      <c r="C309" s="346" t="s">
        <v>89</v>
      </c>
      <c r="D309" s="347"/>
      <c r="E309" s="318">
        <v>616.30600274613573</v>
      </c>
      <c r="F309" s="319">
        <v>952.16187486183367</v>
      </c>
      <c r="G309" s="320">
        <v>652.76338281276549</v>
      </c>
      <c r="H309" s="321">
        <f t="shared" si="9"/>
        <v>9.1801781693567897E-4</v>
      </c>
      <c r="I309" s="141"/>
      <c r="J309" s="141"/>
      <c r="K309" s="141"/>
      <c r="L309" s="141"/>
      <c r="M309" s="141"/>
    </row>
    <row r="310" spans="2:13" hidden="1" x14ac:dyDescent="0.2">
      <c r="B310" s="141"/>
      <c r="C310" s="141"/>
      <c r="D310" s="141"/>
      <c r="E310" s="141"/>
      <c r="F310" s="141"/>
      <c r="G310" s="141"/>
      <c r="H310" s="141"/>
      <c r="I310" s="141"/>
      <c r="J310" s="141"/>
      <c r="K310" s="141"/>
      <c r="L310" s="141"/>
      <c r="M310" s="141"/>
    </row>
  </sheetData>
  <sheetProtection algorithmName="SHA-512" hashValue="YnINU4Nx/3mt3qWOcobkbKocwttktD8kOnXedC1yq7FXqfFteXQ5k7Ae15A6rG9f/6xvqZ/7fweVt7hbUOljbg==" saltValue="5610P92QP0i9FcfFtfjBTQ==" spinCount="100000" sheet="1" formatCells="0" formatColumns="0" formatRows="0" insertColumns="0" insertRows="0" insertHyperlinks="0" deleteColumns="0" deleteRows="0" sort="0" autoFilter="0" pivotTables="0"/>
  <mergeCells count="61">
    <mergeCell ref="A219:B219"/>
    <mergeCell ref="C219:D219"/>
    <mergeCell ref="C309:D309"/>
    <mergeCell ref="C303:D303"/>
    <mergeCell ref="C304:D304"/>
    <mergeCell ref="C305:D305"/>
    <mergeCell ref="C306:D306"/>
    <mergeCell ref="C307:D307"/>
    <mergeCell ref="C308:D308"/>
    <mergeCell ref="C302:D302"/>
    <mergeCell ref="A241:N243"/>
    <mergeCell ref="A245:N247"/>
    <mergeCell ref="E254:G254"/>
    <mergeCell ref="C295:D296"/>
    <mergeCell ref="E295:G295"/>
    <mergeCell ref="H295:H296"/>
    <mergeCell ref="C297:D297"/>
    <mergeCell ref="C298:D298"/>
    <mergeCell ref="C299:D299"/>
    <mergeCell ref="C300:D300"/>
    <mergeCell ref="C301:D301"/>
    <mergeCell ref="E219:F219"/>
    <mergeCell ref="G219:H219"/>
    <mergeCell ref="I219:J219"/>
    <mergeCell ref="B96:E98"/>
    <mergeCell ref="E119:L120"/>
    <mergeCell ref="E124:L125"/>
    <mergeCell ref="C187:N187"/>
    <mergeCell ref="A196:B196"/>
    <mergeCell ref="C196:D196"/>
    <mergeCell ref="E196:F196"/>
    <mergeCell ref="G196:H196"/>
    <mergeCell ref="I196:J196"/>
    <mergeCell ref="K196:L196"/>
    <mergeCell ref="M196:N196"/>
    <mergeCell ref="K219:L219"/>
    <mergeCell ref="M219:N219"/>
    <mergeCell ref="E87:I88"/>
    <mergeCell ref="E49:F49"/>
    <mergeCell ref="E50:F50"/>
    <mergeCell ref="E51:F51"/>
    <mergeCell ref="E52:F52"/>
    <mergeCell ref="E53:F53"/>
    <mergeCell ref="E54:F54"/>
    <mergeCell ref="E55:F55"/>
    <mergeCell ref="E56:F56"/>
    <mergeCell ref="E57:F57"/>
    <mergeCell ref="E58:F58"/>
    <mergeCell ref="E59:F59"/>
    <mergeCell ref="E48:F48"/>
    <mergeCell ref="A1:P1"/>
    <mergeCell ref="A36:A37"/>
    <mergeCell ref="A38:O39"/>
    <mergeCell ref="A40:L40"/>
    <mergeCell ref="A41:L41"/>
    <mergeCell ref="A42:L42"/>
    <mergeCell ref="A43:L43"/>
    <mergeCell ref="E45:F46"/>
    <mergeCell ref="G45:H45"/>
    <mergeCell ref="I45:I46"/>
    <mergeCell ref="E47:F47"/>
  </mergeCells>
  <conditionalFormatting sqref="C198:N217">
    <cfRule type="cellIs" dxfId="9" priority="5" operator="equal">
      <formula>0</formula>
    </cfRule>
  </conditionalFormatting>
  <conditionalFormatting sqref="C221:H240">
    <cfRule type="cellIs" dxfId="8" priority="4" operator="equal">
      <formula>0</formula>
    </cfRule>
  </conditionalFormatting>
  <conditionalFormatting sqref="I221:J240">
    <cfRule type="cellIs" dxfId="7" priority="3" operator="equal">
      <formula>0</formula>
    </cfRule>
  </conditionalFormatting>
  <conditionalFormatting sqref="K221:L240">
    <cfRule type="cellIs" dxfId="6" priority="2" operator="equal">
      <formula>0</formula>
    </cfRule>
  </conditionalFormatting>
  <conditionalFormatting sqref="M221:N240">
    <cfRule type="cellIs" dxfId="5" priority="1" operator="equal">
      <formula>0</formula>
    </cfRule>
  </conditionalFormatting>
  <printOptions horizontalCentered="1" verticalCentered="1"/>
  <pageMargins left="0.39370078740157483" right="0.39370078740157483" top="0.39370078740157483" bottom="0.39370078740157483" header="0.31496062992125984" footer="0.31496062992125984"/>
  <pageSetup paperSize="9" scale="62" fitToHeight="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DBF9-040C-45FC-9658-8B8FEC134151}">
  <sheetPr>
    <pageSetUpPr fitToPage="1"/>
  </sheetPr>
  <dimension ref="A1:Q310"/>
  <sheetViews>
    <sheetView showGridLines="0" zoomScaleNormal="100" zoomScaleSheetLayoutView="100" workbookViewId="0">
      <selection activeCell="H50" sqref="H50"/>
    </sheetView>
  </sheetViews>
  <sheetFormatPr defaultRowHeight="12.75" x14ac:dyDescent="0.2"/>
  <cols>
    <col min="1" max="1" width="16.42578125" style="140" customWidth="1"/>
    <col min="2" max="2" width="20.28515625" style="140" customWidth="1"/>
    <col min="3" max="7" width="13.85546875" style="140" customWidth="1"/>
    <col min="8" max="8" width="14.140625" style="140" customWidth="1"/>
    <col min="9" max="15" width="13.85546875" style="140" customWidth="1"/>
    <col min="16" max="19" width="9.140625" style="140"/>
    <col min="20" max="20" width="10.140625" style="140" customWidth="1"/>
    <col min="21" max="16384" width="9.140625" style="140"/>
  </cols>
  <sheetData>
    <row r="1" spans="1:16" ht="25.5" customHeight="1" x14ac:dyDescent="0.2">
      <c r="A1" s="366" t="s">
        <v>134</v>
      </c>
      <c r="B1" s="366"/>
      <c r="C1" s="366"/>
      <c r="D1" s="366"/>
      <c r="E1" s="366"/>
      <c r="F1" s="366"/>
      <c r="G1" s="366"/>
      <c r="H1" s="366"/>
      <c r="I1" s="366"/>
      <c r="J1" s="366"/>
      <c r="K1" s="366"/>
      <c r="L1" s="366"/>
      <c r="M1" s="366"/>
      <c r="N1" s="366"/>
      <c r="O1" s="366"/>
      <c r="P1" s="366"/>
    </row>
    <row r="35" spans="1:15" ht="12.75" customHeight="1" x14ac:dyDescent="0.2"/>
    <row r="36" spans="1:15" x14ac:dyDescent="0.2">
      <c r="A36" s="370" t="s">
        <v>119</v>
      </c>
      <c r="B36" s="194" t="s">
        <v>34</v>
      </c>
      <c r="C36" s="195">
        <v>0</v>
      </c>
      <c r="D36" s="195">
        <f>I256</f>
        <v>0</v>
      </c>
      <c r="E36" s="195">
        <f>I257</f>
        <v>0</v>
      </c>
      <c r="F36" s="195">
        <f>I258</f>
        <v>0</v>
      </c>
      <c r="G36" s="195">
        <f>I259</f>
        <v>7.1180282542143605E-2</v>
      </c>
      <c r="H36" s="195">
        <f>I260</f>
        <v>0</v>
      </c>
      <c r="I36" s="195">
        <f>I261</f>
        <v>0.11057494457410272</v>
      </c>
      <c r="J36" s="195">
        <f>I262</f>
        <v>1.5731073768998776E-2</v>
      </c>
      <c r="K36" s="195">
        <f>I263</f>
        <v>3.086196214232419E-2</v>
      </c>
      <c r="L36" s="195">
        <f>I264</f>
        <v>7.0470897512152032E-3</v>
      </c>
      <c r="M36" s="195">
        <f>I265</f>
        <v>7.2194711386893082E-2</v>
      </c>
      <c r="N36" s="195">
        <f>I266</f>
        <v>1.7963477376370465E-2</v>
      </c>
      <c r="O36" s="195">
        <f>I267</f>
        <v>2.6323438297864753E-3</v>
      </c>
    </row>
    <row r="37" spans="1:15" x14ac:dyDescent="0.2">
      <c r="A37" s="371"/>
      <c r="B37" s="196" t="s">
        <v>29</v>
      </c>
      <c r="C37" s="197">
        <v>1</v>
      </c>
      <c r="D37" s="197">
        <f>H256</f>
        <v>1</v>
      </c>
      <c r="E37" s="197">
        <f>H257</f>
        <v>1</v>
      </c>
      <c r="F37" s="197">
        <f>H258</f>
        <v>1</v>
      </c>
      <c r="G37" s="197">
        <f>H259</f>
        <v>0.92881971745785641</v>
      </c>
      <c r="H37" s="197">
        <f>H260</f>
        <v>1</v>
      </c>
      <c r="I37" s="197">
        <f>H261</f>
        <v>0.88942505542589723</v>
      </c>
      <c r="J37" s="197">
        <f>H262</f>
        <v>0.98426892623100126</v>
      </c>
      <c r="K37" s="197">
        <f>H263</f>
        <v>0.96913803785767583</v>
      </c>
      <c r="L37" s="197">
        <f>H264</f>
        <v>0.99295291024878485</v>
      </c>
      <c r="M37" s="197">
        <f>H265</f>
        <v>0.92780528861310696</v>
      </c>
      <c r="N37" s="197">
        <f>H266</f>
        <v>0.9820365226236295</v>
      </c>
      <c r="O37" s="197">
        <f>H267</f>
        <v>0.9973676561702135</v>
      </c>
    </row>
    <row r="38" spans="1:15" ht="12.75" customHeight="1" x14ac:dyDescent="0.2">
      <c r="A38" s="343" t="s">
        <v>128</v>
      </c>
      <c r="B38" s="343"/>
      <c r="C38" s="343"/>
      <c r="D38" s="343"/>
      <c r="E38" s="343"/>
      <c r="F38" s="343"/>
      <c r="G38" s="343"/>
      <c r="H38" s="343"/>
      <c r="I38" s="343"/>
      <c r="J38" s="343"/>
      <c r="K38" s="343"/>
      <c r="L38" s="343"/>
      <c r="M38" s="343"/>
      <c r="N38" s="343"/>
      <c r="O38" s="343"/>
    </row>
    <row r="39" spans="1:15" ht="12.75" customHeight="1" x14ac:dyDescent="0.2">
      <c r="A39" s="344"/>
      <c r="B39" s="344"/>
      <c r="C39" s="344"/>
      <c r="D39" s="344"/>
      <c r="E39" s="344"/>
      <c r="F39" s="344"/>
      <c r="G39" s="344"/>
      <c r="H39" s="344"/>
      <c r="I39" s="344"/>
      <c r="J39" s="344"/>
      <c r="K39" s="344"/>
      <c r="L39" s="344"/>
      <c r="M39" s="344"/>
      <c r="N39" s="344"/>
      <c r="O39" s="344"/>
    </row>
    <row r="40" spans="1:15" ht="12.75" customHeight="1" x14ac:dyDescent="0.2">
      <c r="A40" s="344" t="s">
        <v>112</v>
      </c>
      <c r="B40" s="344"/>
      <c r="C40" s="344"/>
      <c r="D40" s="344"/>
      <c r="E40" s="344"/>
      <c r="F40" s="344"/>
      <c r="G40" s="344"/>
      <c r="H40" s="344"/>
      <c r="I40" s="344"/>
      <c r="J40" s="344"/>
      <c r="K40" s="344"/>
      <c r="L40" s="344"/>
    </row>
    <row r="41" spans="1:15" ht="12.75" customHeight="1" x14ac:dyDescent="0.2">
      <c r="A41" s="344" t="s">
        <v>113</v>
      </c>
      <c r="B41" s="344"/>
      <c r="C41" s="344"/>
      <c r="D41" s="344"/>
      <c r="E41" s="344"/>
      <c r="F41" s="344"/>
      <c r="G41" s="344"/>
      <c r="H41" s="344"/>
      <c r="I41" s="344"/>
      <c r="J41" s="344"/>
      <c r="K41" s="344"/>
      <c r="L41" s="344"/>
    </row>
    <row r="42" spans="1:15" ht="12.75" customHeight="1" x14ac:dyDescent="0.2">
      <c r="A42" s="344" t="s">
        <v>114</v>
      </c>
      <c r="B42" s="344"/>
      <c r="C42" s="344"/>
      <c r="D42" s="344"/>
      <c r="E42" s="344"/>
      <c r="F42" s="344"/>
      <c r="G42" s="344"/>
      <c r="H42" s="344"/>
      <c r="I42" s="344"/>
      <c r="J42" s="344"/>
      <c r="K42" s="344"/>
      <c r="L42" s="344"/>
    </row>
    <row r="43" spans="1:15" ht="12.75" customHeight="1" x14ac:dyDescent="0.2">
      <c r="A43" s="344" t="s">
        <v>115</v>
      </c>
      <c r="B43" s="344"/>
      <c r="C43" s="344"/>
      <c r="D43" s="344"/>
      <c r="E43" s="344"/>
      <c r="F43" s="344"/>
      <c r="G43" s="344"/>
      <c r="H43" s="344"/>
      <c r="I43" s="344"/>
      <c r="J43" s="344"/>
      <c r="K43" s="344"/>
      <c r="L43" s="344"/>
    </row>
    <row r="44" spans="1:15" ht="12.75" customHeight="1" thickBot="1" x14ac:dyDescent="0.25">
      <c r="A44" s="198"/>
      <c r="B44" s="198"/>
      <c r="C44" s="198"/>
      <c r="D44" s="198"/>
      <c r="E44" s="198"/>
      <c r="F44" s="198"/>
      <c r="G44" s="198"/>
      <c r="H44" s="198"/>
      <c r="I44" s="198"/>
      <c r="J44" s="199"/>
      <c r="K44" s="199"/>
      <c r="L44" s="198"/>
    </row>
    <row r="45" spans="1:15" ht="15" x14ac:dyDescent="0.2">
      <c r="E45" s="374">
        <v>2022</v>
      </c>
      <c r="F45" s="375"/>
      <c r="G45" s="348" t="s">
        <v>28</v>
      </c>
      <c r="H45" s="349"/>
      <c r="I45" s="367" t="s">
        <v>118</v>
      </c>
    </row>
    <row r="46" spans="1:15" ht="76.5" customHeight="1" thickBot="1" x14ac:dyDescent="0.25">
      <c r="E46" s="376"/>
      <c r="F46" s="377"/>
      <c r="G46" s="200" t="s">
        <v>116</v>
      </c>
      <c r="H46" s="201" t="s">
        <v>117</v>
      </c>
      <c r="I46" s="368"/>
    </row>
    <row r="47" spans="1:15" ht="12.75" customHeight="1" x14ac:dyDescent="0.2">
      <c r="E47" s="378" t="s">
        <v>75</v>
      </c>
      <c r="F47" s="379"/>
      <c r="G47" s="202"/>
      <c r="H47" s="203">
        <f>G297</f>
        <v>495.36276691046675</v>
      </c>
      <c r="I47" s="204"/>
    </row>
    <row r="48" spans="1:15" x14ac:dyDescent="0.2">
      <c r="E48" s="361" t="s">
        <v>1</v>
      </c>
      <c r="F48" s="362"/>
      <c r="G48" s="205" t="str">
        <f t="shared" ref="G48:H59" si="0">F298</f>
        <v/>
      </c>
      <c r="H48" s="206">
        <f t="shared" si="0"/>
        <v>533.73260306724274</v>
      </c>
      <c r="I48" s="204">
        <f t="shared" ref="I48:I59" si="1">H48/H47-1</f>
        <v>7.7458054419562439E-2</v>
      </c>
    </row>
    <row r="49" spans="5:9" ht="12.75" customHeight="1" x14ac:dyDescent="0.2">
      <c r="E49" s="361" t="s">
        <v>2</v>
      </c>
      <c r="F49" s="362"/>
      <c r="G49" s="207" t="str">
        <f t="shared" si="0"/>
        <v/>
      </c>
      <c r="H49" s="208">
        <f t="shared" si="0"/>
        <v>533.73260306724274</v>
      </c>
      <c r="I49" s="204">
        <f t="shared" si="1"/>
        <v>0</v>
      </c>
    </row>
    <row r="50" spans="5:9" ht="12.75" customHeight="1" x14ac:dyDescent="0.2">
      <c r="E50" s="361" t="s">
        <v>3</v>
      </c>
      <c r="F50" s="362"/>
      <c r="G50" s="207" t="str">
        <f t="shared" si="0"/>
        <v/>
      </c>
      <c r="H50" s="208">
        <f t="shared" si="0"/>
        <v>533.73260306724274</v>
      </c>
      <c r="I50" s="204">
        <f t="shared" si="1"/>
        <v>0</v>
      </c>
    </row>
    <row r="51" spans="5:9" ht="12.75" customHeight="1" x14ac:dyDescent="0.2">
      <c r="E51" s="361" t="s">
        <v>4</v>
      </c>
      <c r="F51" s="362"/>
      <c r="G51" s="207">
        <f t="shared" si="0"/>
        <v>635.06086274388576</v>
      </c>
      <c r="H51" s="208">
        <f t="shared" si="0"/>
        <v>533.73606884908759</v>
      </c>
      <c r="I51" s="204">
        <f t="shared" si="1"/>
        <v>6.4934797405769018E-6</v>
      </c>
    </row>
    <row r="52" spans="5:9" x14ac:dyDescent="0.2">
      <c r="E52" s="361" t="s">
        <v>5</v>
      </c>
      <c r="F52" s="362"/>
      <c r="G52" s="207" t="str">
        <f t="shared" si="0"/>
        <v/>
      </c>
      <c r="H52" s="208">
        <f t="shared" si="0"/>
        <v>533.73606884908759</v>
      </c>
      <c r="I52" s="204">
        <f t="shared" si="1"/>
        <v>0</v>
      </c>
    </row>
    <row r="53" spans="5:9" x14ac:dyDescent="0.2">
      <c r="E53" s="361" t="s">
        <v>6</v>
      </c>
      <c r="F53" s="362"/>
      <c r="G53" s="207">
        <f t="shared" si="0"/>
        <v>601.06467661691545</v>
      </c>
      <c r="H53" s="208">
        <f t="shared" si="0"/>
        <v>543.77418334482718</v>
      </c>
      <c r="I53" s="204">
        <f t="shared" si="1"/>
        <v>1.8807262768253841E-2</v>
      </c>
    </row>
    <row r="54" spans="5:9" x14ac:dyDescent="0.2">
      <c r="E54" s="361" t="s">
        <v>7</v>
      </c>
      <c r="F54" s="362"/>
      <c r="G54" s="207">
        <f t="shared" si="0"/>
        <v>768.67103215540908</v>
      </c>
      <c r="H54" s="208">
        <f t="shared" si="0"/>
        <v>546.56093875828424</v>
      </c>
      <c r="I54" s="204">
        <f t="shared" si="1"/>
        <v>5.1248394992116086E-3</v>
      </c>
    </row>
    <row r="55" spans="5:9" x14ac:dyDescent="0.2">
      <c r="E55" s="361" t="s">
        <v>8</v>
      </c>
      <c r="F55" s="362"/>
      <c r="G55" s="207">
        <f t="shared" si="0"/>
        <v>627.0677361853833</v>
      </c>
      <c r="H55" s="208">
        <f t="shared" si="0"/>
        <v>547.22966961711143</v>
      </c>
      <c r="I55" s="204">
        <f t="shared" si="1"/>
        <v>1.2235247918492842E-3</v>
      </c>
    </row>
    <row r="56" spans="5:9" x14ac:dyDescent="0.2">
      <c r="E56" s="361" t="s">
        <v>9</v>
      </c>
      <c r="F56" s="362"/>
      <c r="G56" s="207">
        <f t="shared" si="0"/>
        <v>825.18037080405941</v>
      </c>
      <c r="H56" s="208">
        <f t="shared" si="0"/>
        <v>548.03708060075337</v>
      </c>
      <c r="I56" s="204">
        <f t="shared" si="1"/>
        <v>1.4754517681887513E-3</v>
      </c>
    </row>
    <row r="57" spans="5:9" x14ac:dyDescent="0.2">
      <c r="E57" s="361" t="s">
        <v>10</v>
      </c>
      <c r="F57" s="362"/>
      <c r="G57" s="207">
        <f t="shared" si="0"/>
        <v>655.91962863902893</v>
      </c>
      <c r="H57" s="209">
        <f t="shared" si="0"/>
        <v>554.08278582163268</v>
      </c>
      <c r="I57" s="210">
        <f t="shared" si="1"/>
        <v>1.1031562342920465E-2</v>
      </c>
    </row>
    <row r="58" spans="5:9" x14ac:dyDescent="0.2">
      <c r="E58" s="361" t="s">
        <v>88</v>
      </c>
      <c r="F58" s="362"/>
      <c r="G58" s="207">
        <f t="shared" si="0"/>
        <v>800</v>
      </c>
      <c r="H58" s="209">
        <f t="shared" si="0"/>
        <v>560.90890722465349</v>
      </c>
      <c r="I58" s="210">
        <f t="shared" si="1"/>
        <v>1.2319677812943741E-2</v>
      </c>
    </row>
    <row r="59" spans="5:9" ht="13.5" thickBot="1" x14ac:dyDescent="0.25">
      <c r="E59" s="372" t="s">
        <v>89</v>
      </c>
      <c r="F59" s="373"/>
      <c r="G59" s="211">
        <f t="shared" si="0"/>
        <v>1350</v>
      </c>
      <c r="H59" s="212">
        <f t="shared" si="0"/>
        <v>562.28825539146169</v>
      </c>
      <c r="I59" s="213">
        <f t="shared" si="1"/>
        <v>2.4591304381902379E-3</v>
      </c>
    </row>
    <row r="60" spans="5:9" x14ac:dyDescent="0.2">
      <c r="G60" s="214"/>
    </row>
    <row r="61" spans="5:9" x14ac:dyDescent="0.2">
      <c r="G61" s="214"/>
    </row>
    <row r="62" spans="5:9" x14ac:dyDescent="0.2">
      <c r="G62" s="214"/>
    </row>
    <row r="86" spans="1:15" ht="12.75" customHeight="1" x14ac:dyDescent="0.2"/>
    <row r="87" spans="1:15" ht="12.75" customHeight="1" x14ac:dyDescent="0.2">
      <c r="A87" s="215"/>
      <c r="B87" s="215"/>
      <c r="C87" s="215"/>
      <c r="D87" s="215"/>
      <c r="E87" s="345" t="s">
        <v>133</v>
      </c>
      <c r="F87" s="345"/>
      <c r="G87" s="345"/>
      <c r="H87" s="345"/>
      <c r="I87" s="345"/>
      <c r="J87" s="216"/>
      <c r="L87" s="215"/>
      <c r="M87" s="215"/>
      <c r="N87" s="215"/>
      <c r="O87" s="215"/>
    </row>
    <row r="88" spans="1:15" ht="12.75" customHeight="1" x14ac:dyDescent="0.2">
      <c r="A88" s="215"/>
      <c r="B88" s="215"/>
      <c r="C88" s="215"/>
      <c r="D88" s="215"/>
      <c r="E88" s="345"/>
      <c r="F88" s="345"/>
      <c r="G88" s="345"/>
      <c r="H88" s="345"/>
      <c r="I88" s="345"/>
      <c r="J88" s="216"/>
      <c r="L88" s="215"/>
      <c r="M88" s="215"/>
      <c r="N88" s="215"/>
      <c r="O88" s="215"/>
    </row>
    <row r="89" spans="1:15" x14ac:dyDescent="0.2">
      <c r="A89" s="215"/>
      <c r="B89" s="215"/>
      <c r="C89" s="215"/>
      <c r="D89" s="215"/>
      <c r="E89" s="345"/>
      <c r="F89" s="345"/>
      <c r="G89" s="345"/>
      <c r="H89" s="345"/>
      <c r="I89" s="345"/>
    </row>
    <row r="90" spans="1:15" x14ac:dyDescent="0.2">
      <c r="B90" s="215"/>
      <c r="C90" s="215"/>
      <c r="D90" s="215"/>
      <c r="E90" s="215"/>
      <c r="F90" s="215"/>
    </row>
    <row r="91" spans="1:15" ht="25.5" customHeight="1" thickBot="1" x14ac:dyDescent="0.25">
      <c r="A91" s="217"/>
      <c r="B91" s="217"/>
      <c r="C91" s="217"/>
      <c r="D91" s="217"/>
      <c r="E91" s="217"/>
      <c r="F91" s="217"/>
      <c r="G91" s="217"/>
      <c r="H91" s="217"/>
    </row>
    <row r="92" spans="1:15" ht="30.75" thickBot="1" x14ac:dyDescent="0.25">
      <c r="E92" s="218"/>
      <c r="F92" s="218"/>
      <c r="G92" s="219" t="s">
        <v>31</v>
      </c>
      <c r="H92" s="219"/>
      <c r="I92" s="219" t="s">
        <v>30</v>
      </c>
      <c r="J92" s="219"/>
    </row>
    <row r="93" spans="1:15" x14ac:dyDescent="0.2">
      <c r="E93" s="220" t="s">
        <v>32</v>
      </c>
      <c r="F93" s="220"/>
      <c r="G93" s="221">
        <f>I93/I95</f>
        <v>0.67444645845795193</v>
      </c>
      <c r="H93" s="221"/>
      <c r="I93" s="222">
        <v>2451979.31</v>
      </c>
      <c r="J93" s="222"/>
    </row>
    <row r="94" spans="1:15" x14ac:dyDescent="0.2">
      <c r="E94" s="223" t="s">
        <v>33</v>
      </c>
      <c r="F94" s="223"/>
      <c r="G94" s="224">
        <f>I94/I95</f>
        <v>0.32555354154204807</v>
      </c>
      <c r="H94" s="224"/>
      <c r="I94" s="225">
        <v>1183564</v>
      </c>
      <c r="J94" s="225"/>
    </row>
    <row r="95" spans="1:15" ht="13.5" thickBot="1" x14ac:dyDescent="0.25">
      <c r="E95" s="226" t="s">
        <v>0</v>
      </c>
      <c r="F95" s="226"/>
      <c r="G95" s="227">
        <f>G93+G94</f>
        <v>1</v>
      </c>
      <c r="H95" s="227"/>
      <c r="I95" s="228">
        <f>I93+I94</f>
        <v>3635543.31</v>
      </c>
      <c r="J95" s="228"/>
    </row>
    <row r="96" spans="1:15" x14ac:dyDescent="0.2">
      <c r="B96" s="345"/>
      <c r="C96" s="345"/>
      <c r="D96" s="345"/>
      <c r="E96" s="345"/>
    </row>
    <row r="97" spans="2:5" x14ac:dyDescent="0.2">
      <c r="B97" s="345"/>
      <c r="C97" s="345"/>
      <c r="D97" s="345"/>
      <c r="E97" s="345"/>
    </row>
    <row r="98" spans="2:5" x14ac:dyDescent="0.2">
      <c r="B98" s="345"/>
      <c r="C98" s="345"/>
      <c r="D98" s="345"/>
      <c r="E98" s="345"/>
    </row>
    <row r="119" spans="5:12" x14ac:dyDescent="0.2">
      <c r="E119" s="345"/>
      <c r="F119" s="345"/>
      <c r="G119" s="345"/>
      <c r="H119" s="345"/>
      <c r="I119" s="345"/>
      <c r="J119" s="345"/>
      <c r="K119" s="345"/>
      <c r="L119" s="345"/>
    </row>
    <row r="120" spans="5:12" x14ac:dyDescent="0.2">
      <c r="E120" s="345"/>
      <c r="F120" s="345"/>
      <c r="G120" s="345"/>
      <c r="H120" s="345"/>
      <c r="I120" s="345"/>
      <c r="J120" s="345"/>
      <c r="K120" s="345"/>
      <c r="L120" s="345"/>
    </row>
    <row r="124" spans="5:12" x14ac:dyDescent="0.2">
      <c r="E124" s="345" t="s">
        <v>87</v>
      </c>
      <c r="F124" s="345"/>
      <c r="G124" s="345"/>
      <c r="H124" s="345"/>
      <c r="I124" s="345"/>
      <c r="J124" s="345"/>
      <c r="K124" s="345"/>
      <c r="L124" s="345"/>
    </row>
    <row r="125" spans="5:12" x14ac:dyDescent="0.2">
      <c r="E125" s="345"/>
      <c r="F125" s="345"/>
      <c r="G125" s="345"/>
      <c r="H125" s="345"/>
      <c r="I125" s="345"/>
      <c r="J125" s="345"/>
      <c r="K125" s="345"/>
      <c r="L125" s="345"/>
    </row>
    <row r="126" spans="5:12" x14ac:dyDescent="0.2">
      <c r="E126" s="216"/>
      <c r="F126" s="216"/>
      <c r="G126" s="216"/>
      <c r="H126" s="216"/>
      <c r="I126" s="216"/>
      <c r="J126" s="216"/>
      <c r="K126" s="216"/>
      <c r="L126" s="216"/>
    </row>
    <row r="127" spans="5:12" x14ac:dyDescent="0.2">
      <c r="E127" s="216"/>
      <c r="F127" s="216"/>
      <c r="G127" s="216"/>
      <c r="H127" s="216"/>
      <c r="I127" s="216"/>
      <c r="J127" s="216"/>
      <c r="K127" s="216"/>
      <c r="L127" s="216"/>
    </row>
    <row r="128" spans="5:12" x14ac:dyDescent="0.2">
      <c r="E128" s="216"/>
      <c r="F128" s="216"/>
      <c r="G128" s="216"/>
      <c r="H128" s="216"/>
      <c r="I128" s="216"/>
      <c r="J128" s="216"/>
      <c r="K128" s="216"/>
      <c r="L128" s="216"/>
    </row>
    <row r="129" spans="5:12" x14ac:dyDescent="0.2">
      <c r="E129" s="216"/>
      <c r="F129" s="216"/>
      <c r="G129" s="216"/>
      <c r="H129" s="216"/>
      <c r="I129" s="216"/>
      <c r="J129" s="216"/>
      <c r="K129" s="216"/>
      <c r="L129" s="216"/>
    </row>
    <row r="171" spans="17:17" ht="12.75" customHeight="1" x14ac:dyDescent="0.2"/>
    <row r="176" spans="17:17" x14ac:dyDescent="0.2">
      <c r="Q176" s="229"/>
    </row>
    <row r="177" spans="2:17" x14ac:dyDescent="0.2">
      <c r="Q177" s="229"/>
    </row>
    <row r="178" spans="2:17" x14ac:dyDescent="0.2">
      <c r="Q178" s="214"/>
    </row>
    <row r="179" spans="2:17" x14ac:dyDescent="0.2">
      <c r="Q179" s="214"/>
    </row>
    <row r="187" spans="2:17" x14ac:dyDescent="0.2">
      <c r="B187" s="230"/>
      <c r="C187" s="369" t="s">
        <v>70</v>
      </c>
      <c r="D187" s="369"/>
      <c r="E187" s="369"/>
      <c r="F187" s="369"/>
      <c r="G187" s="369"/>
      <c r="H187" s="369"/>
      <c r="I187" s="369"/>
      <c r="J187" s="369"/>
      <c r="K187" s="369"/>
      <c r="L187" s="369"/>
      <c r="M187" s="369"/>
      <c r="N187" s="369"/>
    </row>
    <row r="188" spans="2:17" ht="13.5" thickBot="1" x14ac:dyDescent="0.25">
      <c r="B188" s="231"/>
      <c r="C188" s="231" t="s">
        <v>1</v>
      </c>
      <c r="D188" s="232" t="s">
        <v>2</v>
      </c>
      <c r="E188" s="232" t="s">
        <v>3</v>
      </c>
      <c r="F188" s="232" t="s">
        <v>4</v>
      </c>
      <c r="G188" s="232" t="s">
        <v>5</v>
      </c>
      <c r="H188" s="232" t="s">
        <v>6</v>
      </c>
      <c r="I188" s="232" t="s">
        <v>7</v>
      </c>
      <c r="J188" s="232" t="s">
        <v>8</v>
      </c>
      <c r="K188" s="233" t="s">
        <v>9</v>
      </c>
      <c r="L188" s="232" t="s">
        <v>94</v>
      </c>
      <c r="M188" s="232" t="s">
        <v>95</v>
      </c>
      <c r="N188" s="233" t="s">
        <v>96</v>
      </c>
    </row>
    <row r="189" spans="2:17" x14ac:dyDescent="0.2">
      <c r="B189" s="234" t="s">
        <v>68</v>
      </c>
      <c r="C189" s="235">
        <v>0.46</v>
      </c>
      <c r="D189" s="236">
        <v>0.46</v>
      </c>
      <c r="E189" s="235">
        <v>0.46</v>
      </c>
      <c r="F189" s="235">
        <v>0.46</v>
      </c>
      <c r="G189" s="235">
        <v>0.46</v>
      </c>
      <c r="H189" s="235">
        <v>0.46</v>
      </c>
      <c r="I189" s="235">
        <v>0.46</v>
      </c>
      <c r="J189" s="235">
        <v>0.46</v>
      </c>
      <c r="K189" s="235">
        <v>0.46</v>
      </c>
      <c r="L189" s="235">
        <v>0.46</v>
      </c>
      <c r="M189" s="235">
        <v>0.46</v>
      </c>
      <c r="N189" s="235">
        <v>0.46</v>
      </c>
      <c r="O189" s="229"/>
      <c r="P189" s="229"/>
    </row>
    <row r="190" spans="2:17" ht="13.5" thickBot="1" x14ac:dyDescent="0.25">
      <c r="B190" s="237" t="s">
        <v>69</v>
      </c>
      <c r="C190" s="238">
        <v>1361</v>
      </c>
      <c r="D190" s="239">
        <v>1361</v>
      </c>
      <c r="E190" s="240">
        <v>1361</v>
      </c>
      <c r="F190" s="240">
        <v>1361</v>
      </c>
      <c r="G190" s="240">
        <v>1361</v>
      </c>
      <c r="H190" s="240">
        <v>1361</v>
      </c>
      <c r="I190" s="240">
        <v>1361</v>
      </c>
      <c r="J190" s="240">
        <v>1361</v>
      </c>
      <c r="K190" s="240">
        <v>1361</v>
      </c>
      <c r="L190" s="240">
        <v>1361</v>
      </c>
      <c r="M190" s="240">
        <v>1361</v>
      </c>
      <c r="N190" s="240">
        <v>1361</v>
      </c>
      <c r="O190" s="229"/>
      <c r="P190" s="229"/>
    </row>
    <row r="191" spans="2:17" x14ac:dyDescent="0.2">
      <c r="O191" s="214"/>
      <c r="P191" s="214"/>
    </row>
    <row r="192" spans="2:17" x14ac:dyDescent="0.2">
      <c r="O192" s="214"/>
      <c r="P192" s="214"/>
    </row>
    <row r="195" spans="1:14" ht="18.75" thickBot="1" x14ac:dyDescent="0.3">
      <c r="A195" s="152" t="s">
        <v>85</v>
      </c>
      <c r="B195" s="241"/>
      <c r="C195" s="241"/>
      <c r="D195" s="241"/>
      <c r="E195" s="241"/>
      <c r="F195" s="241"/>
      <c r="G195" s="241"/>
      <c r="H195" s="241"/>
      <c r="I195" s="241"/>
      <c r="J195" s="241"/>
      <c r="K195" s="242"/>
      <c r="L195" s="241"/>
      <c r="M195" s="89"/>
      <c r="N195" s="91"/>
    </row>
    <row r="196" spans="1:14" ht="15" x14ac:dyDescent="0.2">
      <c r="A196" s="331" t="s">
        <v>40</v>
      </c>
      <c r="B196" s="332"/>
      <c r="C196" s="335" t="s">
        <v>1</v>
      </c>
      <c r="D196" s="337"/>
      <c r="E196" s="335" t="s">
        <v>2</v>
      </c>
      <c r="F196" s="337"/>
      <c r="G196" s="335" t="s">
        <v>3</v>
      </c>
      <c r="H196" s="337"/>
      <c r="I196" s="335" t="s">
        <v>4</v>
      </c>
      <c r="J196" s="337"/>
      <c r="K196" s="335" t="s">
        <v>5</v>
      </c>
      <c r="L196" s="337"/>
      <c r="M196" s="335" t="s">
        <v>6</v>
      </c>
      <c r="N196" s="336"/>
    </row>
    <row r="197" spans="1:14" ht="24.75" thickBot="1" x14ac:dyDescent="0.25">
      <c r="A197" s="153" t="s">
        <v>41</v>
      </c>
      <c r="B197" s="154" t="s">
        <v>42</v>
      </c>
      <c r="C197" s="243" t="s">
        <v>34</v>
      </c>
      <c r="D197" s="244" t="s">
        <v>74</v>
      </c>
      <c r="E197" s="243" t="s">
        <v>34</v>
      </c>
      <c r="F197" s="244" t="s">
        <v>74</v>
      </c>
      <c r="G197" s="243" t="s">
        <v>34</v>
      </c>
      <c r="H197" s="244" t="s">
        <v>74</v>
      </c>
      <c r="I197" s="243" t="s">
        <v>34</v>
      </c>
      <c r="J197" s="244" t="s">
        <v>74</v>
      </c>
      <c r="K197" s="243" t="s">
        <v>34</v>
      </c>
      <c r="L197" s="244" t="s">
        <v>74</v>
      </c>
      <c r="M197" s="243" t="s">
        <v>34</v>
      </c>
      <c r="N197" s="245" t="s">
        <v>74</v>
      </c>
    </row>
    <row r="198" spans="1:14" x14ac:dyDescent="0.2">
      <c r="A198" s="246">
        <v>0</v>
      </c>
      <c r="B198" s="247">
        <v>250</v>
      </c>
      <c r="C198" s="248">
        <v>0</v>
      </c>
      <c r="D198" s="249">
        <v>44</v>
      </c>
      <c r="E198" s="248">
        <v>0</v>
      </c>
      <c r="F198" s="249">
        <v>44</v>
      </c>
      <c r="G198" s="248">
        <v>0</v>
      </c>
      <c r="H198" s="249">
        <v>44</v>
      </c>
      <c r="I198" s="248">
        <v>0</v>
      </c>
      <c r="J198" s="249">
        <v>44</v>
      </c>
      <c r="K198" s="248">
        <v>0</v>
      </c>
      <c r="L198" s="249">
        <v>44</v>
      </c>
      <c r="M198" s="250">
        <v>0</v>
      </c>
      <c r="N198" s="251">
        <v>44</v>
      </c>
    </row>
    <row r="199" spans="1:14" x14ac:dyDescent="0.2">
      <c r="A199" s="252">
        <v>250</v>
      </c>
      <c r="B199" s="253">
        <v>500</v>
      </c>
      <c r="C199" s="254">
        <v>0</v>
      </c>
      <c r="D199" s="255">
        <v>50</v>
      </c>
      <c r="E199" s="254">
        <v>0</v>
      </c>
      <c r="F199" s="255">
        <v>50</v>
      </c>
      <c r="G199" s="254">
        <v>0</v>
      </c>
      <c r="H199" s="255">
        <v>50</v>
      </c>
      <c r="I199" s="254">
        <v>0</v>
      </c>
      <c r="J199" s="255">
        <v>50</v>
      </c>
      <c r="K199" s="254">
        <v>0</v>
      </c>
      <c r="L199" s="255">
        <v>50</v>
      </c>
      <c r="M199" s="256">
        <v>0</v>
      </c>
      <c r="N199" s="257">
        <v>48</v>
      </c>
    </row>
    <row r="200" spans="1:14" x14ac:dyDescent="0.2">
      <c r="A200" s="252">
        <v>500</v>
      </c>
      <c r="B200" s="253">
        <v>750</v>
      </c>
      <c r="C200" s="254">
        <v>0</v>
      </c>
      <c r="D200" s="255">
        <v>59</v>
      </c>
      <c r="E200" s="254">
        <v>0</v>
      </c>
      <c r="F200" s="255">
        <v>59</v>
      </c>
      <c r="G200" s="254">
        <v>0</v>
      </c>
      <c r="H200" s="255">
        <v>59</v>
      </c>
      <c r="I200" s="254">
        <v>2</v>
      </c>
      <c r="J200" s="255">
        <v>57</v>
      </c>
      <c r="K200" s="254">
        <v>2</v>
      </c>
      <c r="L200" s="255">
        <v>57</v>
      </c>
      <c r="M200" s="256">
        <v>5</v>
      </c>
      <c r="N200" s="257">
        <v>56</v>
      </c>
    </row>
    <row r="201" spans="1:14" x14ac:dyDescent="0.2">
      <c r="A201" s="252">
        <v>750</v>
      </c>
      <c r="B201" s="253">
        <v>1000</v>
      </c>
      <c r="C201" s="254">
        <v>0</v>
      </c>
      <c r="D201" s="255">
        <v>12</v>
      </c>
      <c r="E201" s="254">
        <v>0</v>
      </c>
      <c r="F201" s="255">
        <v>12</v>
      </c>
      <c r="G201" s="254">
        <v>0</v>
      </c>
      <c r="H201" s="255">
        <v>12</v>
      </c>
      <c r="I201" s="254">
        <v>0</v>
      </c>
      <c r="J201" s="255">
        <v>12</v>
      </c>
      <c r="K201" s="254">
        <v>0</v>
      </c>
      <c r="L201" s="255">
        <v>12</v>
      </c>
      <c r="M201" s="256">
        <v>0</v>
      </c>
      <c r="N201" s="257">
        <v>12</v>
      </c>
    </row>
    <row r="202" spans="1:14" x14ac:dyDescent="0.2">
      <c r="A202" s="252">
        <v>1000</v>
      </c>
      <c r="B202" s="253">
        <v>1250</v>
      </c>
      <c r="C202" s="254">
        <v>0</v>
      </c>
      <c r="D202" s="255">
        <v>3</v>
      </c>
      <c r="E202" s="254">
        <v>0</v>
      </c>
      <c r="F202" s="255">
        <v>3</v>
      </c>
      <c r="G202" s="254">
        <v>0</v>
      </c>
      <c r="H202" s="255">
        <v>3</v>
      </c>
      <c r="I202" s="254">
        <v>0</v>
      </c>
      <c r="J202" s="255">
        <v>3</v>
      </c>
      <c r="K202" s="254">
        <v>0</v>
      </c>
      <c r="L202" s="255">
        <v>3</v>
      </c>
      <c r="M202" s="256">
        <v>0</v>
      </c>
      <c r="N202" s="257">
        <v>3</v>
      </c>
    </row>
    <row r="203" spans="1:14" x14ac:dyDescent="0.2">
      <c r="A203" s="252">
        <v>1250</v>
      </c>
      <c r="B203" s="253">
        <v>1500</v>
      </c>
      <c r="C203" s="254">
        <v>0</v>
      </c>
      <c r="D203" s="255">
        <v>1</v>
      </c>
      <c r="E203" s="254">
        <v>0</v>
      </c>
      <c r="F203" s="255">
        <v>1</v>
      </c>
      <c r="G203" s="254">
        <v>0</v>
      </c>
      <c r="H203" s="255">
        <v>1</v>
      </c>
      <c r="I203" s="254">
        <v>0</v>
      </c>
      <c r="J203" s="255">
        <v>1</v>
      </c>
      <c r="K203" s="254">
        <v>0</v>
      </c>
      <c r="L203" s="255">
        <v>1</v>
      </c>
      <c r="M203" s="256">
        <v>0</v>
      </c>
      <c r="N203" s="257">
        <v>1</v>
      </c>
    </row>
    <row r="204" spans="1:14" x14ac:dyDescent="0.2">
      <c r="A204" s="252">
        <v>1500</v>
      </c>
      <c r="B204" s="253">
        <v>1750</v>
      </c>
      <c r="C204" s="254">
        <v>0</v>
      </c>
      <c r="D204" s="255">
        <v>0</v>
      </c>
      <c r="E204" s="254">
        <v>0</v>
      </c>
      <c r="F204" s="255">
        <v>0</v>
      </c>
      <c r="G204" s="254">
        <v>0</v>
      </c>
      <c r="H204" s="255">
        <v>0</v>
      </c>
      <c r="I204" s="254">
        <v>0</v>
      </c>
      <c r="J204" s="255">
        <v>0</v>
      </c>
      <c r="K204" s="254">
        <v>0</v>
      </c>
      <c r="L204" s="255">
        <v>0</v>
      </c>
      <c r="M204" s="256">
        <v>0</v>
      </c>
      <c r="N204" s="257">
        <v>0</v>
      </c>
    </row>
    <row r="205" spans="1:14" x14ac:dyDescent="0.2">
      <c r="A205" s="252">
        <v>1750</v>
      </c>
      <c r="B205" s="253">
        <v>2000</v>
      </c>
      <c r="C205" s="254">
        <v>0</v>
      </c>
      <c r="D205" s="255">
        <v>0</v>
      </c>
      <c r="E205" s="254">
        <v>0</v>
      </c>
      <c r="F205" s="255">
        <v>0</v>
      </c>
      <c r="G205" s="254">
        <v>0</v>
      </c>
      <c r="H205" s="255">
        <v>0</v>
      </c>
      <c r="I205" s="254">
        <v>0</v>
      </c>
      <c r="J205" s="255">
        <v>0</v>
      </c>
      <c r="K205" s="254">
        <v>0</v>
      </c>
      <c r="L205" s="255">
        <v>0</v>
      </c>
      <c r="M205" s="256">
        <v>0</v>
      </c>
      <c r="N205" s="257">
        <v>0</v>
      </c>
    </row>
    <row r="206" spans="1:14" x14ac:dyDescent="0.2">
      <c r="A206" s="252">
        <v>2000</v>
      </c>
      <c r="B206" s="253">
        <v>2250</v>
      </c>
      <c r="C206" s="254">
        <v>0</v>
      </c>
      <c r="D206" s="255">
        <v>0</v>
      </c>
      <c r="E206" s="254">
        <v>0</v>
      </c>
      <c r="F206" s="255">
        <v>0</v>
      </c>
      <c r="G206" s="254">
        <v>0</v>
      </c>
      <c r="H206" s="255">
        <v>0</v>
      </c>
      <c r="I206" s="254">
        <v>0</v>
      </c>
      <c r="J206" s="255">
        <v>0</v>
      </c>
      <c r="K206" s="254">
        <v>0</v>
      </c>
      <c r="L206" s="255">
        <v>0</v>
      </c>
      <c r="M206" s="254">
        <v>0</v>
      </c>
      <c r="N206" s="258">
        <v>0</v>
      </c>
    </row>
    <row r="207" spans="1:14" x14ac:dyDescent="0.2">
      <c r="A207" s="252">
        <v>2250</v>
      </c>
      <c r="B207" s="253">
        <v>2500</v>
      </c>
      <c r="C207" s="254">
        <v>0</v>
      </c>
      <c r="D207" s="255">
        <v>0</v>
      </c>
      <c r="E207" s="254">
        <v>0</v>
      </c>
      <c r="F207" s="255">
        <v>0</v>
      </c>
      <c r="G207" s="254">
        <v>0</v>
      </c>
      <c r="H207" s="255">
        <v>0</v>
      </c>
      <c r="I207" s="254">
        <v>0</v>
      </c>
      <c r="J207" s="255">
        <v>0</v>
      </c>
      <c r="K207" s="254">
        <v>0</v>
      </c>
      <c r="L207" s="255">
        <v>0</v>
      </c>
      <c r="M207" s="254">
        <v>0</v>
      </c>
      <c r="N207" s="258">
        <v>0</v>
      </c>
    </row>
    <row r="208" spans="1:14" x14ac:dyDescent="0.2">
      <c r="A208" s="252">
        <v>2500</v>
      </c>
      <c r="B208" s="253">
        <v>2750</v>
      </c>
      <c r="C208" s="254">
        <v>0</v>
      </c>
      <c r="D208" s="255">
        <v>0</v>
      </c>
      <c r="E208" s="254">
        <v>0</v>
      </c>
      <c r="F208" s="255">
        <v>0</v>
      </c>
      <c r="G208" s="254">
        <v>0</v>
      </c>
      <c r="H208" s="255">
        <v>0</v>
      </c>
      <c r="I208" s="254">
        <v>0</v>
      </c>
      <c r="J208" s="255">
        <v>0</v>
      </c>
      <c r="K208" s="254">
        <v>0</v>
      </c>
      <c r="L208" s="255">
        <v>0</v>
      </c>
      <c r="M208" s="254">
        <v>0</v>
      </c>
      <c r="N208" s="258">
        <v>0</v>
      </c>
    </row>
    <row r="209" spans="1:14" x14ac:dyDescent="0.2">
      <c r="A209" s="252">
        <v>2750</v>
      </c>
      <c r="B209" s="253">
        <v>3000</v>
      </c>
      <c r="C209" s="254">
        <v>0</v>
      </c>
      <c r="D209" s="255">
        <v>0</v>
      </c>
      <c r="E209" s="254">
        <v>0</v>
      </c>
      <c r="F209" s="255">
        <v>0</v>
      </c>
      <c r="G209" s="254">
        <v>0</v>
      </c>
      <c r="H209" s="255">
        <v>0</v>
      </c>
      <c r="I209" s="254">
        <v>0</v>
      </c>
      <c r="J209" s="255">
        <v>0</v>
      </c>
      <c r="K209" s="254">
        <v>0</v>
      </c>
      <c r="L209" s="255">
        <v>0</v>
      </c>
      <c r="M209" s="254">
        <v>0</v>
      </c>
      <c r="N209" s="258">
        <v>0</v>
      </c>
    </row>
    <row r="210" spans="1:14" x14ac:dyDescent="0.2">
      <c r="A210" s="252">
        <v>3000</v>
      </c>
      <c r="B210" s="253">
        <v>3250</v>
      </c>
      <c r="C210" s="254">
        <v>0</v>
      </c>
      <c r="D210" s="255">
        <v>0</v>
      </c>
      <c r="E210" s="254">
        <v>0</v>
      </c>
      <c r="F210" s="255">
        <v>0</v>
      </c>
      <c r="G210" s="254">
        <v>0</v>
      </c>
      <c r="H210" s="255">
        <v>0</v>
      </c>
      <c r="I210" s="254">
        <v>0</v>
      </c>
      <c r="J210" s="255">
        <v>0</v>
      </c>
      <c r="K210" s="254">
        <v>0</v>
      </c>
      <c r="L210" s="255">
        <v>0</v>
      </c>
      <c r="M210" s="254">
        <v>0</v>
      </c>
      <c r="N210" s="258">
        <v>0</v>
      </c>
    </row>
    <row r="211" spans="1:14" x14ac:dyDescent="0.2">
      <c r="A211" s="252">
        <v>3250</v>
      </c>
      <c r="B211" s="253">
        <v>3500</v>
      </c>
      <c r="C211" s="254">
        <v>0</v>
      </c>
      <c r="D211" s="255">
        <v>0</v>
      </c>
      <c r="E211" s="254">
        <v>0</v>
      </c>
      <c r="F211" s="255">
        <v>0</v>
      </c>
      <c r="G211" s="254">
        <v>0</v>
      </c>
      <c r="H211" s="255">
        <v>0</v>
      </c>
      <c r="I211" s="254">
        <v>0</v>
      </c>
      <c r="J211" s="255">
        <v>0</v>
      </c>
      <c r="K211" s="254">
        <v>0</v>
      </c>
      <c r="L211" s="255">
        <v>0</v>
      </c>
      <c r="M211" s="254">
        <v>0</v>
      </c>
      <c r="N211" s="258">
        <v>0</v>
      </c>
    </row>
    <row r="212" spans="1:14" x14ac:dyDescent="0.2">
      <c r="A212" s="252">
        <v>3500</v>
      </c>
      <c r="B212" s="253">
        <v>3750</v>
      </c>
      <c r="C212" s="254">
        <v>0</v>
      </c>
      <c r="D212" s="255">
        <v>0</v>
      </c>
      <c r="E212" s="254">
        <v>0</v>
      </c>
      <c r="F212" s="255">
        <v>0</v>
      </c>
      <c r="G212" s="254">
        <v>0</v>
      </c>
      <c r="H212" s="255">
        <v>0</v>
      </c>
      <c r="I212" s="254">
        <v>0</v>
      </c>
      <c r="J212" s="255">
        <v>0</v>
      </c>
      <c r="K212" s="254">
        <v>0</v>
      </c>
      <c r="L212" s="255">
        <v>0</v>
      </c>
      <c r="M212" s="254">
        <v>0</v>
      </c>
      <c r="N212" s="258">
        <v>0</v>
      </c>
    </row>
    <row r="213" spans="1:14" x14ac:dyDescent="0.2">
      <c r="A213" s="252">
        <v>3750</v>
      </c>
      <c r="B213" s="253">
        <v>4000</v>
      </c>
      <c r="C213" s="254">
        <v>0</v>
      </c>
      <c r="D213" s="255">
        <v>0</v>
      </c>
      <c r="E213" s="254">
        <v>0</v>
      </c>
      <c r="F213" s="255">
        <v>0</v>
      </c>
      <c r="G213" s="254">
        <v>0</v>
      </c>
      <c r="H213" s="255">
        <v>0</v>
      </c>
      <c r="I213" s="254">
        <v>0</v>
      </c>
      <c r="J213" s="255">
        <v>0</v>
      </c>
      <c r="K213" s="254">
        <v>0</v>
      </c>
      <c r="L213" s="255">
        <v>0</v>
      </c>
      <c r="M213" s="254">
        <v>0</v>
      </c>
      <c r="N213" s="258">
        <v>0</v>
      </c>
    </row>
    <row r="214" spans="1:14" x14ac:dyDescent="0.2">
      <c r="A214" s="252">
        <v>4000</v>
      </c>
      <c r="B214" s="253">
        <v>4250</v>
      </c>
      <c r="C214" s="254">
        <v>0</v>
      </c>
      <c r="D214" s="255">
        <v>0</v>
      </c>
      <c r="E214" s="254">
        <v>0</v>
      </c>
      <c r="F214" s="255">
        <v>0</v>
      </c>
      <c r="G214" s="254">
        <v>0</v>
      </c>
      <c r="H214" s="255">
        <v>0</v>
      </c>
      <c r="I214" s="254">
        <v>0</v>
      </c>
      <c r="J214" s="255">
        <v>0</v>
      </c>
      <c r="K214" s="254">
        <v>0</v>
      </c>
      <c r="L214" s="255">
        <v>0</v>
      </c>
      <c r="M214" s="254">
        <v>0</v>
      </c>
      <c r="N214" s="258">
        <v>0</v>
      </c>
    </row>
    <row r="215" spans="1:14" x14ac:dyDescent="0.2">
      <c r="A215" s="252">
        <v>4250</v>
      </c>
      <c r="B215" s="253">
        <v>4500</v>
      </c>
      <c r="C215" s="254">
        <v>0</v>
      </c>
      <c r="D215" s="255">
        <v>0</v>
      </c>
      <c r="E215" s="254">
        <v>0</v>
      </c>
      <c r="F215" s="255">
        <v>0</v>
      </c>
      <c r="G215" s="254">
        <v>0</v>
      </c>
      <c r="H215" s="255">
        <v>0</v>
      </c>
      <c r="I215" s="254">
        <v>0</v>
      </c>
      <c r="J215" s="255">
        <v>0</v>
      </c>
      <c r="K215" s="254">
        <v>0</v>
      </c>
      <c r="L215" s="255">
        <v>0</v>
      </c>
      <c r="M215" s="254">
        <v>0</v>
      </c>
      <c r="N215" s="258">
        <v>0</v>
      </c>
    </row>
    <row r="216" spans="1:14" x14ac:dyDescent="0.2">
      <c r="A216" s="252">
        <v>4500</v>
      </c>
      <c r="B216" s="253">
        <v>4750</v>
      </c>
      <c r="C216" s="254">
        <v>0</v>
      </c>
      <c r="D216" s="255">
        <v>0</v>
      </c>
      <c r="E216" s="254">
        <v>0</v>
      </c>
      <c r="F216" s="255">
        <v>0</v>
      </c>
      <c r="G216" s="254">
        <v>0</v>
      </c>
      <c r="H216" s="255">
        <v>0</v>
      </c>
      <c r="I216" s="254">
        <v>0</v>
      </c>
      <c r="J216" s="255">
        <v>0</v>
      </c>
      <c r="K216" s="254">
        <v>0</v>
      </c>
      <c r="L216" s="255">
        <v>0</v>
      </c>
      <c r="M216" s="254">
        <v>0</v>
      </c>
      <c r="N216" s="258">
        <v>0</v>
      </c>
    </row>
    <row r="217" spans="1:14" ht="13.5" thickBot="1" x14ac:dyDescent="0.25">
      <c r="A217" s="259">
        <v>4750</v>
      </c>
      <c r="B217" s="260">
        <v>5000</v>
      </c>
      <c r="C217" s="261">
        <v>0</v>
      </c>
      <c r="D217" s="262">
        <v>0</v>
      </c>
      <c r="E217" s="261">
        <v>0</v>
      </c>
      <c r="F217" s="262">
        <v>0</v>
      </c>
      <c r="G217" s="261">
        <v>0</v>
      </c>
      <c r="H217" s="262">
        <v>0</v>
      </c>
      <c r="I217" s="261">
        <v>0</v>
      </c>
      <c r="J217" s="262">
        <v>0</v>
      </c>
      <c r="K217" s="261">
        <v>0</v>
      </c>
      <c r="L217" s="262">
        <v>0</v>
      </c>
      <c r="M217" s="261">
        <v>0</v>
      </c>
      <c r="N217" s="263">
        <v>0</v>
      </c>
    </row>
    <row r="218" spans="1:14" ht="13.5" thickBot="1" x14ac:dyDescent="0.25">
      <c r="A218" s="242"/>
      <c r="B218" s="264" t="s">
        <v>3</v>
      </c>
      <c r="C218" s="264"/>
      <c r="D218" s="264"/>
      <c r="E218" s="264"/>
      <c r="F218" s="265"/>
      <c r="G218" s="265"/>
      <c r="H218" s="265"/>
      <c r="I218" s="266"/>
      <c r="J218" s="266"/>
      <c r="K218" s="264"/>
      <c r="L218" s="241"/>
      <c r="M218" s="267"/>
      <c r="N218" s="267"/>
    </row>
    <row r="219" spans="1:14" ht="15" x14ac:dyDescent="0.2">
      <c r="A219" s="331" t="s">
        <v>40</v>
      </c>
      <c r="B219" s="332"/>
      <c r="C219" s="335" t="s">
        <v>7</v>
      </c>
      <c r="D219" s="337"/>
      <c r="E219" s="335" t="s">
        <v>8</v>
      </c>
      <c r="F219" s="337"/>
      <c r="G219" s="335" t="s">
        <v>9</v>
      </c>
      <c r="H219" s="336"/>
      <c r="I219" s="335" t="s">
        <v>10</v>
      </c>
      <c r="J219" s="336"/>
      <c r="K219" s="335" t="s">
        <v>88</v>
      </c>
      <c r="L219" s="336"/>
      <c r="M219" s="335" t="s">
        <v>89</v>
      </c>
      <c r="N219" s="336"/>
    </row>
    <row r="220" spans="1:14" ht="24.75" thickBot="1" x14ac:dyDescent="0.25">
      <c r="A220" s="153" t="s">
        <v>41</v>
      </c>
      <c r="B220" s="154" t="s">
        <v>42</v>
      </c>
      <c r="C220" s="243" t="s">
        <v>34</v>
      </c>
      <c r="D220" s="244" t="s">
        <v>74</v>
      </c>
      <c r="E220" s="243" t="s">
        <v>34</v>
      </c>
      <c r="F220" s="244" t="s">
        <v>74</v>
      </c>
      <c r="G220" s="243" t="s">
        <v>34</v>
      </c>
      <c r="H220" s="245" t="s">
        <v>74</v>
      </c>
      <c r="I220" s="243" t="s">
        <v>34</v>
      </c>
      <c r="J220" s="245" t="s">
        <v>74</v>
      </c>
      <c r="K220" s="243" t="s">
        <v>34</v>
      </c>
      <c r="L220" s="245" t="s">
        <v>74</v>
      </c>
      <c r="M220" s="243" t="s">
        <v>34</v>
      </c>
      <c r="N220" s="245" t="s">
        <v>74</v>
      </c>
    </row>
    <row r="221" spans="1:14" x14ac:dyDescent="0.2">
      <c r="A221" s="268">
        <v>0</v>
      </c>
      <c r="B221" s="269">
        <v>250</v>
      </c>
      <c r="C221" s="270">
        <v>0</v>
      </c>
      <c r="D221" s="271">
        <v>44</v>
      </c>
      <c r="E221" s="270">
        <v>0</v>
      </c>
      <c r="F221" s="271">
        <v>44</v>
      </c>
      <c r="G221" s="270">
        <v>0</v>
      </c>
      <c r="H221" s="272">
        <v>44</v>
      </c>
      <c r="I221" s="270">
        <v>0</v>
      </c>
      <c r="J221" s="272">
        <v>43</v>
      </c>
      <c r="K221" s="270">
        <v>0</v>
      </c>
      <c r="L221" s="272">
        <v>43</v>
      </c>
      <c r="M221" s="270">
        <v>0</v>
      </c>
      <c r="N221" s="272">
        <v>43</v>
      </c>
    </row>
    <row r="222" spans="1:14" x14ac:dyDescent="0.2">
      <c r="A222" s="273">
        <v>250</v>
      </c>
      <c r="B222" s="274">
        <v>500</v>
      </c>
      <c r="C222" s="275">
        <v>0</v>
      </c>
      <c r="D222" s="276">
        <v>48</v>
      </c>
      <c r="E222" s="275">
        <v>1</v>
      </c>
      <c r="F222" s="276">
        <v>47</v>
      </c>
      <c r="G222" s="275">
        <v>1</v>
      </c>
      <c r="H222" s="277">
        <v>46</v>
      </c>
      <c r="I222" s="275">
        <v>2</v>
      </c>
      <c r="J222" s="277">
        <v>45</v>
      </c>
      <c r="K222" s="275">
        <v>2</v>
      </c>
      <c r="L222" s="277">
        <v>44</v>
      </c>
      <c r="M222" s="275">
        <v>2</v>
      </c>
      <c r="N222" s="277">
        <v>44</v>
      </c>
    </row>
    <row r="223" spans="1:14" x14ac:dyDescent="0.2">
      <c r="A223" s="273">
        <v>500</v>
      </c>
      <c r="B223" s="274">
        <v>750</v>
      </c>
      <c r="C223" s="275">
        <v>6</v>
      </c>
      <c r="D223" s="276">
        <v>52</v>
      </c>
      <c r="E223" s="275">
        <v>8</v>
      </c>
      <c r="F223" s="276">
        <v>50</v>
      </c>
      <c r="G223" s="275">
        <v>9</v>
      </c>
      <c r="H223" s="277">
        <v>49</v>
      </c>
      <c r="I223" s="275">
        <v>11</v>
      </c>
      <c r="J223" s="277">
        <v>47</v>
      </c>
      <c r="K223" s="275">
        <v>11</v>
      </c>
      <c r="L223" s="277">
        <v>47</v>
      </c>
      <c r="M223" s="275">
        <v>11</v>
      </c>
      <c r="N223" s="277">
        <v>47</v>
      </c>
    </row>
    <row r="224" spans="1:14" x14ac:dyDescent="0.2">
      <c r="A224" s="273">
        <v>750</v>
      </c>
      <c r="B224" s="274">
        <v>1000</v>
      </c>
      <c r="C224" s="275">
        <v>3</v>
      </c>
      <c r="D224" s="276">
        <v>12</v>
      </c>
      <c r="E224" s="275">
        <v>3</v>
      </c>
      <c r="F224" s="276">
        <v>12</v>
      </c>
      <c r="G224" s="275">
        <v>5</v>
      </c>
      <c r="H224" s="277">
        <v>11</v>
      </c>
      <c r="I224" s="275">
        <v>6</v>
      </c>
      <c r="J224" s="277">
        <v>10</v>
      </c>
      <c r="K224" s="275">
        <v>7</v>
      </c>
      <c r="L224" s="277">
        <v>10</v>
      </c>
      <c r="M224" s="275">
        <v>6</v>
      </c>
      <c r="N224" s="277">
        <v>10</v>
      </c>
    </row>
    <row r="225" spans="1:14" x14ac:dyDescent="0.2">
      <c r="A225" s="273">
        <v>1000</v>
      </c>
      <c r="B225" s="274">
        <v>1250</v>
      </c>
      <c r="C225" s="275">
        <v>0</v>
      </c>
      <c r="D225" s="276">
        <v>3</v>
      </c>
      <c r="E225" s="275">
        <v>0</v>
      </c>
      <c r="F225" s="276">
        <v>3</v>
      </c>
      <c r="G225" s="275">
        <v>0</v>
      </c>
      <c r="H225" s="277">
        <v>3</v>
      </c>
      <c r="I225" s="275">
        <v>1</v>
      </c>
      <c r="J225" s="277">
        <v>3</v>
      </c>
      <c r="K225" s="275">
        <v>1</v>
      </c>
      <c r="L225" s="277">
        <v>3</v>
      </c>
      <c r="M225" s="275">
        <v>1</v>
      </c>
      <c r="N225" s="277">
        <v>3</v>
      </c>
    </row>
    <row r="226" spans="1:14" x14ac:dyDescent="0.2">
      <c r="A226" s="273">
        <v>1250</v>
      </c>
      <c r="B226" s="274">
        <v>1500</v>
      </c>
      <c r="C226" s="275">
        <v>0</v>
      </c>
      <c r="D226" s="276">
        <v>1</v>
      </c>
      <c r="E226" s="275">
        <v>0</v>
      </c>
      <c r="F226" s="276">
        <v>1</v>
      </c>
      <c r="G226" s="275">
        <v>0</v>
      </c>
      <c r="H226" s="277">
        <v>1</v>
      </c>
      <c r="I226" s="275">
        <v>0</v>
      </c>
      <c r="J226" s="277">
        <v>1</v>
      </c>
      <c r="K226" s="275">
        <v>0</v>
      </c>
      <c r="L226" s="277">
        <v>1</v>
      </c>
      <c r="M226" s="275">
        <v>1</v>
      </c>
      <c r="N226" s="277">
        <v>1</v>
      </c>
    </row>
    <row r="227" spans="1:14" x14ac:dyDescent="0.2">
      <c r="A227" s="273">
        <v>1500</v>
      </c>
      <c r="B227" s="274">
        <v>1750</v>
      </c>
      <c r="C227" s="275">
        <v>0</v>
      </c>
      <c r="D227" s="276">
        <v>0</v>
      </c>
      <c r="E227" s="275">
        <v>0</v>
      </c>
      <c r="F227" s="276">
        <v>0</v>
      </c>
      <c r="G227" s="275">
        <v>0</v>
      </c>
      <c r="H227" s="277">
        <v>0</v>
      </c>
      <c r="I227" s="275">
        <v>0</v>
      </c>
      <c r="J227" s="277">
        <v>0</v>
      </c>
      <c r="K227" s="275">
        <v>0</v>
      </c>
      <c r="L227" s="277">
        <v>0</v>
      </c>
      <c r="M227" s="275">
        <v>0</v>
      </c>
      <c r="N227" s="277">
        <v>0</v>
      </c>
    </row>
    <row r="228" spans="1:14" x14ac:dyDescent="0.2">
      <c r="A228" s="273">
        <v>1750</v>
      </c>
      <c r="B228" s="274">
        <v>2000</v>
      </c>
      <c r="C228" s="275">
        <v>0</v>
      </c>
      <c r="D228" s="276">
        <v>0</v>
      </c>
      <c r="E228" s="275">
        <v>0</v>
      </c>
      <c r="F228" s="276">
        <v>0</v>
      </c>
      <c r="G228" s="275">
        <v>0</v>
      </c>
      <c r="H228" s="277">
        <v>0</v>
      </c>
      <c r="I228" s="275">
        <v>0</v>
      </c>
      <c r="J228" s="277">
        <v>0</v>
      </c>
      <c r="K228" s="275">
        <v>0</v>
      </c>
      <c r="L228" s="277">
        <v>0</v>
      </c>
      <c r="M228" s="275">
        <v>0</v>
      </c>
      <c r="N228" s="277">
        <v>0</v>
      </c>
    </row>
    <row r="229" spans="1:14" x14ac:dyDescent="0.2">
      <c r="A229" s="273">
        <v>2000</v>
      </c>
      <c r="B229" s="274">
        <v>2250</v>
      </c>
      <c r="C229" s="278">
        <v>0</v>
      </c>
      <c r="D229" s="279">
        <v>0</v>
      </c>
      <c r="E229" s="275">
        <v>0</v>
      </c>
      <c r="F229" s="279">
        <v>0</v>
      </c>
      <c r="G229" s="278">
        <v>0</v>
      </c>
      <c r="H229" s="277">
        <v>0</v>
      </c>
      <c r="I229" s="278">
        <v>0</v>
      </c>
      <c r="J229" s="277">
        <v>0</v>
      </c>
      <c r="K229" s="278">
        <v>0</v>
      </c>
      <c r="L229" s="277">
        <v>0</v>
      </c>
      <c r="M229" s="278">
        <v>0</v>
      </c>
      <c r="N229" s="277">
        <v>0</v>
      </c>
    </row>
    <row r="230" spans="1:14" x14ac:dyDescent="0.2">
      <c r="A230" s="273">
        <v>2250</v>
      </c>
      <c r="B230" s="274">
        <v>2500</v>
      </c>
      <c r="C230" s="278">
        <v>0</v>
      </c>
      <c r="D230" s="279">
        <v>0</v>
      </c>
      <c r="E230" s="275">
        <v>0</v>
      </c>
      <c r="F230" s="279">
        <v>0</v>
      </c>
      <c r="G230" s="278">
        <v>0</v>
      </c>
      <c r="H230" s="277">
        <v>0</v>
      </c>
      <c r="I230" s="278">
        <v>0</v>
      </c>
      <c r="J230" s="277">
        <v>0</v>
      </c>
      <c r="K230" s="278">
        <v>0</v>
      </c>
      <c r="L230" s="277">
        <v>0</v>
      </c>
      <c r="M230" s="278">
        <v>0</v>
      </c>
      <c r="N230" s="277">
        <v>0</v>
      </c>
    </row>
    <row r="231" spans="1:14" x14ac:dyDescent="0.2">
      <c r="A231" s="273">
        <v>2500</v>
      </c>
      <c r="B231" s="274">
        <v>2750</v>
      </c>
      <c r="C231" s="278">
        <v>0</v>
      </c>
      <c r="D231" s="279">
        <v>0</v>
      </c>
      <c r="E231" s="275">
        <v>0</v>
      </c>
      <c r="F231" s="279">
        <v>0</v>
      </c>
      <c r="G231" s="278">
        <v>0</v>
      </c>
      <c r="H231" s="272">
        <v>0</v>
      </c>
      <c r="I231" s="278">
        <v>0</v>
      </c>
      <c r="J231" s="272">
        <v>0</v>
      </c>
      <c r="K231" s="278">
        <v>0</v>
      </c>
      <c r="L231" s="272">
        <v>0</v>
      </c>
      <c r="M231" s="278">
        <v>0</v>
      </c>
      <c r="N231" s="272">
        <v>0</v>
      </c>
    </row>
    <row r="232" spans="1:14" x14ac:dyDescent="0.2">
      <c r="A232" s="273">
        <v>2750</v>
      </c>
      <c r="B232" s="274">
        <v>3000</v>
      </c>
      <c r="C232" s="278">
        <v>0</v>
      </c>
      <c r="D232" s="279">
        <v>0</v>
      </c>
      <c r="E232" s="275">
        <v>0</v>
      </c>
      <c r="F232" s="279">
        <v>0</v>
      </c>
      <c r="G232" s="278">
        <v>0</v>
      </c>
      <c r="H232" s="277">
        <v>0</v>
      </c>
      <c r="I232" s="278">
        <v>0</v>
      </c>
      <c r="J232" s="277">
        <v>0</v>
      </c>
      <c r="K232" s="278">
        <v>0</v>
      </c>
      <c r="L232" s="277">
        <v>0</v>
      </c>
      <c r="M232" s="278">
        <v>0</v>
      </c>
      <c r="N232" s="277">
        <v>0</v>
      </c>
    </row>
    <row r="233" spans="1:14" x14ac:dyDescent="0.2">
      <c r="A233" s="273">
        <v>3000</v>
      </c>
      <c r="B233" s="274">
        <v>3250</v>
      </c>
      <c r="C233" s="278">
        <v>0</v>
      </c>
      <c r="D233" s="279">
        <v>0</v>
      </c>
      <c r="E233" s="275">
        <v>0</v>
      </c>
      <c r="F233" s="279">
        <v>0</v>
      </c>
      <c r="G233" s="278">
        <v>0</v>
      </c>
      <c r="H233" s="277">
        <v>0</v>
      </c>
      <c r="I233" s="278">
        <v>0</v>
      </c>
      <c r="J233" s="277">
        <v>0</v>
      </c>
      <c r="K233" s="278">
        <v>0</v>
      </c>
      <c r="L233" s="277">
        <v>0</v>
      </c>
      <c r="M233" s="278">
        <v>0</v>
      </c>
      <c r="N233" s="277">
        <v>0</v>
      </c>
    </row>
    <row r="234" spans="1:14" x14ac:dyDescent="0.2">
      <c r="A234" s="273">
        <v>3250</v>
      </c>
      <c r="B234" s="274">
        <v>3500</v>
      </c>
      <c r="C234" s="278">
        <v>0</v>
      </c>
      <c r="D234" s="279">
        <v>0</v>
      </c>
      <c r="E234" s="275">
        <v>0</v>
      </c>
      <c r="F234" s="279">
        <v>0</v>
      </c>
      <c r="G234" s="278">
        <v>0</v>
      </c>
      <c r="H234" s="277">
        <v>0</v>
      </c>
      <c r="I234" s="278">
        <v>0</v>
      </c>
      <c r="J234" s="277">
        <v>0</v>
      </c>
      <c r="K234" s="278">
        <v>0</v>
      </c>
      <c r="L234" s="277">
        <v>0</v>
      </c>
      <c r="M234" s="278">
        <v>0</v>
      </c>
      <c r="N234" s="277">
        <v>0</v>
      </c>
    </row>
    <row r="235" spans="1:14" x14ac:dyDescent="0.2">
      <c r="A235" s="273">
        <v>3500</v>
      </c>
      <c r="B235" s="274">
        <v>3750</v>
      </c>
      <c r="C235" s="278">
        <v>0</v>
      </c>
      <c r="D235" s="279">
        <v>0</v>
      </c>
      <c r="E235" s="275">
        <v>0</v>
      </c>
      <c r="F235" s="279">
        <v>0</v>
      </c>
      <c r="G235" s="275">
        <v>0</v>
      </c>
      <c r="H235" s="277">
        <v>0</v>
      </c>
      <c r="I235" s="275">
        <v>0</v>
      </c>
      <c r="J235" s="277">
        <v>0</v>
      </c>
      <c r="K235" s="275">
        <v>0</v>
      </c>
      <c r="L235" s="277">
        <v>0</v>
      </c>
      <c r="M235" s="275">
        <v>0</v>
      </c>
      <c r="N235" s="277">
        <v>0</v>
      </c>
    </row>
    <row r="236" spans="1:14" x14ac:dyDescent="0.2">
      <c r="A236" s="273">
        <v>3750</v>
      </c>
      <c r="B236" s="274">
        <v>4000</v>
      </c>
      <c r="C236" s="278">
        <v>0</v>
      </c>
      <c r="D236" s="279">
        <v>0</v>
      </c>
      <c r="E236" s="275">
        <v>0</v>
      </c>
      <c r="F236" s="279">
        <v>0</v>
      </c>
      <c r="G236" s="275">
        <v>0</v>
      </c>
      <c r="H236" s="277">
        <v>0</v>
      </c>
      <c r="I236" s="275">
        <v>0</v>
      </c>
      <c r="J236" s="277">
        <v>0</v>
      </c>
      <c r="K236" s="275">
        <v>0</v>
      </c>
      <c r="L236" s="277">
        <v>0</v>
      </c>
      <c r="M236" s="275">
        <v>0</v>
      </c>
      <c r="N236" s="277">
        <v>0</v>
      </c>
    </row>
    <row r="237" spans="1:14" x14ac:dyDescent="0.2">
      <c r="A237" s="273">
        <v>4000</v>
      </c>
      <c r="B237" s="274">
        <v>4250</v>
      </c>
      <c r="C237" s="278">
        <v>0</v>
      </c>
      <c r="D237" s="279">
        <v>0</v>
      </c>
      <c r="E237" s="275">
        <v>0</v>
      </c>
      <c r="F237" s="279">
        <v>0</v>
      </c>
      <c r="G237" s="275">
        <v>0</v>
      </c>
      <c r="H237" s="277">
        <v>0</v>
      </c>
      <c r="I237" s="275">
        <v>0</v>
      </c>
      <c r="J237" s="277">
        <v>0</v>
      </c>
      <c r="K237" s="275">
        <v>0</v>
      </c>
      <c r="L237" s="277">
        <v>0</v>
      </c>
      <c r="M237" s="275">
        <v>0</v>
      </c>
      <c r="N237" s="277">
        <v>0</v>
      </c>
    </row>
    <row r="238" spans="1:14" x14ac:dyDescent="0.2">
      <c r="A238" s="273">
        <v>4250</v>
      </c>
      <c r="B238" s="274">
        <v>4500</v>
      </c>
      <c r="C238" s="278">
        <v>0</v>
      </c>
      <c r="D238" s="279">
        <v>0</v>
      </c>
      <c r="E238" s="275">
        <v>0</v>
      </c>
      <c r="F238" s="279">
        <v>0</v>
      </c>
      <c r="G238" s="275">
        <v>0</v>
      </c>
      <c r="H238" s="277">
        <v>0</v>
      </c>
      <c r="I238" s="275">
        <v>0</v>
      </c>
      <c r="J238" s="277">
        <v>0</v>
      </c>
      <c r="K238" s="275">
        <v>0</v>
      </c>
      <c r="L238" s="277">
        <v>0</v>
      </c>
      <c r="M238" s="275">
        <v>0</v>
      </c>
      <c r="N238" s="277">
        <v>0</v>
      </c>
    </row>
    <row r="239" spans="1:14" x14ac:dyDescent="0.2">
      <c r="A239" s="273">
        <v>4500</v>
      </c>
      <c r="B239" s="274">
        <v>4750</v>
      </c>
      <c r="C239" s="278">
        <v>0</v>
      </c>
      <c r="D239" s="279">
        <v>0</v>
      </c>
      <c r="E239" s="275">
        <v>0</v>
      </c>
      <c r="F239" s="279">
        <v>0</v>
      </c>
      <c r="G239" s="275">
        <v>0</v>
      </c>
      <c r="H239" s="277">
        <v>0</v>
      </c>
      <c r="I239" s="275">
        <v>0</v>
      </c>
      <c r="J239" s="277">
        <v>0</v>
      </c>
      <c r="K239" s="275">
        <v>0</v>
      </c>
      <c r="L239" s="277">
        <v>0</v>
      </c>
      <c r="M239" s="275">
        <v>0</v>
      </c>
      <c r="N239" s="277">
        <v>0</v>
      </c>
    </row>
    <row r="240" spans="1:14" ht="13.5" thickBot="1" x14ac:dyDescent="0.25">
      <c r="A240" s="280">
        <v>4750</v>
      </c>
      <c r="B240" s="281">
        <v>5000</v>
      </c>
      <c r="C240" s="282">
        <v>0</v>
      </c>
      <c r="D240" s="283">
        <v>0</v>
      </c>
      <c r="E240" s="284">
        <v>0</v>
      </c>
      <c r="F240" s="283">
        <v>0</v>
      </c>
      <c r="G240" s="284">
        <v>0</v>
      </c>
      <c r="H240" s="285">
        <v>0</v>
      </c>
      <c r="I240" s="284">
        <v>0</v>
      </c>
      <c r="J240" s="285">
        <v>0</v>
      </c>
      <c r="K240" s="284">
        <v>0</v>
      </c>
      <c r="L240" s="285">
        <v>0</v>
      </c>
      <c r="M240" s="284">
        <v>0</v>
      </c>
      <c r="N240" s="285">
        <v>0</v>
      </c>
    </row>
    <row r="241" spans="1:16" x14ac:dyDescent="0.2">
      <c r="A241" s="364" t="s">
        <v>127</v>
      </c>
      <c r="B241" s="364"/>
      <c r="C241" s="364"/>
      <c r="D241" s="364"/>
      <c r="E241" s="364"/>
      <c r="F241" s="364"/>
      <c r="G241" s="364"/>
      <c r="H241" s="364"/>
      <c r="I241" s="364"/>
      <c r="J241" s="364"/>
      <c r="K241" s="364"/>
      <c r="L241" s="364"/>
      <c r="M241" s="364"/>
      <c r="N241" s="364"/>
      <c r="O241" s="286"/>
      <c r="P241" s="286"/>
    </row>
    <row r="242" spans="1:16" x14ac:dyDescent="0.2">
      <c r="A242" s="365"/>
      <c r="B242" s="365"/>
      <c r="C242" s="365"/>
      <c r="D242" s="365"/>
      <c r="E242" s="365"/>
      <c r="F242" s="365"/>
      <c r="G242" s="365"/>
      <c r="H242" s="365"/>
      <c r="I242" s="365"/>
      <c r="J242" s="365"/>
      <c r="K242" s="365"/>
      <c r="L242" s="365"/>
      <c r="M242" s="365"/>
      <c r="N242" s="365"/>
      <c r="O242" s="286"/>
      <c r="P242" s="286"/>
    </row>
    <row r="243" spans="1:16" x14ac:dyDescent="0.2">
      <c r="A243" s="365"/>
      <c r="B243" s="365"/>
      <c r="C243" s="365"/>
      <c r="D243" s="365"/>
      <c r="E243" s="365"/>
      <c r="F243" s="365"/>
      <c r="G243" s="365"/>
      <c r="H243" s="365"/>
      <c r="I243" s="365"/>
      <c r="J243" s="365"/>
      <c r="K243" s="365"/>
      <c r="L243" s="365"/>
      <c r="M243" s="365"/>
      <c r="N243" s="365"/>
    </row>
    <row r="244" spans="1:16" x14ac:dyDescent="0.2">
      <c r="A244" s="214"/>
      <c r="B244" s="214"/>
      <c r="C244" s="214"/>
      <c r="D244" s="214"/>
      <c r="E244" s="214"/>
      <c r="F244" s="214"/>
      <c r="G244" s="214"/>
      <c r="H244" s="214"/>
      <c r="I244" s="214"/>
      <c r="J244" s="214"/>
      <c r="K244" s="214"/>
      <c r="L244" s="214"/>
      <c r="M244" s="214"/>
      <c r="N244" s="214"/>
    </row>
    <row r="245" spans="1:16" x14ac:dyDescent="0.2">
      <c r="A245" s="365"/>
      <c r="B245" s="365"/>
      <c r="C245" s="365"/>
      <c r="D245" s="365"/>
      <c r="E245" s="365"/>
      <c r="F245" s="365"/>
      <c r="G245" s="365"/>
      <c r="H245" s="365"/>
      <c r="I245" s="365"/>
      <c r="J245" s="365"/>
      <c r="K245" s="365"/>
      <c r="L245" s="365"/>
      <c r="M245" s="365"/>
      <c r="N245" s="365"/>
    </row>
    <row r="246" spans="1:16" s="287" customFormat="1" ht="12.75" customHeight="1" x14ac:dyDescent="0.2">
      <c r="A246" s="365"/>
      <c r="B246" s="365"/>
      <c r="C246" s="365"/>
      <c r="D246" s="365"/>
      <c r="E246" s="365"/>
      <c r="F246" s="365"/>
      <c r="G246" s="365"/>
      <c r="H246" s="365"/>
      <c r="I246" s="365"/>
      <c r="J246" s="365"/>
      <c r="K246" s="365"/>
      <c r="L246" s="365"/>
      <c r="M246" s="365"/>
      <c r="N246" s="365"/>
      <c r="O246" s="140"/>
      <c r="P246" s="140"/>
    </row>
    <row r="247" spans="1:16" s="287" customFormat="1" x14ac:dyDescent="0.2">
      <c r="A247" s="365"/>
      <c r="B247" s="365"/>
      <c r="C247" s="365"/>
      <c r="D247" s="365"/>
      <c r="E247" s="365"/>
      <c r="F247" s="365"/>
      <c r="G247" s="365"/>
      <c r="H247" s="365"/>
      <c r="I247" s="365"/>
      <c r="J247" s="365"/>
      <c r="K247" s="365"/>
      <c r="L247" s="365"/>
      <c r="M247" s="365"/>
      <c r="N247" s="365"/>
      <c r="O247" s="140"/>
      <c r="P247" s="140"/>
    </row>
    <row r="251" spans="1:16" x14ac:dyDescent="0.2">
      <c r="B251" s="288"/>
      <c r="C251" s="288"/>
      <c r="D251" s="288"/>
      <c r="E251" s="288"/>
      <c r="F251" s="288"/>
      <c r="G251" s="288"/>
      <c r="H251" s="288"/>
      <c r="I251" s="288"/>
      <c r="J251" s="288"/>
      <c r="K251" s="288"/>
      <c r="L251" s="288"/>
    </row>
    <row r="252" spans="1:16" hidden="1" x14ac:dyDescent="0.2">
      <c r="B252" s="141"/>
      <c r="C252" s="141"/>
      <c r="D252" s="141"/>
      <c r="E252" s="141"/>
      <c r="F252" s="141"/>
      <c r="G252" s="141"/>
      <c r="H252" s="141"/>
      <c r="I252" s="141"/>
      <c r="J252" s="141"/>
      <c r="K252" s="141"/>
      <c r="L252" s="141"/>
      <c r="M252" s="141"/>
      <c r="N252" s="289"/>
      <c r="O252" s="289"/>
    </row>
    <row r="253" spans="1:16" ht="13.5" hidden="1" thickBot="1" x14ac:dyDescent="0.25">
      <c r="A253" s="290"/>
      <c r="B253" s="141"/>
      <c r="C253" s="141" t="s">
        <v>109</v>
      </c>
      <c r="D253" s="141"/>
      <c r="E253" s="141"/>
      <c r="F253" s="141"/>
      <c r="G253" s="141"/>
      <c r="H253" s="141"/>
      <c r="I253" s="141"/>
      <c r="J253" s="141"/>
      <c r="K253" s="141"/>
      <c r="L253" s="141"/>
      <c r="M253" s="141"/>
      <c r="N253" s="289"/>
      <c r="O253" s="289"/>
      <c r="P253" s="290"/>
    </row>
    <row r="254" spans="1:16" hidden="1" x14ac:dyDescent="0.2">
      <c r="A254" s="290"/>
      <c r="B254" s="141"/>
      <c r="C254" s="291"/>
      <c r="D254" s="292"/>
      <c r="E254" s="363" t="s">
        <v>97</v>
      </c>
      <c r="F254" s="363"/>
      <c r="G254" s="363"/>
      <c r="H254" s="293"/>
      <c r="I254" s="291"/>
      <c r="J254" s="291"/>
      <c r="K254" s="291"/>
      <c r="L254" s="141"/>
      <c r="M254" s="141"/>
      <c r="N254" s="289"/>
      <c r="O254" s="289"/>
      <c r="P254" s="290"/>
    </row>
    <row r="255" spans="1:16" ht="38.25" hidden="1" x14ac:dyDescent="0.2">
      <c r="A255" s="290"/>
      <c r="B255" s="141"/>
      <c r="C255" s="294"/>
      <c r="D255" s="295" t="s">
        <v>35</v>
      </c>
      <c r="E255" s="296" t="s">
        <v>91</v>
      </c>
      <c r="F255" s="296" t="s">
        <v>92</v>
      </c>
      <c r="G255" s="296" t="s">
        <v>0</v>
      </c>
      <c r="H255" s="295" t="s">
        <v>45</v>
      </c>
      <c r="I255" s="295" t="s">
        <v>93</v>
      </c>
      <c r="J255" s="295" t="s">
        <v>121</v>
      </c>
      <c r="K255" s="295" t="s">
        <v>122</v>
      </c>
      <c r="L255" s="141"/>
      <c r="M255" s="141"/>
      <c r="N255" s="289"/>
      <c r="O255" s="289"/>
      <c r="P255" s="290"/>
    </row>
    <row r="256" spans="1:16" hidden="1" x14ac:dyDescent="0.2">
      <c r="A256" s="290"/>
      <c r="B256" s="141"/>
      <c r="C256" s="297" t="s">
        <v>1</v>
      </c>
      <c r="D256" s="298">
        <f>G298</f>
        <v>533.73260306724274</v>
      </c>
      <c r="E256" s="298">
        <v>3635543.3100000005</v>
      </c>
      <c r="F256" s="298">
        <v>0</v>
      </c>
      <c r="G256" s="298">
        <f>E256+F256</f>
        <v>3635543.3100000005</v>
      </c>
      <c r="H256" s="298">
        <f>E256/G256</f>
        <v>1</v>
      </c>
      <c r="I256" s="298">
        <f>F256/G256</f>
        <v>0</v>
      </c>
      <c r="J256" s="298">
        <f>D256*H256</f>
        <v>533.73260306724274</v>
      </c>
      <c r="K256" s="298">
        <f>I256*D256</f>
        <v>0</v>
      </c>
      <c r="L256" s="141"/>
      <c r="M256" s="141"/>
      <c r="N256" s="289"/>
      <c r="O256" s="289"/>
      <c r="P256" s="290"/>
    </row>
    <row r="257" spans="1:16" hidden="1" x14ac:dyDescent="0.2">
      <c r="A257" s="290"/>
      <c r="B257" s="141"/>
      <c r="C257" s="297" t="s">
        <v>2</v>
      </c>
      <c r="D257" s="298">
        <f t="shared" ref="D257:D267" si="2">G299</f>
        <v>533.73260306724274</v>
      </c>
      <c r="E257" s="298">
        <v>3635543.3100000005</v>
      </c>
      <c r="F257" s="298">
        <v>0</v>
      </c>
      <c r="G257" s="298">
        <f t="shared" ref="G257:G267" si="3">E257+F257</f>
        <v>3635543.3100000005</v>
      </c>
      <c r="H257" s="298">
        <f t="shared" ref="H257:H267" si="4">E257/G257</f>
        <v>1</v>
      </c>
      <c r="I257" s="298">
        <f t="shared" ref="I257:I267" si="5">F257/G257</f>
        <v>0</v>
      </c>
      <c r="J257" s="298">
        <f t="shared" ref="J257:J267" si="6">D257*H257</f>
        <v>533.73260306724274</v>
      </c>
      <c r="K257" s="298">
        <f t="shared" ref="K257:K267" si="7">I257*D257</f>
        <v>0</v>
      </c>
      <c r="L257" s="141"/>
      <c r="M257" s="141"/>
      <c r="N257" s="289"/>
      <c r="O257" s="289"/>
      <c r="P257" s="290"/>
    </row>
    <row r="258" spans="1:16" hidden="1" x14ac:dyDescent="0.2">
      <c r="A258" s="290"/>
      <c r="B258" s="141"/>
      <c r="C258" s="297" t="s">
        <v>3</v>
      </c>
      <c r="D258" s="298">
        <f t="shared" si="2"/>
        <v>533.73260306724274</v>
      </c>
      <c r="E258" s="298">
        <v>3635543.3100000005</v>
      </c>
      <c r="F258" s="298">
        <v>0</v>
      </c>
      <c r="G258" s="298">
        <f t="shared" si="3"/>
        <v>3635543.3100000005</v>
      </c>
      <c r="H258" s="298">
        <f t="shared" si="4"/>
        <v>1</v>
      </c>
      <c r="I258" s="298">
        <f t="shared" si="5"/>
        <v>0</v>
      </c>
      <c r="J258" s="298">
        <f t="shared" si="6"/>
        <v>533.73260306724274</v>
      </c>
      <c r="K258" s="298">
        <f t="shared" si="7"/>
        <v>0</v>
      </c>
      <c r="L258" s="141"/>
      <c r="M258" s="141"/>
      <c r="N258" s="289"/>
      <c r="O258" s="289"/>
      <c r="P258" s="290"/>
    </row>
    <row r="259" spans="1:16" hidden="1" x14ac:dyDescent="0.2">
      <c r="A259" s="290"/>
      <c r="B259" s="141"/>
      <c r="C259" s="297" t="s">
        <v>4</v>
      </c>
      <c r="D259" s="298">
        <f t="shared" si="2"/>
        <v>533.73606884908759</v>
      </c>
      <c r="E259" s="298">
        <v>3376764.31</v>
      </c>
      <c r="F259" s="298">
        <v>258779</v>
      </c>
      <c r="G259" s="298">
        <f t="shared" si="3"/>
        <v>3635543.31</v>
      </c>
      <c r="H259" s="298">
        <f t="shared" si="4"/>
        <v>0.92881971745785641</v>
      </c>
      <c r="I259" s="298">
        <f t="shared" si="5"/>
        <v>7.1180282542143605E-2</v>
      </c>
      <c r="J259" s="298">
        <f t="shared" si="6"/>
        <v>495.74458466547651</v>
      </c>
      <c r="K259" s="298">
        <f t="shared" si="7"/>
        <v>37.991484183611064</v>
      </c>
      <c r="L259" s="141"/>
      <c r="M259" s="141"/>
      <c r="N259" s="289"/>
      <c r="O259" s="289"/>
      <c r="P259" s="290"/>
    </row>
    <row r="260" spans="1:16" s="290" customFormat="1" hidden="1" x14ac:dyDescent="0.2">
      <c r="B260" s="141"/>
      <c r="C260" s="297" t="s">
        <v>5</v>
      </c>
      <c r="D260" s="298">
        <f t="shared" si="2"/>
        <v>533.73606884908759</v>
      </c>
      <c r="E260" s="298">
        <v>3635543.3100000005</v>
      </c>
      <c r="F260" s="298">
        <v>0</v>
      </c>
      <c r="G260" s="298">
        <f t="shared" si="3"/>
        <v>3635543.3100000005</v>
      </c>
      <c r="H260" s="298">
        <f t="shared" si="4"/>
        <v>1</v>
      </c>
      <c r="I260" s="298">
        <f t="shared" si="5"/>
        <v>0</v>
      </c>
      <c r="J260" s="298">
        <f t="shared" si="6"/>
        <v>533.73606884908759</v>
      </c>
      <c r="K260" s="298">
        <f t="shared" si="7"/>
        <v>0</v>
      </c>
      <c r="L260" s="141"/>
      <c r="M260" s="141"/>
      <c r="N260" s="289"/>
      <c r="O260" s="289"/>
    </row>
    <row r="261" spans="1:16" s="290" customFormat="1" ht="35.25" hidden="1" customHeight="1" x14ac:dyDescent="0.2">
      <c r="B261" s="141"/>
      <c r="C261" s="297" t="s">
        <v>6</v>
      </c>
      <c r="D261" s="298">
        <f t="shared" si="2"/>
        <v>543.77418334482718</v>
      </c>
      <c r="E261" s="298">
        <v>3233543.3100000005</v>
      </c>
      <c r="F261" s="298">
        <v>402000</v>
      </c>
      <c r="G261" s="298">
        <f t="shared" si="3"/>
        <v>3635543.3100000005</v>
      </c>
      <c r="H261" s="298">
        <f t="shared" si="4"/>
        <v>0.88942505542589723</v>
      </c>
      <c r="I261" s="298">
        <f t="shared" si="5"/>
        <v>0.11057494457410272</v>
      </c>
      <c r="J261" s="298">
        <f t="shared" si="6"/>
        <v>483.64638316064492</v>
      </c>
      <c r="K261" s="298">
        <f t="shared" si="7"/>
        <v>60.127800184182234</v>
      </c>
      <c r="L261" s="141"/>
      <c r="M261" s="141"/>
      <c r="N261" s="289"/>
      <c r="O261" s="289"/>
    </row>
    <row r="262" spans="1:16" s="290" customFormat="1" ht="12.75" hidden="1" customHeight="1" x14ac:dyDescent="0.2">
      <c r="B262" s="141"/>
      <c r="C262" s="297" t="s">
        <v>7</v>
      </c>
      <c r="D262" s="298">
        <f t="shared" si="2"/>
        <v>546.56093875828424</v>
      </c>
      <c r="E262" s="298">
        <v>3578352.3100000005</v>
      </c>
      <c r="F262" s="298">
        <v>57191</v>
      </c>
      <c r="G262" s="298">
        <f t="shared" si="3"/>
        <v>3635543.3100000005</v>
      </c>
      <c r="H262" s="298">
        <f t="shared" si="4"/>
        <v>0.98426892623100126</v>
      </c>
      <c r="I262" s="298">
        <f t="shared" si="5"/>
        <v>1.5731073768998776E-2</v>
      </c>
      <c r="J262" s="298">
        <f t="shared" si="6"/>
        <v>537.9629483114245</v>
      </c>
      <c r="K262" s="298">
        <f t="shared" si="7"/>
        <v>8.5979904468597912</v>
      </c>
      <c r="L262" s="141"/>
      <c r="M262" s="141"/>
      <c r="N262" s="289"/>
      <c r="O262" s="289"/>
    </row>
    <row r="263" spans="1:16" s="290" customFormat="1" hidden="1" x14ac:dyDescent="0.2">
      <c r="B263" s="141"/>
      <c r="C263" s="297" t="s">
        <v>8</v>
      </c>
      <c r="D263" s="298">
        <f t="shared" si="2"/>
        <v>547.22966961711143</v>
      </c>
      <c r="E263" s="298">
        <v>3523343.3100000005</v>
      </c>
      <c r="F263" s="298">
        <v>112200</v>
      </c>
      <c r="G263" s="298">
        <f t="shared" si="3"/>
        <v>3635543.3100000005</v>
      </c>
      <c r="H263" s="298">
        <f t="shared" si="4"/>
        <v>0.96913803785767583</v>
      </c>
      <c r="I263" s="298">
        <f t="shared" si="5"/>
        <v>3.086196214232419E-2</v>
      </c>
      <c r="J263" s="298">
        <f t="shared" si="6"/>
        <v>530.34108827023158</v>
      </c>
      <c r="K263" s="298">
        <f t="shared" si="7"/>
        <v>16.888581346879867</v>
      </c>
      <c r="L263" s="141"/>
      <c r="M263" s="141"/>
      <c r="N263" s="289"/>
      <c r="O263" s="289"/>
    </row>
    <row r="264" spans="1:16" s="290" customFormat="1" hidden="1" x14ac:dyDescent="0.2">
      <c r="B264" s="141"/>
      <c r="C264" s="297" t="s">
        <v>9</v>
      </c>
      <c r="D264" s="298">
        <f t="shared" si="2"/>
        <v>548.03708060075337</v>
      </c>
      <c r="E264" s="298">
        <v>3609923.3100000005</v>
      </c>
      <c r="F264" s="298">
        <v>25620</v>
      </c>
      <c r="G264" s="298">
        <f t="shared" si="3"/>
        <v>3635543.3100000005</v>
      </c>
      <c r="H264" s="298">
        <f t="shared" si="4"/>
        <v>0.99295291024878485</v>
      </c>
      <c r="I264" s="298">
        <f t="shared" si="5"/>
        <v>7.0470897512152032E-3</v>
      </c>
      <c r="J264" s="298">
        <f t="shared" si="6"/>
        <v>544.17501410676596</v>
      </c>
      <c r="K264" s="298">
        <f t="shared" si="7"/>
        <v>3.8620664939874692</v>
      </c>
      <c r="L264" s="141"/>
      <c r="M264" s="141"/>
      <c r="N264" s="289"/>
      <c r="O264" s="289"/>
    </row>
    <row r="265" spans="1:16" s="290" customFormat="1" hidden="1" x14ac:dyDescent="0.2">
      <c r="B265" s="141"/>
      <c r="C265" s="297" t="s">
        <v>10</v>
      </c>
      <c r="D265" s="298">
        <f t="shared" si="2"/>
        <v>554.08278582163268</v>
      </c>
      <c r="E265" s="298">
        <v>3373076.3100000005</v>
      </c>
      <c r="F265" s="298">
        <v>262467</v>
      </c>
      <c r="G265" s="298">
        <f t="shared" si="3"/>
        <v>3635543.3100000005</v>
      </c>
      <c r="H265" s="298">
        <f t="shared" si="4"/>
        <v>0.92780528861310696</v>
      </c>
      <c r="I265" s="298">
        <f t="shared" si="5"/>
        <v>7.2194711386893082E-2</v>
      </c>
      <c r="J265" s="298">
        <f t="shared" si="6"/>
        <v>514.08093901479424</v>
      </c>
      <c r="K265" s="298">
        <f t="shared" si="7"/>
        <v>40.001846806838465</v>
      </c>
      <c r="L265" s="141"/>
      <c r="M265" s="141"/>
      <c r="N265" s="289"/>
      <c r="O265" s="289"/>
    </row>
    <row r="266" spans="1:16" s="290" customFormat="1" hidden="1" x14ac:dyDescent="0.2">
      <c r="B266" s="141"/>
      <c r="C266" s="297" t="s">
        <v>88</v>
      </c>
      <c r="D266" s="298">
        <f t="shared" si="2"/>
        <v>560.90890722465349</v>
      </c>
      <c r="E266" s="298">
        <v>3570236.3100000005</v>
      </c>
      <c r="F266" s="298">
        <v>65307</v>
      </c>
      <c r="G266" s="298">
        <f t="shared" si="3"/>
        <v>3635543.3100000005</v>
      </c>
      <c r="H266" s="298">
        <f t="shared" si="4"/>
        <v>0.9820365226236295</v>
      </c>
      <c r="I266" s="298">
        <f t="shared" si="5"/>
        <v>1.7963477376370465E-2</v>
      </c>
      <c r="J266" s="298">
        <f t="shared" si="6"/>
        <v>550.83303275951869</v>
      </c>
      <c r="K266" s="298">
        <f t="shared" si="7"/>
        <v>10.075874465134742</v>
      </c>
      <c r="L266" s="141"/>
      <c r="M266" s="141"/>
      <c r="N266" s="289"/>
      <c r="O266" s="289"/>
    </row>
    <row r="267" spans="1:16" s="290" customFormat="1" ht="13.5" hidden="1" thickBot="1" x14ac:dyDescent="0.25">
      <c r="B267" s="141"/>
      <c r="C267" s="299" t="s">
        <v>89</v>
      </c>
      <c r="D267" s="298">
        <f t="shared" si="2"/>
        <v>562.28825539146169</v>
      </c>
      <c r="E267" s="300">
        <v>3625973.3100000005</v>
      </c>
      <c r="F267" s="300">
        <v>9570</v>
      </c>
      <c r="G267" s="300">
        <f t="shared" si="3"/>
        <v>3635543.3100000005</v>
      </c>
      <c r="H267" s="300">
        <f t="shared" si="4"/>
        <v>0.9973676561702135</v>
      </c>
      <c r="I267" s="300">
        <f t="shared" si="5"/>
        <v>2.6323438297864753E-3</v>
      </c>
      <c r="J267" s="300">
        <f t="shared" si="6"/>
        <v>560.80811937182057</v>
      </c>
      <c r="K267" s="300">
        <f t="shared" si="7"/>
        <v>1.480136019641116</v>
      </c>
      <c r="L267" s="141"/>
      <c r="M267" s="141"/>
      <c r="N267" s="289"/>
      <c r="O267" s="289"/>
    </row>
    <row r="268" spans="1:16" s="290" customFormat="1" hidden="1" x14ac:dyDescent="0.2">
      <c r="B268" s="141"/>
      <c r="C268" s="141"/>
      <c r="D268" s="141"/>
      <c r="E268" s="301"/>
      <c r="F268" s="301"/>
      <c r="G268" s="141"/>
      <c r="H268" s="141"/>
      <c r="I268" s="141"/>
      <c r="J268" s="141"/>
      <c r="K268" s="141"/>
      <c r="L268" s="141"/>
      <c r="M268" s="141"/>
      <c r="N268" s="289"/>
      <c r="O268" s="289"/>
    </row>
    <row r="269" spans="1:16" s="290" customFormat="1" hidden="1" x14ac:dyDescent="0.2">
      <c r="B269" s="141"/>
      <c r="C269" s="141"/>
      <c r="D269" s="141"/>
      <c r="E269" s="141"/>
      <c r="F269" s="141"/>
      <c r="G269" s="141"/>
      <c r="H269" s="141"/>
      <c r="I269" s="141"/>
      <c r="J269" s="141"/>
      <c r="K269" s="141"/>
      <c r="L269" s="141"/>
      <c r="M269" s="141"/>
      <c r="N269" s="289"/>
      <c r="O269" s="289"/>
    </row>
    <row r="270" spans="1:16" s="290" customFormat="1" hidden="1" x14ac:dyDescent="0.2">
      <c r="B270" s="141"/>
      <c r="C270" s="141"/>
      <c r="D270" s="141" t="s">
        <v>110</v>
      </c>
      <c r="E270" s="141"/>
      <c r="F270" s="141"/>
      <c r="G270" s="141"/>
      <c r="H270" s="141"/>
      <c r="I270" s="141"/>
      <c r="J270" s="141"/>
      <c r="K270" s="141"/>
      <c r="L270" s="141"/>
      <c r="M270" s="141"/>
      <c r="N270" s="289"/>
      <c r="O270" s="289"/>
    </row>
    <row r="271" spans="1:16" s="290" customFormat="1" hidden="1" x14ac:dyDescent="0.2">
      <c r="B271" s="141"/>
      <c r="C271" s="141"/>
      <c r="D271" s="302" t="s">
        <v>46</v>
      </c>
      <c r="E271" s="302" t="s">
        <v>67</v>
      </c>
      <c r="F271" s="302"/>
      <c r="G271" s="302"/>
      <c r="H271" s="302" t="s">
        <v>46</v>
      </c>
      <c r="I271" s="302" t="s">
        <v>98</v>
      </c>
      <c r="J271" s="302"/>
      <c r="K271" s="302"/>
      <c r="L271" s="141"/>
      <c r="M271" s="141"/>
      <c r="N271" s="289"/>
      <c r="O271" s="289"/>
    </row>
    <row r="272" spans="1:16" s="290" customFormat="1" hidden="1" x14ac:dyDescent="0.2">
      <c r="B272" s="141"/>
      <c r="C272" s="141"/>
      <c r="D272" s="303" t="s">
        <v>47</v>
      </c>
      <c r="E272" s="304">
        <f>C198+D198</f>
        <v>44</v>
      </c>
      <c r="F272" s="303"/>
      <c r="G272" s="303"/>
      <c r="H272" s="303" t="s">
        <v>47</v>
      </c>
      <c r="I272" s="304">
        <f>M221+N221</f>
        <v>43</v>
      </c>
      <c r="J272" s="303"/>
      <c r="K272" s="303"/>
      <c r="L272" s="141"/>
      <c r="M272" s="141"/>
      <c r="N272" s="289"/>
      <c r="O272" s="289"/>
    </row>
    <row r="273" spans="2:15" s="290" customFormat="1" hidden="1" x14ac:dyDescent="0.2">
      <c r="B273" s="141"/>
      <c r="C273" s="141"/>
      <c r="D273" s="303" t="s">
        <v>48</v>
      </c>
      <c r="E273" s="304">
        <f t="shared" ref="E273:E291" si="8">C199+D199</f>
        <v>50</v>
      </c>
      <c r="F273" s="303"/>
      <c r="G273" s="303"/>
      <c r="H273" s="303" t="s">
        <v>48</v>
      </c>
      <c r="I273" s="304">
        <f t="shared" ref="I273:I291" si="9">M222+N222</f>
        <v>46</v>
      </c>
      <c r="J273" s="303"/>
      <c r="K273" s="303"/>
      <c r="L273" s="141"/>
      <c r="M273" s="141"/>
      <c r="N273" s="289"/>
      <c r="O273" s="289"/>
    </row>
    <row r="274" spans="2:15" s="290" customFormat="1" hidden="1" x14ac:dyDescent="0.2">
      <c r="B274" s="141"/>
      <c r="C274" s="141"/>
      <c r="D274" s="303" t="s">
        <v>49</v>
      </c>
      <c r="E274" s="304">
        <f t="shared" si="8"/>
        <v>59</v>
      </c>
      <c r="F274" s="303"/>
      <c r="G274" s="303"/>
      <c r="H274" s="303" t="s">
        <v>49</v>
      </c>
      <c r="I274" s="304">
        <f t="shared" si="9"/>
        <v>58</v>
      </c>
      <c r="J274" s="303"/>
      <c r="K274" s="303"/>
      <c r="L274" s="141"/>
      <c r="M274" s="141"/>
      <c r="N274" s="289"/>
      <c r="O274" s="289"/>
    </row>
    <row r="275" spans="2:15" s="290" customFormat="1" hidden="1" x14ac:dyDescent="0.2">
      <c r="B275" s="141"/>
      <c r="C275" s="141"/>
      <c r="D275" s="303" t="s">
        <v>50</v>
      </c>
      <c r="E275" s="304">
        <f t="shared" si="8"/>
        <v>12</v>
      </c>
      <c r="F275" s="303"/>
      <c r="G275" s="303"/>
      <c r="H275" s="303" t="s">
        <v>50</v>
      </c>
      <c r="I275" s="304">
        <f t="shared" si="9"/>
        <v>16</v>
      </c>
      <c r="J275" s="303"/>
      <c r="K275" s="303"/>
      <c r="L275" s="141"/>
      <c r="M275" s="141"/>
      <c r="N275" s="289"/>
      <c r="O275" s="289"/>
    </row>
    <row r="276" spans="2:15" s="290" customFormat="1" hidden="1" x14ac:dyDescent="0.2">
      <c r="B276" s="141"/>
      <c r="C276" s="141"/>
      <c r="D276" s="303" t="s">
        <v>51</v>
      </c>
      <c r="E276" s="304">
        <f t="shared" si="8"/>
        <v>3</v>
      </c>
      <c r="F276" s="303"/>
      <c r="G276" s="303"/>
      <c r="H276" s="303" t="s">
        <v>51</v>
      </c>
      <c r="I276" s="304">
        <f t="shared" si="9"/>
        <v>4</v>
      </c>
      <c r="J276" s="303"/>
      <c r="K276" s="303"/>
      <c r="L276" s="141"/>
      <c r="M276" s="141"/>
      <c r="N276" s="289"/>
      <c r="O276" s="289"/>
    </row>
    <row r="277" spans="2:15" s="290" customFormat="1" ht="24.75" hidden="1" customHeight="1" x14ac:dyDescent="0.2">
      <c r="B277" s="141"/>
      <c r="C277" s="141"/>
      <c r="D277" s="303" t="s">
        <v>52</v>
      </c>
      <c r="E277" s="304">
        <f t="shared" si="8"/>
        <v>1</v>
      </c>
      <c r="F277" s="303"/>
      <c r="G277" s="303"/>
      <c r="H277" s="303" t="s">
        <v>52</v>
      </c>
      <c r="I277" s="304">
        <f t="shared" si="9"/>
        <v>2</v>
      </c>
      <c r="J277" s="303"/>
      <c r="K277" s="303"/>
      <c r="L277" s="141"/>
      <c r="M277" s="141"/>
      <c r="N277" s="289"/>
      <c r="O277" s="289"/>
    </row>
    <row r="278" spans="2:15" s="290" customFormat="1" hidden="1" x14ac:dyDescent="0.2">
      <c r="B278" s="141"/>
      <c r="C278" s="141"/>
      <c r="D278" s="303" t="s">
        <v>53</v>
      </c>
      <c r="E278" s="304">
        <f t="shared" si="8"/>
        <v>0</v>
      </c>
      <c r="F278" s="303"/>
      <c r="G278" s="303"/>
      <c r="H278" s="303" t="s">
        <v>53</v>
      </c>
      <c r="I278" s="304">
        <f t="shared" si="9"/>
        <v>0</v>
      </c>
      <c r="J278" s="303"/>
      <c r="K278" s="303"/>
      <c r="L278" s="141"/>
      <c r="M278" s="141"/>
      <c r="N278" s="289"/>
      <c r="O278" s="289"/>
    </row>
    <row r="279" spans="2:15" s="290" customFormat="1" hidden="1" x14ac:dyDescent="0.2">
      <c r="B279" s="141"/>
      <c r="C279" s="141"/>
      <c r="D279" s="303" t="s">
        <v>54</v>
      </c>
      <c r="E279" s="304">
        <f t="shared" si="8"/>
        <v>0</v>
      </c>
      <c r="F279" s="303"/>
      <c r="G279" s="303"/>
      <c r="H279" s="303" t="s">
        <v>54</v>
      </c>
      <c r="I279" s="304">
        <f t="shared" si="9"/>
        <v>0</v>
      </c>
      <c r="J279" s="303"/>
      <c r="K279" s="303"/>
      <c r="L279" s="141"/>
      <c r="M279" s="141"/>
      <c r="N279" s="289"/>
      <c r="O279" s="289"/>
    </row>
    <row r="280" spans="2:15" s="290" customFormat="1" hidden="1" x14ac:dyDescent="0.2">
      <c r="B280" s="141"/>
      <c r="C280" s="141"/>
      <c r="D280" s="303" t="s">
        <v>55</v>
      </c>
      <c r="E280" s="304">
        <f t="shared" si="8"/>
        <v>0</v>
      </c>
      <c r="F280" s="303"/>
      <c r="G280" s="303"/>
      <c r="H280" s="303" t="s">
        <v>55</v>
      </c>
      <c r="I280" s="304">
        <f t="shared" si="9"/>
        <v>0</v>
      </c>
      <c r="J280" s="303"/>
      <c r="K280" s="303"/>
      <c r="L280" s="141"/>
      <c r="M280" s="141"/>
      <c r="N280" s="289"/>
      <c r="O280" s="289"/>
    </row>
    <row r="281" spans="2:15" s="290" customFormat="1" hidden="1" x14ac:dyDescent="0.2">
      <c r="B281" s="141"/>
      <c r="C281" s="141"/>
      <c r="D281" s="303" t="s">
        <v>56</v>
      </c>
      <c r="E281" s="304">
        <f t="shared" si="8"/>
        <v>0</v>
      </c>
      <c r="F281" s="303"/>
      <c r="G281" s="303"/>
      <c r="H281" s="303" t="s">
        <v>56</v>
      </c>
      <c r="I281" s="304">
        <f t="shared" si="9"/>
        <v>0</v>
      </c>
      <c r="J281" s="303"/>
      <c r="K281" s="303"/>
      <c r="L281" s="141"/>
      <c r="M281" s="141"/>
      <c r="N281" s="289"/>
      <c r="O281" s="289"/>
    </row>
    <row r="282" spans="2:15" s="290" customFormat="1" hidden="1" x14ac:dyDescent="0.2">
      <c r="B282" s="141"/>
      <c r="C282" s="141"/>
      <c r="D282" s="303" t="s">
        <v>57</v>
      </c>
      <c r="E282" s="304">
        <f t="shared" si="8"/>
        <v>0</v>
      </c>
      <c r="F282" s="303"/>
      <c r="G282" s="303"/>
      <c r="H282" s="303" t="s">
        <v>57</v>
      </c>
      <c r="I282" s="304">
        <f t="shared" si="9"/>
        <v>0</v>
      </c>
      <c r="J282" s="303"/>
      <c r="K282" s="303"/>
      <c r="L282" s="141"/>
      <c r="M282" s="141"/>
      <c r="N282" s="289"/>
      <c r="O282" s="289"/>
    </row>
    <row r="283" spans="2:15" s="290" customFormat="1" hidden="1" x14ac:dyDescent="0.2">
      <c r="B283" s="141"/>
      <c r="C283" s="141"/>
      <c r="D283" s="303" t="s">
        <v>58</v>
      </c>
      <c r="E283" s="304">
        <f t="shared" si="8"/>
        <v>0</v>
      </c>
      <c r="F283" s="303"/>
      <c r="G283" s="303"/>
      <c r="H283" s="303" t="s">
        <v>58</v>
      </c>
      <c r="I283" s="304">
        <f t="shared" si="9"/>
        <v>0</v>
      </c>
      <c r="J283" s="303"/>
      <c r="K283" s="303"/>
      <c r="L283" s="141"/>
      <c r="M283" s="141"/>
      <c r="N283" s="289"/>
      <c r="O283" s="289"/>
    </row>
    <row r="284" spans="2:15" s="290" customFormat="1" hidden="1" x14ac:dyDescent="0.2">
      <c r="B284" s="141"/>
      <c r="C284" s="141"/>
      <c r="D284" s="303" t="s">
        <v>59</v>
      </c>
      <c r="E284" s="304">
        <f t="shared" si="8"/>
        <v>0</v>
      </c>
      <c r="F284" s="303"/>
      <c r="G284" s="303"/>
      <c r="H284" s="303" t="s">
        <v>59</v>
      </c>
      <c r="I284" s="304">
        <f t="shared" si="9"/>
        <v>0</v>
      </c>
      <c r="J284" s="303"/>
      <c r="K284" s="303"/>
      <c r="L284" s="141"/>
      <c r="M284" s="141"/>
      <c r="N284" s="289"/>
      <c r="O284" s="289"/>
    </row>
    <row r="285" spans="2:15" s="290" customFormat="1" hidden="1" x14ac:dyDescent="0.2">
      <c r="B285" s="141"/>
      <c r="C285" s="141"/>
      <c r="D285" s="303" t="s">
        <v>60</v>
      </c>
      <c r="E285" s="304">
        <f t="shared" si="8"/>
        <v>0</v>
      </c>
      <c r="F285" s="303"/>
      <c r="G285" s="303"/>
      <c r="H285" s="303" t="s">
        <v>60</v>
      </c>
      <c r="I285" s="304">
        <f t="shared" si="9"/>
        <v>0</v>
      </c>
      <c r="J285" s="303"/>
      <c r="K285" s="303"/>
      <c r="L285" s="141"/>
      <c r="M285" s="141"/>
      <c r="N285" s="289"/>
      <c r="O285" s="289"/>
    </row>
    <row r="286" spans="2:15" s="290" customFormat="1" hidden="1" x14ac:dyDescent="0.2">
      <c r="B286" s="141"/>
      <c r="C286" s="141"/>
      <c r="D286" s="303" t="s">
        <v>61</v>
      </c>
      <c r="E286" s="304">
        <f t="shared" si="8"/>
        <v>0</v>
      </c>
      <c r="F286" s="303"/>
      <c r="G286" s="303"/>
      <c r="H286" s="303" t="s">
        <v>61</v>
      </c>
      <c r="I286" s="304">
        <f t="shared" si="9"/>
        <v>0</v>
      </c>
      <c r="J286" s="303"/>
      <c r="K286" s="303"/>
      <c r="L286" s="141"/>
      <c r="M286" s="141"/>
      <c r="N286" s="289"/>
      <c r="O286" s="289"/>
    </row>
    <row r="287" spans="2:15" s="290" customFormat="1" hidden="1" x14ac:dyDescent="0.2">
      <c r="B287" s="141"/>
      <c r="C287" s="141"/>
      <c r="D287" s="303" t="s">
        <v>62</v>
      </c>
      <c r="E287" s="304">
        <f t="shared" si="8"/>
        <v>0</v>
      </c>
      <c r="F287" s="303"/>
      <c r="G287" s="303"/>
      <c r="H287" s="303" t="s">
        <v>62</v>
      </c>
      <c r="I287" s="304">
        <f t="shared" si="9"/>
        <v>0</v>
      </c>
      <c r="J287" s="303"/>
      <c r="K287" s="303"/>
      <c r="L287" s="141"/>
      <c r="M287" s="141"/>
      <c r="N287" s="289"/>
      <c r="O287" s="289"/>
    </row>
    <row r="288" spans="2:15" s="290" customFormat="1" hidden="1" x14ac:dyDescent="0.2">
      <c r="B288" s="141"/>
      <c r="C288" s="141"/>
      <c r="D288" s="303" t="s">
        <v>63</v>
      </c>
      <c r="E288" s="304">
        <f t="shared" si="8"/>
        <v>0</v>
      </c>
      <c r="F288" s="303"/>
      <c r="G288" s="303"/>
      <c r="H288" s="303" t="s">
        <v>63</v>
      </c>
      <c r="I288" s="304">
        <f t="shared" si="9"/>
        <v>0</v>
      </c>
      <c r="J288" s="303"/>
      <c r="K288" s="303"/>
      <c r="L288" s="141"/>
      <c r="M288" s="141"/>
      <c r="N288" s="289"/>
      <c r="O288" s="289"/>
    </row>
    <row r="289" spans="1:16" s="290" customFormat="1" hidden="1" x14ac:dyDescent="0.2">
      <c r="B289" s="141"/>
      <c r="C289" s="141"/>
      <c r="D289" s="303" t="s">
        <v>64</v>
      </c>
      <c r="E289" s="304">
        <f t="shared" si="8"/>
        <v>0</v>
      </c>
      <c r="F289" s="303"/>
      <c r="G289" s="303"/>
      <c r="H289" s="303" t="s">
        <v>64</v>
      </c>
      <c r="I289" s="304">
        <f t="shared" si="9"/>
        <v>0</v>
      </c>
      <c r="J289" s="303"/>
      <c r="K289" s="303"/>
      <c r="L289" s="141"/>
      <c r="M289" s="141"/>
      <c r="N289" s="289"/>
      <c r="O289" s="289"/>
    </row>
    <row r="290" spans="1:16" s="290" customFormat="1" hidden="1" x14ac:dyDescent="0.2">
      <c r="B290" s="141"/>
      <c r="C290" s="141"/>
      <c r="D290" s="303" t="s">
        <v>65</v>
      </c>
      <c r="E290" s="304">
        <f t="shared" si="8"/>
        <v>0</v>
      </c>
      <c r="F290" s="303"/>
      <c r="G290" s="303"/>
      <c r="H290" s="303" t="s">
        <v>65</v>
      </c>
      <c r="I290" s="304">
        <f t="shared" si="9"/>
        <v>0</v>
      </c>
      <c r="J290" s="303"/>
      <c r="K290" s="303"/>
      <c r="L290" s="141"/>
      <c r="M290" s="141"/>
      <c r="N290" s="289"/>
      <c r="O290" s="289"/>
    </row>
    <row r="291" spans="1:16" s="290" customFormat="1" hidden="1" x14ac:dyDescent="0.2">
      <c r="B291" s="141"/>
      <c r="C291" s="141"/>
      <c r="D291" s="303" t="s">
        <v>66</v>
      </c>
      <c r="E291" s="304">
        <f t="shared" si="8"/>
        <v>0</v>
      </c>
      <c r="F291" s="303"/>
      <c r="G291" s="303"/>
      <c r="H291" s="303" t="s">
        <v>66</v>
      </c>
      <c r="I291" s="304">
        <f t="shared" si="9"/>
        <v>0</v>
      </c>
      <c r="J291" s="303"/>
      <c r="K291" s="303"/>
      <c r="L291" s="141"/>
      <c r="M291" s="141"/>
      <c r="N291" s="289"/>
      <c r="O291" s="289"/>
    </row>
    <row r="292" spans="1:16" s="290" customFormat="1" hidden="1" x14ac:dyDescent="0.2">
      <c r="B292" s="141"/>
      <c r="C292" s="141"/>
      <c r="D292" s="141"/>
      <c r="E292" s="141"/>
      <c r="F292" s="141"/>
      <c r="G292" s="141"/>
      <c r="H292" s="141"/>
      <c r="I292" s="141"/>
      <c r="J292" s="141"/>
      <c r="K292" s="141"/>
      <c r="L292" s="141"/>
      <c r="M292" s="141"/>
      <c r="N292" s="289"/>
      <c r="O292" s="289"/>
    </row>
    <row r="293" spans="1:16" s="290" customFormat="1" hidden="1" x14ac:dyDescent="0.2">
      <c r="A293" s="140"/>
      <c r="B293" s="141"/>
      <c r="C293" s="141"/>
      <c r="D293" s="141"/>
      <c r="E293" s="141"/>
      <c r="F293" s="141"/>
      <c r="G293" s="141"/>
      <c r="H293" s="141"/>
      <c r="I293" s="141"/>
      <c r="J293" s="141"/>
      <c r="K293" s="141"/>
      <c r="L293" s="141"/>
      <c r="M293" s="141"/>
      <c r="N293" s="289"/>
      <c r="O293" s="289"/>
      <c r="P293" s="140"/>
    </row>
    <row r="294" spans="1:16" s="290" customFormat="1" ht="13.5" hidden="1" thickBot="1" x14ac:dyDescent="0.25">
      <c r="A294" s="140"/>
      <c r="B294" s="141"/>
      <c r="C294" s="141" t="s">
        <v>132</v>
      </c>
      <c r="D294" s="141"/>
      <c r="E294" s="141"/>
      <c r="F294" s="141"/>
      <c r="G294" s="141"/>
      <c r="H294" s="141"/>
      <c r="I294" s="141"/>
      <c r="J294" s="141"/>
      <c r="K294" s="141"/>
      <c r="L294" s="141"/>
      <c r="M294" s="141"/>
      <c r="N294" s="289"/>
      <c r="O294" s="289"/>
      <c r="P294" s="140"/>
    </row>
    <row r="295" spans="1:16" s="290" customFormat="1" ht="15" hidden="1" x14ac:dyDescent="0.2">
      <c r="A295" s="140"/>
      <c r="B295" s="141"/>
      <c r="C295" s="352">
        <v>2022</v>
      </c>
      <c r="D295" s="353"/>
      <c r="E295" s="356" t="s">
        <v>28</v>
      </c>
      <c r="F295" s="357"/>
      <c r="G295" s="358"/>
      <c r="H295" s="380" t="s">
        <v>90</v>
      </c>
      <c r="I295" s="141"/>
      <c r="J295" s="141"/>
      <c r="K295" s="141"/>
      <c r="L295" s="141"/>
      <c r="M295" s="141"/>
      <c r="N295" s="289"/>
      <c r="O295" s="289"/>
      <c r="P295" s="140"/>
    </row>
    <row r="296" spans="1:16" s="290" customFormat="1" ht="33" hidden="1" thickBot="1" x14ac:dyDescent="0.25">
      <c r="A296" s="140"/>
      <c r="B296" s="141"/>
      <c r="C296" s="354"/>
      <c r="D296" s="355"/>
      <c r="E296" s="305" t="s">
        <v>123</v>
      </c>
      <c r="F296" s="306" t="s">
        <v>124</v>
      </c>
      <c r="G296" s="307" t="s">
        <v>125</v>
      </c>
      <c r="H296" s="381"/>
      <c r="I296" s="141"/>
      <c r="J296" s="141"/>
      <c r="K296" s="141"/>
      <c r="L296" s="141"/>
      <c r="M296" s="141"/>
      <c r="N296" s="289"/>
      <c r="O296" s="289"/>
      <c r="P296" s="140"/>
    </row>
    <row r="297" spans="1:16" s="290" customFormat="1" hidden="1" x14ac:dyDescent="0.2">
      <c r="A297" s="140"/>
      <c r="B297" s="141"/>
      <c r="C297" s="359" t="s">
        <v>75</v>
      </c>
      <c r="D297" s="360"/>
      <c r="E297" s="308">
        <v>495.36276691046675</v>
      </c>
      <c r="F297" s="309">
        <v>0</v>
      </c>
      <c r="G297" s="310">
        <v>495.36276691046675</v>
      </c>
      <c r="H297" s="311"/>
      <c r="I297" s="141"/>
      <c r="J297" s="141"/>
      <c r="K297" s="141"/>
      <c r="L297" s="141"/>
      <c r="M297" s="141"/>
      <c r="N297" s="289"/>
      <c r="O297" s="289"/>
      <c r="P297" s="140"/>
    </row>
    <row r="298" spans="1:16" s="290" customFormat="1" hidden="1" x14ac:dyDescent="0.2">
      <c r="A298" s="140"/>
      <c r="B298" s="141"/>
      <c r="C298" s="350" t="s">
        <v>1</v>
      </c>
      <c r="D298" s="351"/>
      <c r="E298" s="312">
        <v>533.73260306724274</v>
      </c>
      <c r="F298" s="313" t="s">
        <v>38</v>
      </c>
      <c r="G298" s="313">
        <v>533.73260306724274</v>
      </c>
      <c r="H298" s="311">
        <f t="shared" ref="H298:H309" si="10">G298/G297-1</f>
        <v>7.7458054419562439E-2</v>
      </c>
      <c r="I298" s="141"/>
      <c r="J298" s="141"/>
      <c r="K298" s="141"/>
      <c r="L298" s="141"/>
      <c r="M298" s="141"/>
      <c r="N298" s="140"/>
      <c r="O298" s="140"/>
      <c r="P298" s="140"/>
    </row>
    <row r="299" spans="1:16" s="290" customFormat="1" hidden="1" x14ac:dyDescent="0.2">
      <c r="A299" s="140"/>
      <c r="B299" s="141"/>
      <c r="C299" s="350" t="s">
        <v>2</v>
      </c>
      <c r="D299" s="351"/>
      <c r="E299" s="314">
        <v>533.73260306724274</v>
      </c>
      <c r="F299" s="315" t="s">
        <v>38</v>
      </c>
      <c r="G299" s="315">
        <v>533.73260306724274</v>
      </c>
      <c r="H299" s="311">
        <f t="shared" si="10"/>
        <v>0</v>
      </c>
      <c r="I299" s="141"/>
      <c r="J299" s="141"/>
      <c r="K299" s="141"/>
      <c r="L299" s="141"/>
      <c r="M299" s="141"/>
      <c r="N299" s="140"/>
      <c r="O299" s="140"/>
      <c r="P299" s="140"/>
    </row>
    <row r="300" spans="1:16" hidden="1" x14ac:dyDescent="0.2">
      <c r="B300" s="141"/>
      <c r="C300" s="350" t="s">
        <v>3</v>
      </c>
      <c r="D300" s="351"/>
      <c r="E300" s="314">
        <v>533.73260306724274</v>
      </c>
      <c r="F300" s="315" t="s">
        <v>38</v>
      </c>
      <c r="G300" s="315">
        <v>533.73260306724274</v>
      </c>
      <c r="H300" s="311">
        <f t="shared" si="10"/>
        <v>0</v>
      </c>
      <c r="I300" s="141"/>
      <c r="J300" s="141"/>
      <c r="K300" s="141"/>
      <c r="L300" s="141"/>
      <c r="M300" s="141"/>
    </row>
    <row r="301" spans="1:16" hidden="1" x14ac:dyDescent="0.2">
      <c r="B301" s="141"/>
      <c r="C301" s="350" t="s">
        <v>4</v>
      </c>
      <c r="D301" s="351"/>
      <c r="E301" s="314">
        <v>525.97102325154572</v>
      </c>
      <c r="F301" s="315">
        <v>635.06086274388576</v>
      </c>
      <c r="G301" s="315">
        <v>533.73606884908759</v>
      </c>
      <c r="H301" s="311">
        <f t="shared" si="10"/>
        <v>6.4934797405769018E-6</v>
      </c>
      <c r="I301" s="141"/>
      <c r="J301" s="141"/>
      <c r="K301" s="141"/>
      <c r="L301" s="141"/>
      <c r="M301" s="141"/>
    </row>
    <row r="302" spans="1:16" hidden="1" x14ac:dyDescent="0.2">
      <c r="B302" s="141"/>
      <c r="C302" s="350" t="s">
        <v>5</v>
      </c>
      <c r="D302" s="351"/>
      <c r="E302" s="314">
        <v>525.97102325154572</v>
      </c>
      <c r="F302" s="315" t="s">
        <v>38</v>
      </c>
      <c r="G302" s="315">
        <v>533.73606884908759</v>
      </c>
      <c r="H302" s="311">
        <f t="shared" si="10"/>
        <v>0</v>
      </c>
      <c r="I302" s="141"/>
      <c r="J302" s="141"/>
      <c r="K302" s="141"/>
      <c r="L302" s="141"/>
      <c r="M302" s="141"/>
    </row>
    <row r="303" spans="1:16" hidden="1" x14ac:dyDescent="0.2">
      <c r="B303" s="141"/>
      <c r="C303" s="350" t="s">
        <v>6</v>
      </c>
      <c r="D303" s="351"/>
      <c r="E303" s="314">
        <v>528.09097316687917</v>
      </c>
      <c r="F303" s="315">
        <v>601.06467661691545</v>
      </c>
      <c r="G303" s="315">
        <v>543.77418334482718</v>
      </c>
      <c r="H303" s="311">
        <f t="shared" si="10"/>
        <v>1.8807262768253841E-2</v>
      </c>
      <c r="I303" s="141"/>
      <c r="J303" s="141"/>
      <c r="K303" s="141"/>
      <c r="L303" s="141"/>
      <c r="M303" s="141"/>
    </row>
    <row r="304" spans="1:16" hidden="1" x14ac:dyDescent="0.2">
      <c r="B304" s="141"/>
      <c r="C304" s="350" t="s">
        <v>7</v>
      </c>
      <c r="D304" s="351"/>
      <c r="E304" s="314">
        <v>526.84759595980802</v>
      </c>
      <c r="F304" s="315">
        <v>768.67103215540908</v>
      </c>
      <c r="G304" s="315">
        <v>546.56093875828424</v>
      </c>
      <c r="H304" s="311">
        <f t="shared" si="10"/>
        <v>5.1248394992116086E-3</v>
      </c>
      <c r="I304" s="141"/>
      <c r="J304" s="141"/>
      <c r="K304" s="141"/>
      <c r="L304" s="141"/>
      <c r="M304" s="141"/>
    </row>
    <row r="305" spans="2:13" hidden="1" x14ac:dyDescent="0.2">
      <c r="B305" s="141"/>
      <c r="C305" s="350" t="s">
        <v>8</v>
      </c>
      <c r="D305" s="351"/>
      <c r="E305" s="314">
        <v>523.70594643249092</v>
      </c>
      <c r="F305" s="315">
        <v>627.0677361853833</v>
      </c>
      <c r="G305" s="315">
        <v>547.22966961711143</v>
      </c>
      <c r="H305" s="311">
        <f t="shared" si="10"/>
        <v>1.2235247918492842E-3</v>
      </c>
      <c r="I305" s="141"/>
      <c r="J305" s="141"/>
      <c r="K305" s="141"/>
      <c r="L305" s="141"/>
      <c r="M305" s="141"/>
    </row>
    <row r="306" spans="2:13" hidden="1" x14ac:dyDescent="0.2">
      <c r="B306" s="141"/>
      <c r="C306" s="350" t="s">
        <v>9</v>
      </c>
      <c r="D306" s="351"/>
      <c r="E306" s="314">
        <v>521.98334855476787</v>
      </c>
      <c r="F306" s="315">
        <v>825.18037080405941</v>
      </c>
      <c r="G306" s="315">
        <v>548.03708060075337</v>
      </c>
      <c r="H306" s="311">
        <f t="shared" si="10"/>
        <v>1.4754517681887513E-3</v>
      </c>
      <c r="I306" s="141"/>
      <c r="J306" s="141"/>
      <c r="K306" s="141"/>
      <c r="L306" s="141"/>
      <c r="M306" s="141"/>
    </row>
    <row r="307" spans="2:13" hidden="1" x14ac:dyDescent="0.2">
      <c r="B307" s="141"/>
      <c r="C307" s="350" t="s">
        <v>10</v>
      </c>
      <c r="D307" s="351"/>
      <c r="E307" s="314">
        <v>516.74976411801174</v>
      </c>
      <c r="F307" s="315">
        <v>655.91962863902893</v>
      </c>
      <c r="G307" s="316">
        <v>554.08278582163268</v>
      </c>
      <c r="H307" s="317">
        <f t="shared" si="10"/>
        <v>1.1031562342920465E-2</v>
      </c>
      <c r="I307" s="141"/>
      <c r="J307" s="141"/>
      <c r="K307" s="141"/>
      <c r="L307" s="141"/>
      <c r="M307" s="141"/>
    </row>
    <row r="308" spans="2:13" hidden="1" x14ac:dyDescent="0.2">
      <c r="B308" s="141"/>
      <c r="C308" s="350" t="s">
        <v>88</v>
      </c>
      <c r="D308" s="351"/>
      <c r="E308" s="314">
        <v>519.32663612483748</v>
      </c>
      <c r="F308" s="315">
        <v>800</v>
      </c>
      <c r="G308" s="316">
        <v>560.90890722465349</v>
      </c>
      <c r="H308" s="317">
        <f t="shared" si="10"/>
        <v>1.2319677812943741E-2</v>
      </c>
      <c r="I308" s="141"/>
      <c r="J308" s="141"/>
      <c r="K308" s="141"/>
      <c r="L308" s="141"/>
      <c r="M308" s="141"/>
    </row>
    <row r="309" spans="2:13" ht="13.5" hidden="1" thickBot="1" x14ac:dyDescent="0.25">
      <c r="B309" s="141"/>
      <c r="C309" s="346" t="s">
        <v>89</v>
      </c>
      <c r="D309" s="347"/>
      <c r="E309" s="318">
        <v>519.32663612483748</v>
      </c>
      <c r="F309" s="319">
        <v>1350</v>
      </c>
      <c r="G309" s="320">
        <v>562.28825539146169</v>
      </c>
      <c r="H309" s="321">
        <f t="shared" si="10"/>
        <v>2.4591304381902379E-3</v>
      </c>
      <c r="I309" s="141"/>
      <c r="J309" s="141"/>
      <c r="K309" s="141"/>
      <c r="L309" s="141"/>
      <c r="M309" s="141"/>
    </row>
    <row r="310" spans="2:13" hidden="1" x14ac:dyDescent="0.2">
      <c r="B310" s="141"/>
      <c r="C310" s="141"/>
      <c r="D310" s="141"/>
      <c r="E310" s="141"/>
      <c r="F310" s="141"/>
      <c r="G310" s="141"/>
      <c r="H310" s="141"/>
      <c r="I310" s="141"/>
      <c r="J310" s="141"/>
      <c r="K310" s="141"/>
      <c r="L310" s="141"/>
      <c r="M310" s="141"/>
    </row>
  </sheetData>
  <sheetProtection algorithmName="SHA-512" hashValue="vt0fy6phnUB0Su3QfemWJXUEkJONPs+SVej9bbVURiinsYV0okrrTa6TMYnhgJS5fdfxeRhP643ClGcLqyFFpQ==" saltValue="GzoSHcNZUkX/gg61uZoJRA==" spinCount="100000" sheet="1" formatCells="0" formatColumns="0" formatRows="0" insertColumns="0" insertRows="0" insertHyperlinks="0" deleteColumns="0" deleteRows="0" sort="0" autoFilter="0" pivotTables="0"/>
  <mergeCells count="61">
    <mergeCell ref="A219:B219"/>
    <mergeCell ref="C219:D219"/>
    <mergeCell ref="C309:D309"/>
    <mergeCell ref="C303:D303"/>
    <mergeCell ref="C304:D304"/>
    <mergeCell ref="C305:D305"/>
    <mergeCell ref="C306:D306"/>
    <mergeCell ref="C307:D307"/>
    <mergeCell ref="C308:D308"/>
    <mergeCell ref="C302:D302"/>
    <mergeCell ref="A241:N243"/>
    <mergeCell ref="A245:N247"/>
    <mergeCell ref="E254:G254"/>
    <mergeCell ref="C295:D296"/>
    <mergeCell ref="E295:G295"/>
    <mergeCell ref="H295:H296"/>
    <mergeCell ref="C297:D297"/>
    <mergeCell ref="C298:D298"/>
    <mergeCell ref="C299:D299"/>
    <mergeCell ref="C300:D300"/>
    <mergeCell ref="C301:D301"/>
    <mergeCell ref="E219:F219"/>
    <mergeCell ref="G219:H219"/>
    <mergeCell ref="I219:J219"/>
    <mergeCell ref="B96:E98"/>
    <mergeCell ref="E119:L120"/>
    <mergeCell ref="E124:L125"/>
    <mergeCell ref="C187:N187"/>
    <mergeCell ref="A196:B196"/>
    <mergeCell ref="C196:D196"/>
    <mergeCell ref="E196:F196"/>
    <mergeCell ref="G196:H196"/>
    <mergeCell ref="I196:J196"/>
    <mergeCell ref="K196:L196"/>
    <mergeCell ref="M196:N196"/>
    <mergeCell ref="K219:L219"/>
    <mergeCell ref="M219:N219"/>
    <mergeCell ref="E54:F54"/>
    <mergeCell ref="E87:I89"/>
    <mergeCell ref="E55:F55"/>
    <mergeCell ref="E56:F56"/>
    <mergeCell ref="E57:F57"/>
    <mergeCell ref="E58:F58"/>
    <mergeCell ref="E59:F59"/>
    <mergeCell ref="E49:F49"/>
    <mergeCell ref="E50:F50"/>
    <mergeCell ref="E51:F51"/>
    <mergeCell ref="E52:F52"/>
    <mergeCell ref="E53:F53"/>
    <mergeCell ref="E48:F48"/>
    <mergeCell ref="A1:P1"/>
    <mergeCell ref="A36:A37"/>
    <mergeCell ref="A38:O39"/>
    <mergeCell ref="A40:L40"/>
    <mergeCell ref="A41:L41"/>
    <mergeCell ref="A42:L42"/>
    <mergeCell ref="A43:L43"/>
    <mergeCell ref="E45:F46"/>
    <mergeCell ref="G45:H45"/>
    <mergeCell ref="I45:I46"/>
    <mergeCell ref="E47:F47"/>
  </mergeCells>
  <conditionalFormatting sqref="C198:N217">
    <cfRule type="cellIs" dxfId="4" priority="5" operator="equal">
      <formula>0</formula>
    </cfRule>
  </conditionalFormatting>
  <conditionalFormatting sqref="C221:H240">
    <cfRule type="cellIs" dxfId="3" priority="4" operator="equal">
      <formula>0</formula>
    </cfRule>
  </conditionalFormatting>
  <conditionalFormatting sqref="I221:J240">
    <cfRule type="cellIs" dxfId="2" priority="3" operator="equal">
      <formula>0</formula>
    </cfRule>
  </conditionalFormatting>
  <conditionalFormatting sqref="K221:L240">
    <cfRule type="cellIs" dxfId="1" priority="2" operator="equal">
      <formula>0</formula>
    </cfRule>
  </conditionalFormatting>
  <conditionalFormatting sqref="M221:N240">
    <cfRule type="cellIs" dxfId="0" priority="1" operator="equal">
      <formula>0</formula>
    </cfRule>
  </conditionalFormatting>
  <printOptions horizontalCentered="1" verticalCentered="1"/>
  <pageMargins left="0.39370078740157483" right="0.39370078740157483" top="0.39370078740157483" bottom="0.39370078740157483" header="0.31496062992125984" footer="0.31496062992125984"/>
  <pageSetup paperSize="9" scale="6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workbookViewId="0"/>
  </sheetViews>
  <sheetFormatPr defaultColWidth="9.140625" defaultRowHeight="12" x14ac:dyDescent="0.2"/>
  <cols>
    <col min="1" max="1" width="9.42578125" style="56" customWidth="1"/>
    <col min="2" max="2" width="14.42578125" style="56" customWidth="1"/>
    <col min="3" max="3" width="8" style="56" customWidth="1"/>
    <col min="4" max="4" width="14.42578125" style="56" customWidth="1"/>
    <col min="5" max="5" width="8" style="56" customWidth="1"/>
    <col min="6" max="6" width="14.42578125" style="56" customWidth="1"/>
    <col min="7" max="7" width="8" style="56" customWidth="1"/>
    <col min="8" max="8" width="14.42578125" style="56" customWidth="1"/>
    <col min="9" max="9" width="8" style="56" customWidth="1"/>
    <col min="10" max="10" width="14.42578125" style="56" customWidth="1"/>
    <col min="11" max="11" width="8" style="56" customWidth="1"/>
    <col min="12" max="12" width="14.42578125" style="56" customWidth="1"/>
    <col min="13" max="13" width="8" style="56" customWidth="1"/>
    <col min="14" max="26" width="9.140625" style="56" customWidth="1"/>
    <col min="27" max="16384" width="9.140625" style="56"/>
  </cols>
  <sheetData>
    <row r="1" spans="1:21" ht="18" x14ac:dyDescent="0.25">
      <c r="A1" s="57" t="s">
        <v>12</v>
      </c>
      <c r="B1" s="66"/>
      <c r="C1" s="66"/>
      <c r="D1" s="66"/>
      <c r="E1" s="66"/>
      <c r="F1" s="66"/>
      <c r="G1" s="66"/>
      <c r="H1" s="66"/>
      <c r="I1" s="66"/>
      <c r="J1" s="66"/>
      <c r="K1" s="66"/>
      <c r="L1" s="66"/>
      <c r="M1" s="58" t="e">
        <f>#REF!</f>
        <v>#REF!</v>
      </c>
      <c r="N1" s="69"/>
      <c r="O1" s="66"/>
    </row>
    <row r="2" spans="1:21" ht="7.5" customHeight="1" x14ac:dyDescent="0.25">
      <c r="A2" s="57"/>
      <c r="B2" s="66"/>
      <c r="C2" s="66"/>
      <c r="D2" s="66"/>
      <c r="E2" s="66"/>
      <c r="F2" s="66"/>
      <c r="G2" s="66"/>
      <c r="H2" s="66"/>
      <c r="I2" s="66"/>
      <c r="J2" s="66"/>
      <c r="K2" s="66"/>
      <c r="L2" s="66"/>
      <c r="M2" s="66"/>
      <c r="N2" s="69"/>
      <c r="O2" s="66"/>
    </row>
    <row r="3" spans="1:21" x14ac:dyDescent="0.2">
      <c r="A3" s="19"/>
      <c r="B3" s="384"/>
      <c r="C3" s="384"/>
      <c r="D3" s="384"/>
      <c r="E3" s="384"/>
      <c r="F3" s="384"/>
      <c r="G3" s="385"/>
      <c r="H3" s="386"/>
      <c r="I3" s="384"/>
      <c r="J3" s="384"/>
      <c r="K3" s="384"/>
      <c r="L3" s="384"/>
      <c r="M3" s="384"/>
      <c r="N3" s="43"/>
    </row>
    <row r="4" spans="1:21" ht="13.5" customHeight="1" x14ac:dyDescent="0.2">
      <c r="A4" s="19"/>
      <c r="B4" s="387"/>
      <c r="C4" s="388"/>
      <c r="D4" s="388"/>
      <c r="E4" s="388"/>
      <c r="F4" s="388"/>
      <c r="G4" s="389"/>
      <c r="H4" s="387"/>
      <c r="I4" s="388"/>
      <c r="J4" s="388"/>
      <c r="K4" s="388"/>
      <c r="L4" s="388"/>
      <c r="M4" s="388"/>
      <c r="N4" s="44"/>
    </row>
    <row r="5" spans="1:21" x14ac:dyDescent="0.2">
      <c r="A5" s="9"/>
      <c r="B5" s="382"/>
      <c r="C5" s="390"/>
      <c r="D5" s="382"/>
      <c r="E5" s="390"/>
      <c r="F5" s="382"/>
      <c r="G5" s="390"/>
      <c r="H5" s="382"/>
      <c r="I5" s="390"/>
      <c r="J5" s="382"/>
      <c r="K5" s="390"/>
      <c r="L5" s="382"/>
      <c r="M5" s="383"/>
      <c r="N5" s="45"/>
    </row>
    <row r="6" spans="1:21" x14ac:dyDescent="0.2">
      <c r="A6" s="7"/>
      <c r="B6" s="55"/>
      <c r="C6" s="23"/>
      <c r="D6" s="23"/>
      <c r="E6" s="23"/>
      <c r="F6" s="23"/>
      <c r="G6" s="23"/>
      <c r="H6" s="23"/>
      <c r="I6" s="23"/>
      <c r="J6" s="23"/>
      <c r="K6" s="23"/>
      <c r="L6" s="23"/>
      <c r="M6" s="40"/>
      <c r="N6" s="45"/>
    </row>
    <row r="7" spans="1:21" x14ac:dyDescent="0.2">
      <c r="A7" s="395"/>
      <c r="B7" s="393"/>
      <c r="C7" s="394"/>
      <c r="D7" s="394"/>
      <c r="E7" s="394"/>
      <c r="F7" s="394"/>
      <c r="G7" s="397"/>
      <c r="H7" s="393"/>
      <c r="I7" s="394"/>
      <c r="J7" s="394"/>
      <c r="K7" s="394"/>
      <c r="L7" s="394"/>
      <c r="M7" s="394"/>
      <c r="N7" s="46"/>
    </row>
    <row r="8" spans="1:21" x14ac:dyDescent="0.2">
      <c r="A8" s="396"/>
      <c r="B8" s="25"/>
      <c r="C8" s="37"/>
      <c r="D8" s="26"/>
      <c r="E8" s="37"/>
      <c r="F8" s="26"/>
      <c r="G8" s="37"/>
      <c r="H8" s="25"/>
      <c r="I8" s="37"/>
      <c r="J8" s="26"/>
      <c r="K8" s="37"/>
      <c r="L8" s="26"/>
      <c r="M8" s="37"/>
      <c r="N8" s="47"/>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4" ht="18" x14ac:dyDescent="0.25">
      <c r="A1" s="57" t="s">
        <v>13</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7"/>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1" ht="18" x14ac:dyDescent="0.25">
      <c r="A1" s="57" t="s">
        <v>14</v>
      </c>
      <c r="B1" s="66"/>
      <c r="C1" s="66"/>
      <c r="D1" s="66"/>
      <c r="E1" s="66"/>
      <c r="F1" s="66"/>
      <c r="G1" s="66"/>
      <c r="H1" s="66"/>
      <c r="I1" s="66"/>
      <c r="J1" s="66"/>
      <c r="K1" s="66"/>
      <c r="L1" s="66"/>
      <c r="M1" s="58" t="e">
        <f>#REF!</f>
        <v>#REF!</v>
      </c>
      <c r="N1" s="66"/>
      <c r="O1" s="66"/>
    </row>
    <row r="2" spans="1:21" ht="7.5" customHeight="1" x14ac:dyDescent="0.25">
      <c r="A2" s="57"/>
      <c r="B2" s="66"/>
      <c r="C2" s="66"/>
      <c r="D2" s="66"/>
      <c r="E2" s="66"/>
      <c r="F2" s="66"/>
      <c r="G2" s="66"/>
      <c r="H2" s="66"/>
      <c r="I2" s="66"/>
      <c r="J2" s="66"/>
      <c r="K2" s="66"/>
      <c r="L2" s="66"/>
      <c r="M2" s="66"/>
      <c r="N2" s="66"/>
      <c r="O2" s="66"/>
    </row>
    <row r="3" spans="1:21" x14ac:dyDescent="0.2">
      <c r="A3" s="19"/>
      <c r="B3" s="384"/>
      <c r="C3" s="384"/>
      <c r="D3" s="384"/>
      <c r="E3" s="384"/>
      <c r="F3" s="384"/>
      <c r="G3" s="385"/>
      <c r="H3" s="386"/>
      <c r="I3" s="384"/>
      <c r="J3" s="384"/>
      <c r="K3" s="384"/>
      <c r="L3" s="384"/>
      <c r="M3" s="384"/>
      <c r="N3" s="5"/>
    </row>
    <row r="4" spans="1:21" ht="13.5" customHeight="1" x14ac:dyDescent="0.2">
      <c r="A4" s="19"/>
      <c r="B4" s="387"/>
      <c r="C4" s="388"/>
      <c r="D4" s="388"/>
      <c r="E4" s="388"/>
      <c r="F4" s="388"/>
      <c r="G4" s="389"/>
      <c r="H4" s="387"/>
      <c r="I4" s="388"/>
      <c r="J4" s="388"/>
      <c r="K4" s="388"/>
      <c r="L4" s="388"/>
      <c r="M4" s="388"/>
      <c r="N4" s="31"/>
    </row>
    <row r="5" spans="1:21" x14ac:dyDescent="0.2">
      <c r="A5" s="9"/>
      <c r="B5" s="382"/>
      <c r="C5" s="390"/>
      <c r="D5" s="382"/>
      <c r="E5" s="390"/>
      <c r="F5" s="382"/>
      <c r="G5" s="390"/>
      <c r="H5" s="382"/>
      <c r="I5" s="390"/>
      <c r="J5" s="382"/>
      <c r="K5" s="390"/>
      <c r="L5" s="382"/>
      <c r="M5" s="383"/>
      <c r="N5" s="50"/>
    </row>
    <row r="6" spans="1:21" x14ac:dyDescent="0.2">
      <c r="A6" s="7"/>
      <c r="B6" s="55"/>
      <c r="C6" s="23"/>
      <c r="D6" s="23"/>
      <c r="E6" s="23"/>
      <c r="F6" s="23"/>
      <c r="G6" s="23"/>
      <c r="H6" s="23"/>
      <c r="I6" s="23"/>
      <c r="J6" s="23"/>
      <c r="K6" s="23"/>
      <c r="L6" s="23"/>
      <c r="M6" s="40"/>
      <c r="N6" s="50"/>
    </row>
    <row r="7" spans="1:21" x14ac:dyDescent="0.2">
      <c r="A7" s="395"/>
      <c r="B7" s="393"/>
      <c r="C7" s="394"/>
      <c r="D7" s="394"/>
      <c r="E7" s="394"/>
      <c r="F7" s="394"/>
      <c r="G7" s="397"/>
      <c r="H7" s="393"/>
      <c r="I7" s="394"/>
      <c r="J7" s="394"/>
      <c r="K7" s="394"/>
      <c r="L7" s="394"/>
      <c r="M7" s="394"/>
      <c r="N7" s="32"/>
    </row>
    <row r="8" spans="1:21" x14ac:dyDescent="0.2">
      <c r="A8" s="396"/>
      <c r="B8" s="25"/>
      <c r="C8" s="37"/>
      <c r="D8" s="26"/>
      <c r="E8" s="37"/>
      <c r="F8" s="26"/>
      <c r="G8" s="37"/>
      <c r="H8" s="25"/>
      <c r="I8" s="37"/>
      <c r="J8" s="26"/>
      <c r="K8" s="37"/>
      <c r="L8" s="26"/>
      <c r="M8" s="37"/>
      <c r="N8" s="1"/>
    </row>
    <row r="9" spans="1:21" x14ac:dyDescent="0.2">
      <c r="A9" s="27"/>
      <c r="B9" s="59"/>
      <c r="C9" s="60"/>
      <c r="D9" s="12"/>
      <c r="E9" s="60"/>
      <c r="F9" s="12"/>
      <c r="G9" s="60"/>
      <c r="H9" s="59"/>
      <c r="I9" s="60"/>
      <c r="J9" s="12"/>
      <c r="K9" s="60"/>
      <c r="L9" s="12"/>
      <c r="M9" s="60"/>
      <c r="N9" s="42"/>
      <c r="O9" s="72"/>
    </row>
    <row r="10" spans="1:21" x14ac:dyDescent="0.2">
      <c r="A10" s="27"/>
      <c r="B10" s="59"/>
      <c r="C10" s="60"/>
      <c r="D10" s="12"/>
      <c r="E10" s="60"/>
      <c r="F10" s="12"/>
      <c r="G10" s="60"/>
      <c r="H10" s="59"/>
      <c r="I10" s="60"/>
      <c r="J10" s="12"/>
      <c r="K10" s="60"/>
      <c r="L10" s="12"/>
      <c r="M10" s="60"/>
      <c r="N10" s="42"/>
      <c r="O10" s="72"/>
    </row>
    <row r="11" spans="1:21" x14ac:dyDescent="0.2">
      <c r="A11" s="18"/>
      <c r="B11" s="17"/>
      <c r="C11" s="60"/>
      <c r="D11" s="6"/>
      <c r="E11" s="60"/>
      <c r="F11" s="6"/>
      <c r="G11" s="60"/>
      <c r="H11" s="17"/>
      <c r="I11" s="60"/>
      <c r="J11" s="6"/>
      <c r="K11" s="60"/>
      <c r="L11" s="6"/>
      <c r="M11" s="60"/>
      <c r="N11" s="42"/>
      <c r="O11" s="72"/>
    </row>
    <row r="12" spans="1:21" x14ac:dyDescent="0.2">
      <c r="A12" s="18"/>
      <c r="B12" s="59"/>
      <c r="C12" s="60"/>
      <c r="D12" s="12"/>
      <c r="E12" s="60"/>
      <c r="F12" s="12"/>
      <c r="G12" s="60"/>
      <c r="H12" s="59"/>
      <c r="I12" s="60"/>
      <c r="J12" s="12"/>
      <c r="K12" s="60"/>
      <c r="L12" s="12"/>
      <c r="M12" s="60"/>
      <c r="N12" s="42"/>
      <c r="O12" s="72"/>
    </row>
    <row r="13" spans="1:21" x14ac:dyDescent="0.2">
      <c r="A13" s="18"/>
      <c r="B13" s="17"/>
      <c r="C13" s="60"/>
      <c r="D13" s="6"/>
      <c r="E13" s="60"/>
      <c r="F13" s="6"/>
      <c r="G13" s="60"/>
      <c r="H13" s="17"/>
      <c r="I13" s="60"/>
      <c r="J13" s="6"/>
      <c r="K13" s="60"/>
      <c r="L13" s="6"/>
      <c r="M13" s="60"/>
      <c r="N13" s="42"/>
      <c r="O13" s="72"/>
    </row>
    <row r="14" spans="1:21" x14ac:dyDescent="0.2">
      <c r="A14" s="18"/>
      <c r="B14" s="59"/>
      <c r="C14" s="60"/>
      <c r="D14" s="12"/>
      <c r="E14" s="60"/>
      <c r="F14" s="12"/>
      <c r="G14" s="60"/>
      <c r="H14" s="59"/>
      <c r="I14" s="60"/>
      <c r="J14" s="12"/>
      <c r="K14" s="60"/>
      <c r="L14" s="12"/>
      <c r="M14" s="60"/>
      <c r="N14" s="42"/>
      <c r="O14" s="72"/>
      <c r="P14" s="11"/>
      <c r="Q14" s="30"/>
      <c r="R14" s="4"/>
      <c r="S14" s="4"/>
      <c r="T14" s="4"/>
      <c r="U14" s="4"/>
    </row>
    <row r="15" spans="1:21" x14ac:dyDescent="0.2">
      <c r="A15" s="18"/>
      <c r="B15" s="59"/>
      <c r="C15" s="60"/>
      <c r="D15" s="12"/>
      <c r="E15" s="62"/>
      <c r="F15" s="12"/>
      <c r="G15" s="62"/>
      <c r="H15" s="59"/>
      <c r="I15" s="62"/>
      <c r="J15" s="12"/>
      <c r="K15" s="62"/>
      <c r="L15" s="12"/>
      <c r="M15" s="62"/>
      <c r="N15" s="42"/>
      <c r="O15" s="72"/>
      <c r="P15" s="11"/>
      <c r="Q15" s="30"/>
      <c r="R15" s="4"/>
      <c r="S15" s="4"/>
      <c r="T15" s="4"/>
      <c r="U15" s="4"/>
    </row>
    <row r="16" spans="1:21" ht="12.75" thickBot="1" x14ac:dyDescent="0.25">
      <c r="A16" s="8"/>
      <c r="B16" s="16"/>
      <c r="C16" s="63"/>
      <c r="D16" s="2"/>
      <c r="E16" s="64"/>
      <c r="F16" s="2"/>
      <c r="G16" s="64"/>
      <c r="H16" s="16"/>
      <c r="I16" s="65"/>
      <c r="J16" s="2"/>
      <c r="K16" s="65"/>
      <c r="L16" s="2"/>
      <c r="M16" s="65"/>
      <c r="N16" s="42"/>
      <c r="O16" s="72"/>
      <c r="P16" s="11"/>
      <c r="Q16" s="30"/>
      <c r="R16" s="4"/>
      <c r="S16" s="4"/>
      <c r="T16" s="4"/>
      <c r="U16" s="4"/>
    </row>
    <row r="17" spans="1:20" x14ac:dyDescent="0.2">
      <c r="A17" s="10"/>
      <c r="B17" s="66"/>
      <c r="C17" s="66"/>
      <c r="D17" s="66"/>
      <c r="E17" s="66"/>
      <c r="F17" s="66"/>
      <c r="G17" s="66"/>
      <c r="H17" s="66"/>
      <c r="I17" s="66"/>
      <c r="J17" s="66"/>
      <c r="K17" s="66"/>
      <c r="L17" s="67"/>
      <c r="M17" s="67"/>
      <c r="N17" s="68"/>
      <c r="O17" s="67"/>
    </row>
    <row r="18" spans="1:20" x14ac:dyDescent="0.2">
      <c r="A18" s="41"/>
      <c r="B18" s="384"/>
      <c r="C18" s="384"/>
      <c r="D18" s="384"/>
      <c r="E18" s="384"/>
      <c r="F18" s="384"/>
      <c r="G18" s="385"/>
      <c r="H18" s="3"/>
      <c r="I18" s="3"/>
      <c r="J18" s="3"/>
      <c r="K18" s="3"/>
      <c r="L18" s="3"/>
      <c r="M18" s="3"/>
      <c r="N18" s="69"/>
      <c r="O18" s="66"/>
      <c r="P18" s="51"/>
      <c r="Q18" s="30"/>
      <c r="R18" s="4"/>
      <c r="S18" s="4"/>
      <c r="T18" s="4"/>
    </row>
    <row r="19" spans="1:20" x14ac:dyDescent="0.2">
      <c r="A19" s="28"/>
      <c r="B19" s="398"/>
      <c r="C19" s="399"/>
      <c r="D19" s="399"/>
      <c r="E19" s="399"/>
      <c r="F19" s="399"/>
      <c r="G19" s="399"/>
      <c r="H19" s="69"/>
      <c r="I19" s="70"/>
      <c r="J19" s="71"/>
      <c r="K19" s="42"/>
      <c r="L19" s="71"/>
      <c r="M19" s="72"/>
      <c r="N19" s="69"/>
      <c r="O19" s="66"/>
      <c r="P19" s="51"/>
      <c r="Q19" s="30"/>
      <c r="R19" s="4"/>
      <c r="S19" s="4"/>
      <c r="T19" s="4"/>
    </row>
    <row r="20" spans="1:20" x14ac:dyDescent="0.2">
      <c r="A20" s="29"/>
      <c r="B20" s="383"/>
      <c r="C20" s="390"/>
      <c r="D20" s="383"/>
      <c r="E20" s="390"/>
      <c r="F20" s="383"/>
      <c r="G20" s="390"/>
      <c r="H20" s="69"/>
      <c r="I20" s="70"/>
      <c r="J20" s="71"/>
      <c r="K20" s="42"/>
      <c r="L20" s="71"/>
      <c r="M20" s="72"/>
      <c r="N20" s="69"/>
      <c r="O20" s="66"/>
      <c r="P20" s="51"/>
      <c r="Q20" s="30"/>
      <c r="R20" s="36"/>
      <c r="S20" s="36"/>
      <c r="T20" s="36"/>
    </row>
    <row r="21" spans="1:20" x14ac:dyDescent="0.2">
      <c r="A21" s="54"/>
      <c r="B21" s="55"/>
      <c r="C21" s="23"/>
      <c r="D21" s="23"/>
      <c r="E21" s="23"/>
      <c r="F21" s="23"/>
      <c r="G21" s="40"/>
      <c r="H21" s="69"/>
      <c r="I21" s="70"/>
      <c r="J21" s="71"/>
      <c r="K21" s="42"/>
      <c r="L21" s="71"/>
      <c r="M21" s="72"/>
      <c r="N21" s="69"/>
      <c r="O21" s="66"/>
      <c r="P21" s="51"/>
      <c r="Q21" s="30"/>
      <c r="R21" s="4"/>
      <c r="S21" s="4"/>
      <c r="T21" s="4"/>
    </row>
    <row r="22" spans="1:20" x14ac:dyDescent="0.2">
      <c r="A22" s="391"/>
      <c r="B22" s="393"/>
      <c r="C22" s="394"/>
      <c r="D22" s="394"/>
      <c r="E22" s="394"/>
      <c r="F22" s="394"/>
      <c r="G22" s="394"/>
      <c r="H22" s="69"/>
      <c r="I22" s="70"/>
      <c r="J22" s="71"/>
      <c r="K22" s="42"/>
      <c r="L22" s="71"/>
      <c r="M22" s="72"/>
      <c r="N22" s="69"/>
      <c r="O22" s="66"/>
      <c r="P22" s="51"/>
      <c r="Q22" s="30"/>
      <c r="R22" s="4"/>
      <c r="S22" s="4"/>
      <c r="T22" s="4"/>
    </row>
    <row r="23" spans="1:20" x14ac:dyDescent="0.2">
      <c r="A23" s="392"/>
      <c r="B23" s="25"/>
      <c r="C23" s="38"/>
      <c r="D23" s="26"/>
      <c r="E23" s="38"/>
      <c r="F23" s="26"/>
      <c r="G23" s="38"/>
      <c r="H23" s="66"/>
      <c r="I23" s="66"/>
      <c r="J23" s="71"/>
      <c r="K23" s="42"/>
      <c r="L23" s="71"/>
      <c r="M23" s="72"/>
      <c r="N23" s="69"/>
      <c r="O23" s="66"/>
      <c r="P23" s="51"/>
      <c r="Q23" s="30"/>
      <c r="R23" s="33"/>
      <c r="S23" s="36"/>
      <c r="T23" s="36"/>
    </row>
    <row r="24" spans="1:20" x14ac:dyDescent="0.2">
      <c r="A24" s="21"/>
      <c r="B24" s="48"/>
      <c r="C24" s="34"/>
      <c r="D24" s="13"/>
      <c r="E24" s="34"/>
      <c r="F24" s="13"/>
      <c r="G24" s="34"/>
      <c r="H24" s="66"/>
      <c r="I24" s="66"/>
      <c r="J24" s="71"/>
      <c r="K24" s="42"/>
      <c r="L24" s="71"/>
      <c r="M24" s="72"/>
      <c r="N24" s="69"/>
      <c r="O24" s="70"/>
      <c r="T24" s="67"/>
    </row>
    <row r="25" spans="1:20" x14ac:dyDescent="0.2">
      <c r="A25" s="21"/>
      <c r="B25" s="48"/>
      <c r="C25" s="34"/>
      <c r="D25" s="13"/>
      <c r="E25" s="34"/>
      <c r="F25" s="13"/>
      <c r="G25" s="34"/>
      <c r="H25" s="66"/>
      <c r="I25" s="66"/>
      <c r="J25" s="71"/>
      <c r="K25" s="42"/>
      <c r="L25" s="71"/>
      <c r="M25" s="72"/>
      <c r="N25" s="69"/>
      <c r="O25" s="70"/>
    </row>
    <row r="26" spans="1:20" x14ac:dyDescent="0.2">
      <c r="A26" s="21"/>
      <c r="B26" s="48"/>
      <c r="C26" s="34"/>
      <c r="D26" s="13"/>
      <c r="E26" s="34"/>
      <c r="F26" s="13"/>
      <c r="G26" s="34"/>
      <c r="H26" s="66"/>
      <c r="I26" s="66"/>
      <c r="J26" s="71"/>
      <c r="K26" s="42"/>
      <c r="L26" s="71"/>
      <c r="M26" s="72"/>
      <c r="N26" s="69"/>
      <c r="O26" s="70"/>
    </row>
    <row r="27" spans="1:20" ht="12.75" thickBot="1" x14ac:dyDescent="0.25">
      <c r="A27" s="22"/>
      <c r="B27" s="49"/>
      <c r="C27" s="35"/>
      <c r="D27" s="15"/>
      <c r="E27" s="35"/>
      <c r="F27" s="15"/>
      <c r="G27" s="35"/>
      <c r="H27" s="66"/>
      <c r="I27" s="66"/>
      <c r="J27" s="66"/>
      <c r="K27" s="66"/>
      <c r="L27" s="66"/>
      <c r="M27" s="66"/>
      <c r="N27" s="69"/>
      <c r="O27" s="70"/>
    </row>
    <row r="28" spans="1:20" x14ac:dyDescent="0.2">
      <c r="A28" s="11"/>
      <c r="B28" s="11"/>
      <c r="C28" s="30"/>
      <c r="D28" s="4"/>
      <c r="E28" s="4"/>
      <c r="F28" s="4"/>
      <c r="G28" s="67"/>
      <c r="H28" s="66"/>
      <c r="I28" s="66"/>
      <c r="J28" s="66"/>
      <c r="K28" s="66"/>
      <c r="L28" s="66"/>
      <c r="M28" s="66"/>
    </row>
    <row r="29" spans="1:20" x14ac:dyDescent="0.2">
      <c r="H29" s="66"/>
      <c r="I29" s="66"/>
      <c r="J29" s="66"/>
      <c r="K29" s="66"/>
      <c r="L29" s="66"/>
      <c r="M29" s="66"/>
    </row>
    <row r="30" spans="1:20" x14ac:dyDescent="0.2">
      <c r="J30" s="71"/>
      <c r="K30" s="71"/>
      <c r="L30" s="71"/>
      <c r="M30" s="71"/>
    </row>
    <row r="31" spans="1:20" x14ac:dyDescent="0.2">
      <c r="H31" s="71"/>
      <c r="I31" s="73"/>
      <c r="J31" s="71"/>
      <c r="K31" s="61"/>
      <c r="L31" s="61"/>
      <c r="M31" s="61"/>
    </row>
    <row r="32" spans="1:20" ht="12.75" customHeight="1" x14ac:dyDescent="0.2">
      <c r="H32" s="71"/>
      <c r="I32" s="73"/>
      <c r="J32" s="71"/>
      <c r="K32" s="61"/>
      <c r="L32" s="61"/>
      <c r="M32" s="61"/>
    </row>
    <row r="33" spans="8:13" x14ac:dyDescent="0.2">
      <c r="H33" s="71"/>
      <c r="I33" s="73"/>
      <c r="J33" s="71"/>
      <c r="K33" s="61"/>
      <c r="L33" s="61"/>
      <c r="M33" s="61"/>
    </row>
    <row r="34" spans="8:13" ht="13.5" customHeight="1" x14ac:dyDescent="0.2">
      <c r="H34" s="71"/>
      <c r="I34" s="73"/>
      <c r="J34" s="71"/>
      <c r="K34" s="61"/>
      <c r="L34" s="61"/>
      <c r="M34" s="61"/>
    </row>
    <row r="35" spans="8:13" ht="12.7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workbookViewId="0"/>
  </sheetViews>
  <sheetFormatPr defaultColWidth="9.140625" defaultRowHeight="12" x14ac:dyDescent="0.2"/>
  <cols>
    <col min="1" max="1" width="9.42578125" style="56" customWidth="1"/>
    <col min="2" max="2" width="14.42578125" style="56" customWidth="1"/>
    <col min="3" max="3" width="8" style="56" bestFit="1" customWidth="1"/>
    <col min="4" max="4" width="14.42578125" style="56" customWidth="1"/>
    <col min="5" max="5" width="8" style="56" bestFit="1" customWidth="1"/>
    <col min="6" max="6" width="14.42578125" style="56" customWidth="1"/>
    <col min="7" max="7" width="8" style="56" bestFit="1" customWidth="1"/>
    <col min="8" max="8" width="14.42578125" style="56" customWidth="1"/>
    <col min="9" max="9" width="8" style="56" bestFit="1" customWidth="1"/>
    <col min="10" max="10" width="14.42578125" style="56" customWidth="1"/>
    <col min="11" max="11" width="8" style="56" bestFit="1" customWidth="1"/>
    <col min="12" max="12" width="14.42578125" style="56" customWidth="1"/>
    <col min="13" max="13" width="8" style="56" bestFit="1" customWidth="1"/>
    <col min="14" max="26" width="9.140625" style="56" customWidth="1"/>
    <col min="27" max="16384" width="9.140625" style="56"/>
  </cols>
  <sheetData>
    <row r="1" spans="1:24" ht="18" x14ac:dyDescent="0.25">
      <c r="A1" s="57" t="s">
        <v>15</v>
      </c>
      <c r="M1" s="58" t="e">
        <f>#REF!</f>
        <v>#REF!</v>
      </c>
    </row>
    <row r="2" spans="1:24" ht="7.5" customHeight="1" x14ac:dyDescent="0.2"/>
    <row r="3" spans="1:24" x14ac:dyDescent="0.2">
      <c r="A3" s="19"/>
      <c r="B3" s="384"/>
      <c r="C3" s="384"/>
      <c r="D3" s="384"/>
      <c r="E3" s="384"/>
      <c r="F3" s="384"/>
      <c r="G3" s="385"/>
      <c r="H3" s="386"/>
      <c r="I3" s="384"/>
      <c r="J3" s="384"/>
      <c r="K3" s="384"/>
      <c r="L3" s="384"/>
      <c r="M3" s="384"/>
      <c r="N3" s="5"/>
    </row>
    <row r="4" spans="1:24" x14ac:dyDescent="0.2">
      <c r="A4" s="19"/>
      <c r="B4" s="387"/>
      <c r="C4" s="388"/>
      <c r="D4" s="388"/>
      <c r="E4" s="388"/>
      <c r="F4" s="388"/>
      <c r="G4" s="389"/>
      <c r="H4" s="387"/>
      <c r="I4" s="388"/>
      <c r="J4" s="388"/>
      <c r="K4" s="388"/>
      <c r="L4" s="388"/>
      <c r="M4" s="388"/>
      <c r="N4" s="31"/>
    </row>
    <row r="5" spans="1:24" x14ac:dyDescent="0.2">
      <c r="A5" s="9"/>
      <c r="B5" s="382"/>
      <c r="C5" s="390"/>
      <c r="D5" s="382"/>
      <c r="E5" s="390"/>
      <c r="F5" s="382"/>
      <c r="G5" s="390"/>
      <c r="H5" s="382"/>
      <c r="I5" s="390"/>
      <c r="J5" s="382"/>
      <c r="K5" s="390"/>
      <c r="L5" s="382"/>
      <c r="M5" s="383"/>
      <c r="N5" s="50"/>
    </row>
    <row r="6" spans="1:24" x14ac:dyDescent="0.2">
      <c r="A6" s="7"/>
      <c r="B6" s="55"/>
      <c r="C6" s="23"/>
      <c r="D6" s="23"/>
      <c r="E6" s="23"/>
      <c r="F6" s="23"/>
      <c r="G6" s="23"/>
      <c r="H6" s="23"/>
      <c r="I6" s="23"/>
      <c r="J6" s="23"/>
      <c r="K6" s="23"/>
      <c r="L6" s="23"/>
      <c r="M6" s="24"/>
      <c r="N6" s="50"/>
    </row>
    <row r="7" spans="1:24" x14ac:dyDescent="0.2">
      <c r="A7" s="395"/>
      <c r="B7" s="393"/>
      <c r="C7" s="394"/>
      <c r="D7" s="394"/>
      <c r="E7" s="394"/>
      <c r="F7" s="394"/>
      <c r="G7" s="397"/>
      <c r="H7" s="393"/>
      <c r="I7" s="394"/>
      <c r="J7" s="394"/>
      <c r="K7" s="394"/>
      <c r="L7" s="394"/>
      <c r="M7" s="394"/>
      <c r="N7" s="32"/>
    </row>
    <row r="8" spans="1:24" x14ac:dyDescent="0.2">
      <c r="A8" s="396"/>
      <c r="B8" s="25"/>
      <c r="C8" s="37"/>
      <c r="D8" s="26"/>
      <c r="E8" s="37"/>
      <c r="F8" s="26"/>
      <c r="G8" s="37"/>
      <c r="H8" s="25"/>
      <c r="I8" s="37"/>
      <c r="J8" s="26"/>
      <c r="K8" s="37"/>
      <c r="L8" s="26"/>
      <c r="M8" s="37"/>
      <c r="N8" s="1"/>
    </row>
    <row r="9" spans="1:24" x14ac:dyDescent="0.2">
      <c r="A9" s="27"/>
      <c r="B9" s="59"/>
      <c r="C9" s="60"/>
      <c r="D9" s="12"/>
      <c r="E9" s="60"/>
      <c r="F9" s="12"/>
      <c r="G9" s="60"/>
      <c r="H9" s="59"/>
      <c r="I9" s="60"/>
      <c r="J9" s="12"/>
      <c r="K9" s="60"/>
      <c r="L9" s="12"/>
      <c r="M9" s="60"/>
      <c r="N9" s="42"/>
      <c r="O9" s="72"/>
      <c r="X9" s="61"/>
    </row>
    <row r="10" spans="1:24" x14ac:dyDescent="0.2">
      <c r="A10" s="18"/>
      <c r="B10" s="59"/>
      <c r="C10" s="60"/>
      <c r="D10" s="12"/>
      <c r="E10" s="60"/>
      <c r="F10" s="12"/>
      <c r="G10" s="60"/>
      <c r="H10" s="59"/>
      <c r="I10" s="60"/>
      <c r="J10" s="12"/>
      <c r="K10" s="60"/>
      <c r="L10" s="12"/>
      <c r="M10" s="60"/>
      <c r="N10" s="42"/>
      <c r="O10" s="72"/>
      <c r="X10" s="61"/>
    </row>
    <row r="11" spans="1:24" x14ac:dyDescent="0.2">
      <c r="A11" s="18"/>
      <c r="B11" s="17"/>
      <c r="C11" s="60"/>
      <c r="D11" s="6"/>
      <c r="E11" s="60"/>
      <c r="F11" s="6"/>
      <c r="G11" s="60"/>
      <c r="H11" s="17"/>
      <c r="I11" s="60"/>
      <c r="J11" s="6"/>
      <c r="K11" s="60"/>
      <c r="L11" s="6"/>
      <c r="M11" s="60"/>
      <c r="N11" s="42"/>
      <c r="O11" s="72"/>
      <c r="X11" s="61"/>
    </row>
    <row r="12" spans="1:24" x14ac:dyDescent="0.2">
      <c r="A12" s="18"/>
      <c r="B12" s="59"/>
      <c r="C12" s="60"/>
      <c r="D12" s="12"/>
      <c r="E12" s="60"/>
      <c r="F12" s="12"/>
      <c r="G12" s="60"/>
      <c r="H12" s="59"/>
      <c r="I12" s="60"/>
      <c r="J12" s="12"/>
      <c r="K12" s="60"/>
      <c r="L12" s="12"/>
      <c r="M12" s="60"/>
      <c r="N12" s="42"/>
      <c r="O12" s="72"/>
      <c r="X12" s="61"/>
    </row>
    <row r="13" spans="1:24" x14ac:dyDescent="0.2">
      <c r="A13" s="18"/>
      <c r="B13" s="17"/>
      <c r="C13" s="60"/>
      <c r="D13" s="6"/>
      <c r="E13" s="60"/>
      <c r="F13" s="6"/>
      <c r="G13" s="60"/>
      <c r="H13" s="17"/>
      <c r="I13" s="60"/>
      <c r="J13" s="6"/>
      <c r="K13" s="60"/>
      <c r="L13" s="6"/>
      <c r="M13" s="60"/>
      <c r="N13" s="42"/>
      <c r="O13" s="72"/>
      <c r="X13" s="61"/>
    </row>
    <row r="14" spans="1:24" x14ac:dyDescent="0.2">
      <c r="A14" s="18"/>
      <c r="B14" s="59"/>
      <c r="C14" s="60"/>
      <c r="D14" s="12"/>
      <c r="E14" s="60"/>
      <c r="F14" s="12"/>
      <c r="G14" s="60"/>
      <c r="H14" s="59"/>
      <c r="I14" s="60"/>
      <c r="J14" s="12"/>
      <c r="K14" s="60"/>
      <c r="L14" s="12"/>
      <c r="M14" s="60"/>
      <c r="N14" s="42"/>
      <c r="O14" s="72"/>
      <c r="P14" s="11"/>
      <c r="Q14" s="30"/>
      <c r="R14" s="4"/>
      <c r="S14" s="4"/>
      <c r="T14" s="4"/>
      <c r="U14" s="4"/>
      <c r="X14" s="61"/>
    </row>
    <row r="15" spans="1:24" x14ac:dyDescent="0.2">
      <c r="A15" s="18"/>
      <c r="B15" s="59"/>
      <c r="C15" s="60"/>
      <c r="D15" s="12"/>
      <c r="E15" s="62"/>
      <c r="F15" s="12"/>
      <c r="G15" s="62"/>
      <c r="H15" s="59"/>
      <c r="I15" s="62"/>
      <c r="J15" s="12"/>
      <c r="K15" s="62"/>
      <c r="L15" s="12"/>
      <c r="M15" s="62"/>
      <c r="N15" s="42"/>
      <c r="O15" s="72"/>
      <c r="P15" s="11"/>
      <c r="Q15" s="30"/>
      <c r="R15" s="4"/>
      <c r="S15" s="4"/>
      <c r="T15" s="4"/>
      <c r="U15" s="4"/>
      <c r="X15" s="61"/>
    </row>
    <row r="16" spans="1:24" ht="12.75" thickBot="1" x14ac:dyDescent="0.25">
      <c r="A16" s="8"/>
      <c r="B16" s="16"/>
      <c r="C16" s="63"/>
      <c r="D16" s="2"/>
      <c r="E16" s="64"/>
      <c r="F16" s="2"/>
      <c r="G16" s="64"/>
      <c r="H16" s="16"/>
      <c r="I16" s="65"/>
      <c r="J16" s="2"/>
      <c r="K16" s="65"/>
      <c r="L16" s="2"/>
      <c r="M16" s="65"/>
      <c r="N16" s="42"/>
      <c r="O16" s="72"/>
      <c r="P16" s="11"/>
      <c r="Q16" s="30"/>
      <c r="R16" s="4"/>
      <c r="S16" s="4"/>
      <c r="T16" s="4"/>
      <c r="U16" s="4"/>
      <c r="X16" s="61"/>
    </row>
    <row r="17" spans="1:15" x14ac:dyDescent="0.2">
      <c r="A17" s="10"/>
      <c r="B17" s="66"/>
      <c r="C17" s="66"/>
      <c r="D17" s="66"/>
      <c r="E17" s="66"/>
      <c r="F17" s="66"/>
      <c r="G17" s="66"/>
      <c r="H17" s="66"/>
      <c r="I17" s="66"/>
      <c r="J17" s="66"/>
      <c r="K17" s="66"/>
      <c r="L17" s="67"/>
      <c r="M17" s="67"/>
      <c r="N17" s="68"/>
      <c r="O17" s="67"/>
    </row>
    <row r="18" spans="1:15" x14ac:dyDescent="0.2">
      <c r="A18" s="20"/>
      <c r="B18" s="384"/>
      <c r="C18" s="384"/>
      <c r="D18" s="384"/>
      <c r="E18" s="384"/>
      <c r="F18" s="384"/>
      <c r="G18" s="385"/>
      <c r="H18" s="66"/>
      <c r="I18" s="66"/>
      <c r="J18" s="66"/>
      <c r="K18" s="66"/>
      <c r="L18" s="66"/>
      <c r="M18" s="66"/>
      <c r="N18" s="69"/>
      <c r="O18" s="66"/>
    </row>
    <row r="19" spans="1:15" x14ac:dyDescent="0.2">
      <c r="A19" s="28"/>
      <c r="B19" s="398"/>
      <c r="C19" s="399"/>
      <c r="D19" s="399"/>
      <c r="E19" s="399"/>
      <c r="F19" s="399"/>
      <c r="G19" s="399"/>
      <c r="H19" s="69"/>
      <c r="I19" s="70"/>
      <c r="J19" s="71"/>
      <c r="K19" s="42"/>
      <c r="L19" s="71"/>
      <c r="M19" s="72"/>
      <c r="N19" s="69"/>
      <c r="O19" s="66"/>
    </row>
    <row r="20" spans="1:15" x14ac:dyDescent="0.2">
      <c r="A20" s="29"/>
      <c r="B20" s="383"/>
      <c r="C20" s="390"/>
      <c r="D20" s="383"/>
      <c r="E20" s="390"/>
      <c r="F20" s="383"/>
      <c r="G20" s="390"/>
      <c r="H20" s="69"/>
      <c r="I20" s="70"/>
      <c r="J20" s="71"/>
      <c r="K20" s="42"/>
      <c r="L20" s="71"/>
      <c r="M20" s="72"/>
      <c r="N20" s="69"/>
      <c r="O20" s="66"/>
    </row>
    <row r="21" spans="1:15" x14ac:dyDescent="0.2">
      <c r="A21" s="54"/>
      <c r="B21" s="55"/>
      <c r="C21" s="23"/>
      <c r="D21" s="23"/>
      <c r="E21" s="23"/>
      <c r="F21" s="23"/>
      <c r="G21" s="40"/>
      <c r="H21" s="69"/>
      <c r="I21" s="70"/>
      <c r="J21" s="71"/>
      <c r="K21" s="42"/>
      <c r="L21" s="71"/>
      <c r="M21" s="72"/>
      <c r="N21" s="69"/>
      <c r="O21" s="66"/>
    </row>
    <row r="22" spans="1:15" x14ac:dyDescent="0.2">
      <c r="A22" s="391"/>
      <c r="B22" s="393"/>
      <c r="C22" s="394"/>
      <c r="D22" s="394"/>
      <c r="E22" s="394"/>
      <c r="F22" s="394"/>
      <c r="G22" s="394"/>
      <c r="H22" s="69"/>
      <c r="I22" s="70"/>
      <c r="J22" s="71"/>
      <c r="K22" s="42"/>
      <c r="L22" s="71"/>
      <c r="M22" s="72"/>
      <c r="N22" s="69"/>
      <c r="O22" s="66"/>
    </row>
    <row r="23" spans="1:15" x14ac:dyDescent="0.2">
      <c r="A23" s="392"/>
      <c r="B23" s="25"/>
      <c r="C23" s="38"/>
      <c r="D23" s="26"/>
      <c r="E23" s="38"/>
      <c r="F23" s="26"/>
      <c r="G23" s="38"/>
      <c r="H23" s="66"/>
      <c r="I23" s="66"/>
      <c r="J23" s="71"/>
      <c r="K23" s="42"/>
      <c r="L23" s="71"/>
      <c r="M23" s="72"/>
      <c r="N23" s="69"/>
      <c r="O23" s="66"/>
    </row>
    <row r="24" spans="1:15" x14ac:dyDescent="0.2">
      <c r="A24" s="21"/>
      <c r="B24" s="48"/>
      <c r="C24" s="34"/>
      <c r="D24" s="13"/>
      <c r="E24" s="34"/>
      <c r="F24" s="13"/>
      <c r="G24" s="34"/>
      <c r="H24" s="66"/>
      <c r="I24" s="66"/>
      <c r="J24" s="71"/>
      <c r="K24" s="42"/>
      <c r="L24" s="71"/>
      <c r="M24" s="72"/>
      <c r="N24" s="69"/>
      <c r="O24" s="70"/>
    </row>
    <row r="25" spans="1:15" x14ac:dyDescent="0.2">
      <c r="A25" s="21"/>
      <c r="B25" s="48"/>
      <c r="C25" s="34"/>
      <c r="D25" s="13"/>
      <c r="E25" s="34"/>
      <c r="F25" s="13"/>
      <c r="G25" s="34"/>
      <c r="H25" s="66"/>
      <c r="I25" s="66"/>
      <c r="J25" s="71"/>
      <c r="K25" s="42"/>
      <c r="L25" s="71"/>
      <c r="M25" s="72"/>
      <c r="N25" s="69"/>
      <c r="O25" s="70"/>
    </row>
    <row r="26" spans="1:15" x14ac:dyDescent="0.2">
      <c r="A26" s="21"/>
      <c r="B26" s="48"/>
      <c r="C26" s="34"/>
      <c r="D26" s="13"/>
      <c r="E26" s="34"/>
      <c r="F26" s="13"/>
      <c r="G26" s="34"/>
      <c r="H26" s="66"/>
      <c r="I26" s="66"/>
      <c r="J26" s="71"/>
      <c r="K26" s="42"/>
      <c r="L26" s="71"/>
      <c r="M26" s="72"/>
      <c r="N26" s="69"/>
      <c r="O26" s="70"/>
    </row>
    <row r="27" spans="1:15" ht="12.75" thickBot="1" x14ac:dyDescent="0.25">
      <c r="A27" s="22"/>
      <c r="B27" s="49"/>
      <c r="C27" s="35"/>
      <c r="D27" s="15"/>
      <c r="E27" s="35"/>
      <c r="F27" s="15"/>
      <c r="G27" s="35"/>
      <c r="H27" s="66"/>
      <c r="I27" s="66"/>
      <c r="J27" s="66"/>
      <c r="K27" s="66"/>
      <c r="L27" s="66"/>
      <c r="M27" s="66"/>
      <c r="N27" s="69"/>
      <c r="O27" s="70"/>
    </row>
    <row r="28" spans="1:15" x14ac:dyDescent="0.2">
      <c r="A28" s="11"/>
      <c r="B28" s="11"/>
      <c r="C28" s="30"/>
      <c r="D28" s="4"/>
      <c r="E28" s="4"/>
      <c r="F28" s="4"/>
      <c r="G28" s="67"/>
      <c r="H28" s="66"/>
      <c r="I28" s="66"/>
      <c r="J28" s="66"/>
      <c r="K28" s="66"/>
      <c r="L28" s="66"/>
      <c r="M28" s="66"/>
      <c r="N28" s="66"/>
      <c r="O28" s="66"/>
    </row>
    <row r="29" spans="1:15" x14ac:dyDescent="0.2">
      <c r="A29" s="11"/>
      <c r="B29" s="11"/>
      <c r="C29" s="30"/>
      <c r="D29" s="4"/>
      <c r="E29" s="4"/>
      <c r="F29" s="4"/>
      <c r="G29" s="67"/>
      <c r="H29" s="66"/>
      <c r="I29" s="66"/>
      <c r="J29" s="66"/>
      <c r="K29" s="66"/>
      <c r="L29" s="66"/>
      <c r="M29" s="66"/>
      <c r="N29" s="66"/>
      <c r="O29" s="66"/>
    </row>
    <row r="30" spans="1:15" x14ac:dyDescent="0.2">
      <c r="J30" s="71"/>
      <c r="K30" s="71"/>
      <c r="L30" s="71"/>
      <c r="M30" s="71"/>
    </row>
    <row r="31" spans="1:15" x14ac:dyDescent="0.2">
      <c r="H31" s="71"/>
      <c r="I31" s="73"/>
      <c r="J31" s="71"/>
      <c r="K31" s="61"/>
      <c r="L31" s="61"/>
      <c r="M31" s="61"/>
    </row>
    <row r="32" spans="1:15" x14ac:dyDescent="0.2">
      <c r="H32" s="71"/>
      <c r="I32" s="73"/>
      <c r="J32" s="71"/>
      <c r="K32" s="61"/>
      <c r="L32" s="61"/>
      <c r="M32" s="61"/>
    </row>
    <row r="33" spans="8:13" ht="12.75" customHeight="1" x14ac:dyDescent="0.2">
      <c r="H33" s="71"/>
      <c r="I33" s="73"/>
      <c r="J33" s="71"/>
      <c r="K33" s="61"/>
      <c r="L33" s="61"/>
      <c r="M33" s="61"/>
    </row>
    <row r="34" spans="8:13" x14ac:dyDescent="0.2">
      <c r="H34" s="71"/>
      <c r="I34" s="73"/>
      <c r="J34" s="71"/>
      <c r="K34" s="61"/>
      <c r="L34" s="61"/>
      <c r="M34" s="61"/>
    </row>
    <row r="35" spans="8:13" ht="13.5" customHeight="1" x14ac:dyDescent="0.2">
      <c r="H35" s="71"/>
      <c r="I35" s="73"/>
      <c r="J35" s="71"/>
      <c r="K35" s="61"/>
      <c r="L35" s="61"/>
      <c r="M35" s="61"/>
    </row>
    <row r="36" spans="8:13" ht="12.75" customHeight="1" x14ac:dyDescent="0.2">
      <c r="H36" s="71"/>
      <c r="I36" s="73"/>
      <c r="J36" s="71"/>
      <c r="K36" s="61"/>
      <c r="L36" s="61"/>
      <c r="M36" s="61"/>
    </row>
    <row r="37" spans="8:13" ht="12.75" customHeight="1" x14ac:dyDescent="0.2">
      <c r="H37" s="71"/>
      <c r="I37" s="73"/>
      <c r="J37" s="71"/>
      <c r="K37" s="61"/>
      <c r="L37" s="61"/>
      <c r="M37" s="61"/>
    </row>
    <row r="38" spans="8:13" ht="12.75" customHeight="1" x14ac:dyDescent="0.2">
      <c r="H38" s="71"/>
      <c r="I38" s="73"/>
      <c r="J38" s="71"/>
      <c r="K38" s="61"/>
      <c r="L38" s="61"/>
      <c r="M38" s="6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148F3-6171-44C0-BAD6-807D14DBBAAE}">
  <ds:schemaRefs>
    <ds:schemaRef ds:uri="http://purl.org/dc/elements/1.1/"/>
    <ds:schemaRef ds:uri="http://schemas.microsoft.com/office/2006/metadata/properties"/>
    <ds:schemaRef ds:uri="http://schemas.openxmlformats.org/package/2006/metadata/core-properties"/>
    <ds:schemaRef ds:uri="14dc2d1e-e557-46df-b43d-86cdda3daf61"/>
    <ds:schemaRef ds:uri="http://schemas.microsoft.com/office/infopath/2007/PartnerControls"/>
    <ds:schemaRef ds:uri="http://purl.org/dc/terms/"/>
    <ds:schemaRef ds:uri="http://schemas.microsoft.com/office/2006/documentManagement/types"/>
    <ds:schemaRef ds:uri="5bf3f6dc-e993-4359-8647-cf971b7e723e"/>
    <ds:schemaRef ds:uri="http://www.w3.org/XML/1998/namespace"/>
    <ds:schemaRef ds:uri="http://purl.org/dc/dcmitype/"/>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8</vt:i4>
      </vt:variant>
    </vt:vector>
  </HeadingPairs>
  <TitlesOfParts>
    <vt:vector size="26" baseType="lpstr">
      <vt:lpstr>Titulní strana</vt:lpstr>
      <vt:lpstr>Souhrnně KS</vt:lpstr>
      <vt:lpstr>Plyn KS</vt:lpstr>
      <vt:lpstr>Uhlí KS</vt:lpstr>
      <vt:lpstr>Biomasa KS</vt:lpstr>
      <vt:lpstr>14.2</vt:lpstr>
      <vt:lpstr>14.3</vt:lpstr>
      <vt:lpstr>14.4</vt:lpstr>
      <vt:lpstr>14.5</vt:lpstr>
      <vt:lpstr>14.6</vt:lpstr>
      <vt:lpstr>14.7</vt:lpstr>
      <vt:lpstr>14.8</vt:lpstr>
      <vt:lpstr>14.9</vt:lpstr>
      <vt:lpstr>14.10</vt:lpstr>
      <vt:lpstr>14.11</vt:lpstr>
      <vt:lpstr>14.12</vt:lpstr>
      <vt:lpstr>14.13</vt:lpstr>
      <vt:lpstr>14.14</vt:lpstr>
      <vt:lpstr>'Biomasa KS'!Názvy_tisku</vt:lpstr>
      <vt:lpstr>'Plyn KS'!Názvy_tisku</vt:lpstr>
      <vt:lpstr>'Uhlí KS'!Názvy_tisku</vt:lpstr>
      <vt:lpstr>'Biomasa KS'!Oblast_tisku</vt:lpstr>
      <vt:lpstr>'Plyn KS'!Oblast_tisku</vt:lpstr>
      <vt:lpstr>'Souhrnně KS'!Oblast_tisku</vt:lpstr>
      <vt:lpstr>'Titulní strana'!Oblast_tisku</vt:lpstr>
      <vt:lpstr>'Uhlí KS'!Oblast_tisku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komentátor</cp:lastModifiedBy>
  <cp:lastPrinted>2022-12-01T06:21:58Z</cp:lastPrinted>
  <dcterms:created xsi:type="dcterms:W3CDTF">2006-03-02T11:20:40Z</dcterms:created>
  <dcterms:modified xsi:type="dcterms:W3CDTF">2022-12-01T08:04:30Z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