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1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15.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7.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8.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0.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drawings/drawing21.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23.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2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26.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7.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8.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theme/themeOverride2.xml" ContentType="application/vnd.openxmlformats-officedocument.themeOverride+xml"/>
  <Override PartName="/xl/charts/chart114.xml" ContentType="application/vnd.openxmlformats-officedocument.drawingml.chart+xml"/>
  <Override PartName="/xl/charts/chart115.xml" ContentType="application/vnd.openxmlformats-officedocument.drawingml.chart+xml"/>
  <Override PartName="/xl/drawings/drawing29.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theme/themeOverride3.xml" ContentType="application/vnd.openxmlformats-officedocument.themeOverride+xml"/>
  <Override PartName="/xl/charts/chart119.xml" ContentType="application/vnd.openxmlformats-officedocument.drawingml.chart+xml"/>
  <Override PartName="/xl/charts/chart120.xml" ContentType="application/vnd.openxmlformats-officedocument.drawingml.chart+xml"/>
  <Override PartName="/xl/drawings/drawing30.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theme/themeOverride4.xml" ContentType="application/vnd.openxmlformats-officedocument.themeOverride+xml"/>
  <Override PartName="/xl/charts/chart124.xml" ContentType="application/vnd.openxmlformats-officedocument.drawingml.chart+xml"/>
  <Override PartName="/xl/charts/chart125.xml" ContentType="application/vnd.openxmlformats-officedocument.drawingml.chart+xml"/>
  <Override PartName="/xl/drawings/drawing31.xml" ContentType="application/vnd.openxmlformats-officedocument.drawing+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theme/themeOverride5.xml" ContentType="application/vnd.openxmlformats-officedocument.themeOverride+xml"/>
  <Override PartName="/xl/charts/chart129.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theme/themeOverride6.xml" ContentType="application/vnd.openxmlformats-officedocument.themeOverride+xml"/>
  <Override PartName="/xl/charts/chart134.xml" ContentType="application/vnd.openxmlformats-officedocument.drawingml.chart+xml"/>
  <Override PartName="/xl/charts/chart135.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theme/themeOverride7.xml" ContentType="application/vnd.openxmlformats-officedocument.themeOverride+xml"/>
  <Override PartName="/xl/charts/chart139.xml" ContentType="application/vnd.openxmlformats-officedocument.drawingml.chart+xml"/>
  <Override PartName="/xl/charts/chart140.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theme/themeOverride8.xml" ContentType="application/vnd.openxmlformats-officedocument.themeOverride+xml"/>
  <Override PartName="/xl/charts/chart144.xml" ContentType="application/vnd.openxmlformats-officedocument.drawingml.chart+xml"/>
  <Override PartName="/xl/charts/chart145.xml" ContentType="application/vnd.openxmlformats-officedocument.drawingml.chart+xml"/>
  <Override PartName="/xl/drawings/drawing35.xml" ContentType="application/vnd.openxmlformats-officedocument.drawing+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theme/themeOverride9.xml" ContentType="application/vnd.openxmlformats-officedocument.themeOverride+xml"/>
  <Override PartName="/xl/charts/chart149.xml" ContentType="application/vnd.openxmlformats-officedocument.drawingml.chart+xml"/>
  <Override PartName="/xl/charts/chart150.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theme/themeOverride10.xml" ContentType="application/vnd.openxmlformats-officedocument.themeOverride+xml"/>
  <Override PartName="/xl/charts/chart154.xml" ContentType="application/vnd.openxmlformats-officedocument.drawingml.chart+xml"/>
  <Override PartName="/xl/charts/chart155.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charts/chart157.xml" ContentType="application/vnd.openxmlformats-officedocument.drawingml.chart+xml"/>
  <Override PartName="/xl/charts/chart158.xml" ContentType="application/vnd.openxmlformats-officedocument.drawingml.chart+xml"/>
  <Override PartName="/xl/theme/themeOverride11.xml" ContentType="application/vnd.openxmlformats-officedocument.themeOverride+xml"/>
  <Override PartName="/xl/charts/chart159.xml" ContentType="application/vnd.openxmlformats-officedocument.drawingml.chart+xml"/>
  <Override PartName="/xl/charts/chart160.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charts/chart162.xml" ContentType="application/vnd.openxmlformats-officedocument.drawingml.chart+xml"/>
  <Override PartName="/xl/charts/chart163.xml" ContentType="application/vnd.openxmlformats-officedocument.drawingml.chart+xml"/>
  <Override PartName="/xl/theme/themeOverride12.xml" ContentType="application/vnd.openxmlformats-officedocument.themeOverride+xml"/>
  <Override PartName="/xl/charts/chart164.xml" ContentType="application/vnd.openxmlformats-officedocument.drawingml.chart+xml"/>
  <Override PartName="/xl/charts/chart165.xml" ContentType="application/vnd.openxmlformats-officedocument.drawingml.chart+xml"/>
  <Override PartName="/xl/drawings/drawing39.xml" ContentType="application/vnd.openxmlformats-officedocument.drawing+xml"/>
  <Override PartName="/xl/charts/chart166.xml" ContentType="application/vnd.openxmlformats-officedocument.drawingml.chart+xml"/>
  <Override PartName="/xl/charts/chart167.xml" ContentType="application/vnd.openxmlformats-officedocument.drawingml.chart+xml"/>
  <Override PartName="/xl/charts/chart168.xml" ContentType="application/vnd.openxmlformats-officedocument.drawingml.chart+xml"/>
  <Override PartName="/xl/theme/themeOverride13.xml" ContentType="application/vnd.openxmlformats-officedocument.themeOverride+xml"/>
  <Override PartName="/xl/charts/chart169.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1.xml" ContentType="application/vnd.openxmlformats-officedocument.drawingml.chart+xml"/>
  <Override PartName="/xl/charts/chart172.xml" ContentType="application/vnd.openxmlformats-officedocument.drawingml.chart+xml"/>
  <Override PartName="/xl/charts/chart173.xml" ContentType="application/vnd.openxmlformats-officedocument.drawingml.chart+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drawings/drawing42.xml" ContentType="application/vnd.openxmlformats-officedocument.drawing+xml"/>
  <Override PartName="/xl/charts/chart176.xml" ContentType="application/vnd.openxmlformats-officedocument.drawingml.chart+xml"/>
  <Override PartName="/xl/charts/chart177.xml" ContentType="application/vnd.openxmlformats-officedocument.drawingml.chart+xml"/>
  <Override PartName="/xl/charts/style1.xml" ContentType="application/vnd.ms-office.chartstyle+xml"/>
  <Override PartName="/xl/charts/colors1.xml" ContentType="application/vnd.ms-office.chartcolorstyle+xml"/>
  <Override PartName="/xl/charts/chart17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3.xml" ContentType="application/vnd.openxmlformats-officedocument.drawing+xml"/>
  <Override PartName="/xl/charts/chart179.xml" ContentType="application/vnd.openxmlformats-officedocument.drawingml.chart+xml"/>
  <Override PartName="/xl/charts/chart180.xml" ContentType="application/vnd.openxmlformats-officedocument.drawingml.chart+xml"/>
  <Override PartName="/xl/charts/chart181.xml" ContentType="application/vnd.openxmlformats-officedocument.drawingml.chart+xml"/>
  <Override PartName="/xl/drawings/drawing44.xml" ContentType="application/vnd.openxmlformats-officedocument.drawing+xml"/>
  <Override PartName="/xl/charts/chart182.xml" ContentType="application/vnd.openxmlformats-officedocument.drawingml.chart+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S:\NOVÁ STATISTIKA\Zprávy TEPLO\Čtvrtletní zprávy TEPLO\2022\I._čtvrtletí_2022_teplo\v3\"/>
    </mc:Choice>
  </mc:AlternateContent>
  <xr:revisionPtr revIDLastSave="0" documentId="13_ncr:1_{D61F3584-1ADA-405A-A7D2-D25E968EB257}" xr6:coauthVersionLast="36" xr6:coauthVersionMax="47" xr10:uidLastSave="{00000000-0000-0000-0000-000000000000}"/>
  <bookViews>
    <workbookView xWindow="0" yWindow="0" windowWidth="28800" windowHeight="11925" tabRatio="946" xr2:uid="{00000000-000D-0000-FFFF-FFFF00000000}"/>
  </bookViews>
  <sheets>
    <sheet name="Titulní" sheetId="180" r:id="rId1"/>
    <sheet name="Obsah" sheetId="27" r:id="rId2"/>
    <sheet name="Úvod" sheetId="170" r:id="rId3"/>
    <sheet name="1" sheetId="51" r:id="rId4"/>
    <sheet name="2" sheetId="181"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4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49" r:id="rId32"/>
    <sheet name="8.4" sheetId="150" r:id="rId33"/>
    <sheet name="8.5" sheetId="151" r:id="rId34"/>
    <sheet name="8.6" sheetId="152" r:id="rId35"/>
    <sheet name="8.7" sheetId="153" r:id="rId36"/>
    <sheet name="8.8" sheetId="154" r:id="rId37"/>
    <sheet name="8.9" sheetId="155" r:id="rId38"/>
    <sheet name="8.10" sheetId="156" r:id="rId39"/>
    <sheet name="8.11" sheetId="157" r:id="rId40"/>
    <sheet name="8.12" sheetId="158" r:id="rId41"/>
    <sheet name="8.13" sheetId="159" r:id="rId42"/>
    <sheet name="8.14" sheetId="160" r:id="rId43"/>
    <sheet name="9" sheetId="161" r:id="rId44"/>
    <sheet name="10.1" sheetId="162" r:id="rId45"/>
    <sheet name="10.2" sheetId="166" r:id="rId46"/>
    <sheet name="10.3" sheetId="163" r:id="rId47"/>
    <sheet name="10.4" sheetId="171" r:id="rId48"/>
    <sheet name="10.5" sheetId="167" r:id="rId49"/>
    <sheet name="Obálka" sheetId="178" r:id="rId50"/>
  </sheets>
  <definedNames>
    <definedName name="Datum_OTE">"2. 5. 2017"</definedName>
    <definedName name="_xlnm.Print_Area" localSheetId="0">Titulní!$A$1:$B$2</definedName>
  </definedNames>
  <calcPr calcId="191029"/>
</workbook>
</file>

<file path=xl/calcChain.xml><?xml version="1.0" encoding="utf-8"?>
<calcChain xmlns="http://schemas.openxmlformats.org/spreadsheetml/2006/main">
  <c r="F31" i="171" l="1"/>
  <c r="F30" i="171"/>
  <c r="F29" i="171"/>
  <c r="F6" i="171"/>
  <c r="F5" i="171"/>
  <c r="F18" i="171"/>
  <c r="F17" i="171"/>
  <c r="F19" i="171"/>
  <c r="F7" i="171"/>
  <c r="C35" i="166"/>
  <c r="D35" i="166"/>
  <c r="E35" i="166"/>
  <c r="F35" i="166"/>
  <c r="G35" i="166"/>
  <c r="H35" i="166"/>
  <c r="I35" i="166"/>
  <c r="J35" i="166"/>
  <c r="K35" i="166"/>
  <c r="L35" i="166"/>
  <c r="M35" i="166"/>
  <c r="B35" i="166"/>
  <c r="B34" i="166"/>
  <c r="C33" i="166"/>
  <c r="D33" i="166"/>
  <c r="E33" i="166"/>
  <c r="F33" i="166"/>
  <c r="G33" i="166"/>
  <c r="H33" i="166"/>
  <c r="I33" i="166"/>
  <c r="J33" i="166"/>
  <c r="K33" i="166"/>
  <c r="K34" i="166" s="1"/>
  <c r="L33" i="166"/>
  <c r="M33" i="166"/>
  <c r="B33" i="166"/>
  <c r="C32" i="166"/>
  <c r="D32" i="166"/>
  <c r="E32" i="166"/>
  <c r="F32" i="166"/>
  <c r="F34" i="166" s="1"/>
  <c r="G32" i="166"/>
  <c r="G34" i="166" s="1"/>
  <c r="H32" i="166"/>
  <c r="I32" i="166"/>
  <c r="J32" i="166"/>
  <c r="K32" i="166"/>
  <c r="L32" i="166"/>
  <c r="L34" i="166" s="1"/>
  <c r="M32" i="166"/>
  <c r="M34" i="166" s="1"/>
  <c r="B32" i="166"/>
  <c r="C28" i="166"/>
  <c r="D28" i="166"/>
  <c r="E28" i="166"/>
  <c r="F28" i="166"/>
  <c r="G28" i="166"/>
  <c r="H28" i="166"/>
  <c r="I28" i="166"/>
  <c r="J28" i="166"/>
  <c r="K28" i="166"/>
  <c r="L28" i="166"/>
  <c r="M28" i="166"/>
  <c r="B28" i="166"/>
  <c r="B27" i="166"/>
  <c r="C26" i="166"/>
  <c r="D26" i="166"/>
  <c r="E26" i="166"/>
  <c r="F26" i="166"/>
  <c r="G26" i="166"/>
  <c r="H26" i="166"/>
  <c r="I26" i="166"/>
  <c r="J26" i="166"/>
  <c r="K26" i="166"/>
  <c r="K27" i="166" s="1"/>
  <c r="L26" i="166"/>
  <c r="M26" i="166"/>
  <c r="B26" i="166"/>
  <c r="C25" i="166"/>
  <c r="D25" i="166"/>
  <c r="E25" i="166"/>
  <c r="F25" i="166"/>
  <c r="F27" i="166" s="1"/>
  <c r="G25" i="166"/>
  <c r="G27" i="166" s="1"/>
  <c r="H25" i="166"/>
  <c r="H27" i="166" s="1"/>
  <c r="I25" i="166"/>
  <c r="J25" i="166"/>
  <c r="K25" i="166"/>
  <c r="L25" i="166"/>
  <c r="M25" i="166"/>
  <c r="M27" i="166" s="1"/>
  <c r="B25" i="166"/>
  <c r="J34" i="166"/>
  <c r="I34" i="166"/>
  <c r="H34" i="166"/>
  <c r="E34" i="166"/>
  <c r="D34" i="166"/>
  <c r="C34" i="166"/>
  <c r="J27" i="166"/>
  <c r="I27" i="166"/>
  <c r="E27" i="166"/>
  <c r="D27" i="166"/>
  <c r="C27" i="166"/>
  <c r="I24" i="163" l="1"/>
  <c r="I4" i="163"/>
  <c r="L27" i="166"/>
  <c r="G26" i="161" l="1"/>
  <c r="F26" i="161"/>
  <c r="E26" i="161"/>
  <c r="D26" i="161"/>
  <c r="C26" i="161"/>
  <c r="B26" i="161"/>
  <c r="B20" i="167" l="1"/>
  <c r="B19" i="167"/>
  <c r="B18" i="167"/>
  <c r="D18" i="167" s="1"/>
  <c r="B17" i="167"/>
  <c r="B16" i="167"/>
  <c r="B15" i="167"/>
  <c r="B14" i="167"/>
  <c r="B13" i="167"/>
  <c r="D13" i="167" s="1"/>
  <c r="B12" i="167"/>
  <c r="D12" i="167" s="1"/>
  <c r="B11" i="167"/>
  <c r="B10" i="167"/>
  <c r="D10" i="167" s="1"/>
  <c r="B9" i="167"/>
  <c r="D9" i="167" s="1"/>
  <c r="B8" i="167"/>
  <c r="D8" i="167" s="1"/>
  <c r="B7" i="167"/>
  <c r="B6" i="167"/>
  <c r="B5" i="167"/>
  <c r="D6" i="167" l="1"/>
  <c r="E6" i="167"/>
  <c r="E17" i="167"/>
  <c r="D17" i="167"/>
  <c r="E20" i="167"/>
  <c r="D20" i="167"/>
  <c r="E5" i="167"/>
  <c r="D5" i="167"/>
  <c r="E16" i="167"/>
  <c r="D16" i="167"/>
  <c r="E19" i="167"/>
  <c r="D19" i="167"/>
  <c r="E15" i="167"/>
  <c r="D15" i="167"/>
  <c r="E7" i="167"/>
  <c r="D7" i="167"/>
  <c r="E11" i="167"/>
  <c r="D11" i="167"/>
  <c r="E14" i="167"/>
  <c r="D14" i="167"/>
  <c r="B4" i="167" l="1"/>
  <c r="N8" i="166" l="1"/>
  <c r="F17" i="162"/>
  <c r="F9" i="162"/>
  <c r="N16" i="166"/>
  <c r="K1" i="171" l="1"/>
  <c r="F13" i="162" l="1"/>
  <c r="F5" i="162"/>
  <c r="F15" i="162" l="1"/>
  <c r="C4" i="167" l="1"/>
  <c r="D4" i="167" l="1"/>
  <c r="E4" i="167"/>
  <c r="I1" i="167"/>
  <c r="I1" i="163"/>
  <c r="N1" i="166"/>
  <c r="L1" i="162"/>
  <c r="M1" i="161"/>
  <c r="I1" i="160"/>
  <c r="I1" i="159"/>
  <c r="I1" i="158"/>
  <c r="I1" i="157"/>
  <c r="I1" i="156"/>
  <c r="I1" i="155"/>
  <c r="I1" i="154"/>
  <c r="I1" i="153"/>
  <c r="I1" i="152"/>
  <c r="I1" i="151"/>
  <c r="I1" i="150"/>
  <c r="I1" i="149"/>
  <c r="I1" i="148"/>
  <c r="I1" i="146"/>
  <c r="J1" i="57"/>
  <c r="N1" i="129"/>
  <c r="M1" i="77"/>
  <c r="P1" i="130"/>
  <c r="N1" i="131"/>
  <c r="N1" i="53"/>
  <c r="P1" i="132"/>
  <c r="N1" i="127"/>
  <c r="N1" i="128"/>
  <c r="H6" i="162" l="1"/>
  <c r="H7" i="162" s="1"/>
  <c r="F14" i="162"/>
  <c r="F6" i="162"/>
  <c r="F7" i="162" l="1"/>
  <c r="N13" i="166" l="1"/>
  <c r="N5" i="166" l="1"/>
  <c r="N12" i="166" l="1"/>
  <c r="N4" i="166"/>
  <c r="A23" i="7" l="1"/>
  <c r="A21" i="7" l="1"/>
  <c r="A20" i="7"/>
  <c r="A18" i="7" l="1"/>
  <c r="A22" i="7" l="1"/>
  <c r="A19" i="7" l="1"/>
  <c r="M1" i="113" l="1"/>
  <c r="M1" i="117"/>
  <c r="M1" i="123"/>
  <c r="M1" i="121"/>
  <c r="M1" i="114"/>
  <c r="M1" i="120"/>
  <c r="M1" i="119"/>
  <c r="M1" i="115"/>
  <c r="M1" i="124"/>
  <c r="M1" i="122"/>
  <c r="M1" i="112"/>
  <c r="M1" i="116"/>
  <c r="M1" i="118"/>
  <c r="N6" i="166" l="1"/>
  <c r="N14" i="166" l="1"/>
  <c r="C4" i="163" l="1"/>
  <c r="C24" i="163" l="1"/>
  <c r="N7" i="166" l="1"/>
  <c r="F8" i="162"/>
  <c r="N15" i="166" l="1"/>
  <c r="F16" i="162"/>
  <c r="B8" i="171" l="1"/>
  <c r="B20" i="171" l="1"/>
  <c r="B10" i="171"/>
  <c r="B9" i="171"/>
  <c r="B22" i="171"/>
  <c r="B21" i="171"/>
  <c r="B32" i="171"/>
  <c r="C7" i="129"/>
  <c r="F7" i="129"/>
  <c r="K7" i="129"/>
  <c r="I7" i="129"/>
  <c r="N10" i="129"/>
  <c r="N14" i="129"/>
  <c r="L7" i="129"/>
  <c r="N11" i="129"/>
  <c r="N15" i="129"/>
  <c r="M7" i="129"/>
  <c r="H7" i="129"/>
  <c r="N12" i="129"/>
  <c r="J7" i="129"/>
  <c r="N8" i="129"/>
  <c r="N9" i="129"/>
  <c r="N13" i="129"/>
  <c r="D7" i="129"/>
  <c r="G7" i="129"/>
  <c r="E7" i="129"/>
  <c r="B7" i="129"/>
  <c r="B33" i="171" l="1"/>
  <c r="B34" i="171"/>
  <c r="B6" i="129"/>
  <c r="N6" i="129"/>
  <c r="E6" i="129"/>
  <c r="H6" i="129"/>
  <c r="K6" i="129"/>
  <c r="H37" i="163" l="1"/>
  <c r="M20" i="7"/>
  <c r="D21" i="7"/>
  <c r="C20" i="7"/>
  <c r="H25" i="163"/>
  <c r="F19" i="7"/>
  <c r="M19" i="7"/>
  <c r="F20" i="7"/>
  <c r="J20" i="7"/>
  <c r="I19" i="7"/>
  <c r="L21" i="7"/>
  <c r="H14" i="163"/>
  <c r="H36" i="163"/>
  <c r="G20" i="7"/>
  <c r="D19" i="7"/>
  <c r="L20" i="7"/>
  <c r="J21" i="7"/>
  <c r="B26" i="163"/>
  <c r="I20" i="7"/>
  <c r="D20" i="7"/>
  <c r="C21" i="7"/>
  <c r="L19" i="7"/>
  <c r="M21" i="7"/>
  <c r="G19" i="7"/>
  <c r="I21" i="7"/>
  <c r="J19" i="7"/>
  <c r="C19" i="7"/>
  <c r="G21" i="7"/>
  <c r="F21" i="7"/>
  <c r="B9" i="163"/>
  <c r="H32" i="163" l="1"/>
  <c r="B6" i="163"/>
  <c r="H19" i="163"/>
  <c r="B18" i="163"/>
  <c r="D18" i="163" s="1"/>
  <c r="B34" i="163"/>
  <c r="D34" i="163" s="1"/>
  <c r="B19" i="163"/>
  <c r="D19" i="163" s="1"/>
  <c r="B10" i="163"/>
  <c r="E10" i="163" s="1"/>
  <c r="B5" i="163"/>
  <c r="H20" i="163"/>
  <c r="K20" i="163" s="1"/>
  <c r="H10" i="163"/>
  <c r="J10" i="163" s="1"/>
  <c r="H28" i="163"/>
  <c r="K28" i="163" s="1"/>
  <c r="H17" i="163"/>
  <c r="K17" i="163" s="1"/>
  <c r="H16" i="163"/>
  <c r="K16" i="163" s="1"/>
  <c r="B16" i="163"/>
  <c r="E16" i="163" s="1"/>
  <c r="E9" i="163"/>
  <c r="D9" i="163"/>
  <c r="B8" i="163"/>
  <c r="B7" i="163"/>
  <c r="B15" i="163"/>
  <c r="F7" i="53"/>
  <c r="J16" i="163"/>
  <c r="B27" i="163"/>
  <c r="H15" i="163"/>
  <c r="K36" i="163"/>
  <c r="J36" i="163"/>
  <c r="J14" i="163"/>
  <c r="K14" i="163"/>
  <c r="H33" i="163"/>
  <c r="K37" i="163"/>
  <c r="J37" i="163"/>
  <c r="H30" i="163"/>
  <c r="H31" i="163"/>
  <c r="H35" i="163"/>
  <c r="D10" i="163"/>
  <c r="J20" i="163"/>
  <c r="B14" i="163"/>
  <c r="B13" i="163"/>
  <c r="D13" i="163" s="1"/>
  <c r="B17" i="163"/>
  <c r="H11" i="163"/>
  <c r="K19" i="163"/>
  <c r="J19" i="163"/>
  <c r="H9" i="163"/>
  <c r="B35" i="163"/>
  <c r="B38" i="163"/>
  <c r="H13" i="163"/>
  <c r="H8" i="163"/>
  <c r="K25" i="163"/>
  <c r="J25" i="163"/>
  <c r="B30" i="163"/>
  <c r="B32" i="163"/>
  <c r="B33" i="163"/>
  <c r="B37" i="163"/>
  <c r="B25" i="163"/>
  <c r="E5" i="163"/>
  <c r="D5" i="163"/>
  <c r="E6" i="163"/>
  <c r="D6" i="163"/>
  <c r="B11" i="163"/>
  <c r="B12" i="163"/>
  <c r="B20" i="163"/>
  <c r="D7" i="53"/>
  <c r="H5" i="163"/>
  <c r="E34" i="163"/>
  <c r="H7" i="163"/>
  <c r="E26" i="163"/>
  <c r="D26" i="163"/>
  <c r="B31" i="163"/>
  <c r="H6" i="163"/>
  <c r="K32" i="163"/>
  <c r="J32" i="163"/>
  <c r="H34" i="163"/>
  <c r="H38" i="163"/>
  <c r="H26" i="163"/>
  <c r="H27" i="163"/>
  <c r="B29" i="163"/>
  <c r="H18" i="163"/>
  <c r="J18" i="163" s="1"/>
  <c r="J28" i="163"/>
  <c r="H12" i="163"/>
  <c r="H29" i="163"/>
  <c r="B36" i="163"/>
  <c r="B28" i="163"/>
  <c r="J17" i="57"/>
  <c r="C6" i="147"/>
  <c r="J14" i="57"/>
  <c r="J13" i="57"/>
  <c r="J9" i="57"/>
  <c r="J6" i="57"/>
  <c r="I4" i="57"/>
  <c r="J12" i="57"/>
  <c r="J7" i="57"/>
  <c r="C4" i="57"/>
  <c r="J8" i="57"/>
  <c r="D4" i="57"/>
  <c r="J10" i="57"/>
  <c r="J18" i="57"/>
  <c r="J15" i="57"/>
  <c r="B4" i="57"/>
  <c r="J5" i="57"/>
  <c r="F4" i="57"/>
  <c r="J16" i="57"/>
  <c r="J11" i="57"/>
  <c r="E4" i="57"/>
  <c r="G4" i="57"/>
  <c r="H4" i="57"/>
  <c r="M6" i="77"/>
  <c r="K5" i="77" s="1"/>
  <c r="B6" i="77"/>
  <c r="F6" i="77"/>
  <c r="I6" i="77"/>
  <c r="K6" i="77"/>
  <c r="L6" i="77"/>
  <c r="C6" i="77"/>
  <c r="G6" i="77"/>
  <c r="E5" i="77" s="1"/>
  <c r="C21" i="147"/>
  <c r="D6" i="77"/>
  <c r="B5" i="77" s="1"/>
  <c r="E6" i="77"/>
  <c r="J6" i="77"/>
  <c r="H5" i="77" s="1"/>
  <c r="H6" i="77"/>
  <c r="D21" i="147"/>
  <c r="B35" i="147"/>
  <c r="C35" i="147"/>
  <c r="N9" i="128"/>
  <c r="N13" i="128"/>
  <c r="N14" i="128"/>
  <c r="N11" i="128"/>
  <c r="C7" i="128"/>
  <c r="G7" i="128"/>
  <c r="N20" i="128"/>
  <c r="N18" i="128"/>
  <c r="P8" i="130"/>
  <c r="E4" i="132"/>
  <c r="J7" i="53"/>
  <c r="N8" i="53"/>
  <c r="B7" i="53"/>
  <c r="N14" i="53"/>
  <c r="P14" i="130"/>
  <c r="H21" i="7"/>
  <c r="H11" i="7"/>
  <c r="N13" i="53"/>
  <c r="P16" i="130"/>
  <c r="I4" i="132"/>
  <c r="P15" i="132"/>
  <c r="O4" i="132"/>
  <c r="C4" i="132"/>
  <c r="N21" i="53"/>
  <c r="E20" i="7"/>
  <c r="E9" i="7"/>
  <c r="N13" i="127"/>
  <c r="N11" i="53"/>
  <c r="E6" i="127"/>
  <c r="C6" i="127"/>
  <c r="M4" i="130"/>
  <c r="B7" i="7"/>
  <c r="N7" i="7"/>
  <c r="B19" i="7"/>
  <c r="N12" i="127"/>
  <c r="K6" i="131"/>
  <c r="N15" i="131"/>
  <c r="N12" i="131"/>
  <c r="N18" i="127"/>
  <c r="M6" i="127"/>
  <c r="H6" i="127"/>
  <c r="N10" i="127"/>
  <c r="M6" i="131"/>
  <c r="K6" i="127"/>
  <c r="N9" i="131"/>
  <c r="N15" i="127"/>
  <c r="N19" i="127"/>
  <c r="N22" i="128"/>
  <c r="N8" i="128"/>
  <c r="B7" i="128"/>
  <c r="E7" i="128"/>
  <c r="M7" i="128"/>
  <c r="I7" i="128"/>
  <c r="J7" i="128"/>
  <c r="N19" i="128"/>
  <c r="K7" i="128"/>
  <c r="D35" i="147"/>
  <c r="N16" i="128"/>
  <c r="N23" i="128"/>
  <c r="C7" i="53"/>
  <c r="P12" i="130"/>
  <c r="P9" i="130"/>
  <c r="E7" i="53"/>
  <c r="G7" i="53"/>
  <c r="P20" i="130"/>
  <c r="N4" i="130"/>
  <c r="P7" i="130"/>
  <c r="P18" i="132"/>
  <c r="N10" i="53"/>
  <c r="H7" i="53"/>
  <c r="P17" i="132"/>
  <c r="P19" i="130"/>
  <c r="E19" i="7"/>
  <c r="E7" i="7"/>
  <c r="H7" i="7"/>
  <c r="H19" i="7"/>
  <c r="N22" i="53"/>
  <c r="B11" i="7"/>
  <c r="N11" i="7"/>
  <c r="B21" i="7"/>
  <c r="H4" i="132"/>
  <c r="N18" i="53"/>
  <c r="N10" i="131"/>
  <c r="P15" i="130"/>
  <c r="I7" i="53"/>
  <c r="O4" i="130"/>
  <c r="P9" i="132"/>
  <c r="I6" i="131"/>
  <c r="P13" i="132"/>
  <c r="P17" i="130"/>
  <c r="N4" i="132"/>
  <c r="B6" i="131"/>
  <c r="N7" i="131"/>
  <c r="P6" i="130"/>
  <c r="P19" i="132"/>
  <c r="N15" i="53"/>
  <c r="I6" i="127"/>
  <c r="D6" i="131"/>
  <c r="N14" i="127"/>
  <c r="D6" i="127"/>
  <c r="N7" i="127"/>
  <c r="B6" i="127"/>
  <c r="D7" i="128"/>
  <c r="N12" i="128"/>
  <c r="L7" i="128"/>
  <c r="F7" i="128"/>
  <c r="B21" i="147"/>
  <c r="P14" i="132"/>
  <c r="P18" i="130"/>
  <c r="N19" i="53"/>
  <c r="N23" i="53"/>
  <c r="K11" i="7"/>
  <c r="K21" i="7"/>
  <c r="N16" i="127"/>
  <c r="D4" i="132"/>
  <c r="C4" i="130"/>
  <c r="J4" i="130"/>
  <c r="L4" i="130"/>
  <c r="H6" i="131"/>
  <c r="N20" i="53"/>
  <c r="N8" i="127"/>
  <c r="P6" i="132"/>
  <c r="F6" i="127"/>
  <c r="N12" i="53"/>
  <c r="N17" i="127"/>
  <c r="P5" i="130"/>
  <c r="B4" i="130"/>
  <c r="K7" i="53"/>
  <c r="I4" i="130"/>
  <c r="E11" i="7"/>
  <c r="E21" i="7"/>
  <c r="N18" i="131"/>
  <c r="P16" i="132"/>
  <c r="M7" i="53"/>
  <c r="N17" i="53"/>
  <c r="B20" i="7"/>
  <c r="B9" i="7"/>
  <c r="N9" i="7"/>
  <c r="F6" i="131"/>
  <c r="K20" i="7"/>
  <c r="K9" i="7"/>
  <c r="N9" i="53"/>
  <c r="N14" i="131"/>
  <c r="K4" i="132"/>
  <c r="P13" i="130"/>
  <c r="P5" i="132"/>
  <c r="B4" i="132"/>
  <c r="P7" i="132"/>
  <c r="N11" i="131"/>
  <c r="N19" i="131"/>
  <c r="G6" i="131"/>
  <c r="L6" i="127"/>
  <c r="N11" i="127"/>
  <c r="N21" i="128"/>
  <c r="N17" i="128"/>
  <c r="D6" i="147"/>
  <c r="N15" i="128"/>
  <c r="N10" i="128"/>
  <c r="H7" i="128"/>
  <c r="B6" i="147"/>
  <c r="P20" i="132"/>
  <c r="P11" i="132"/>
  <c r="K4" i="130"/>
  <c r="P8" i="132"/>
  <c r="H9" i="7"/>
  <c r="H20" i="7"/>
  <c r="J6" i="127"/>
  <c r="P11" i="130"/>
  <c r="G4" i="130"/>
  <c r="L7" i="53"/>
  <c r="N9" i="127"/>
  <c r="G6" i="127"/>
  <c r="P10" i="130"/>
  <c r="G4" i="132"/>
  <c r="P12" i="132"/>
  <c r="P10" i="132"/>
  <c r="M4" i="132"/>
  <c r="J6" i="131"/>
  <c r="E4" i="130"/>
  <c r="L4" i="132"/>
  <c r="J4" i="132"/>
  <c r="N20" i="127"/>
  <c r="H4" i="130"/>
  <c r="F4" i="130"/>
  <c r="N16" i="53"/>
  <c r="K7" i="7"/>
  <c r="K19" i="7"/>
  <c r="D4" i="130"/>
  <c r="L6" i="131"/>
  <c r="E6" i="131"/>
  <c r="N16" i="131"/>
  <c r="N20" i="131"/>
  <c r="N8" i="131"/>
  <c r="N13" i="131"/>
  <c r="N17" i="131"/>
  <c r="C6" i="131"/>
  <c r="F4" i="132"/>
  <c r="F22" i="7"/>
  <c r="G18" i="7"/>
  <c r="G22" i="7"/>
  <c r="L22" i="7"/>
  <c r="I22" i="7"/>
  <c r="M22" i="7"/>
  <c r="M18" i="7"/>
  <c r="I18" i="7"/>
  <c r="J18" i="7"/>
  <c r="L18" i="7"/>
  <c r="F18" i="7"/>
  <c r="J22" i="7"/>
  <c r="B5" i="127" l="1"/>
  <c r="B20" i="147"/>
  <c r="E19" i="163"/>
  <c r="D16" i="163"/>
  <c r="K10" i="163"/>
  <c r="J17" i="163"/>
  <c r="H6" i="128"/>
  <c r="H24" i="163"/>
  <c r="K24" i="163" s="1"/>
  <c r="B4" i="163"/>
  <c r="D4" i="163" s="1"/>
  <c r="K29" i="163"/>
  <c r="J29" i="163"/>
  <c r="K38" i="163"/>
  <c r="J38" i="163"/>
  <c r="J6" i="163"/>
  <c r="K6" i="163"/>
  <c r="J7" i="163"/>
  <c r="K7" i="163"/>
  <c r="E37" i="163"/>
  <c r="D37" i="163"/>
  <c r="K13" i="163"/>
  <c r="J13" i="163"/>
  <c r="K35" i="163"/>
  <c r="J35" i="163"/>
  <c r="D7" i="163"/>
  <c r="E7" i="163"/>
  <c r="J12" i="163"/>
  <c r="K12" i="163"/>
  <c r="D29" i="163"/>
  <c r="E29" i="163"/>
  <c r="K34" i="163"/>
  <c r="J34" i="163"/>
  <c r="E31" i="163"/>
  <c r="D31" i="163"/>
  <c r="D20" i="163"/>
  <c r="E20" i="163"/>
  <c r="D33" i="163"/>
  <c r="E33" i="163"/>
  <c r="E38" i="163"/>
  <c r="D38" i="163"/>
  <c r="E14" i="163"/>
  <c r="D14" i="163"/>
  <c r="K31" i="163"/>
  <c r="J31" i="163"/>
  <c r="K33" i="163"/>
  <c r="J33" i="163"/>
  <c r="E8" i="163"/>
  <c r="D8" i="163"/>
  <c r="E28" i="163"/>
  <c r="D28" i="163"/>
  <c r="K27" i="163"/>
  <c r="J27" i="163"/>
  <c r="E12" i="163"/>
  <c r="D12" i="163"/>
  <c r="E32" i="163"/>
  <c r="D32" i="163"/>
  <c r="D35" i="163"/>
  <c r="E35" i="163"/>
  <c r="J11" i="163"/>
  <c r="K11" i="163"/>
  <c r="K30" i="163"/>
  <c r="J30" i="163"/>
  <c r="J15" i="163"/>
  <c r="K15" i="163"/>
  <c r="D36" i="163"/>
  <c r="E36" i="163"/>
  <c r="K26" i="163"/>
  <c r="J26" i="163"/>
  <c r="K5" i="163"/>
  <c r="J5" i="163"/>
  <c r="H4" i="163"/>
  <c r="D11" i="163"/>
  <c r="E11" i="163"/>
  <c r="E25" i="163"/>
  <c r="D25" i="163"/>
  <c r="B24" i="163"/>
  <c r="D30" i="163"/>
  <c r="E30" i="163"/>
  <c r="J8" i="163"/>
  <c r="K8" i="163"/>
  <c r="K9" i="163"/>
  <c r="J9" i="163"/>
  <c r="E17" i="163"/>
  <c r="D17" i="163"/>
  <c r="D27" i="163"/>
  <c r="E27" i="163"/>
  <c r="E15" i="163"/>
  <c r="D15" i="163"/>
  <c r="C22" i="7"/>
  <c r="C17" i="166"/>
  <c r="C36" i="166" s="1"/>
  <c r="C18" i="7"/>
  <c r="C9" i="166"/>
  <c r="C29" i="166" s="1"/>
  <c r="D22" i="7"/>
  <c r="D17" i="166"/>
  <c r="D36" i="166" s="1"/>
  <c r="D18" i="7"/>
  <c r="D9" i="166"/>
  <c r="D29" i="166" s="1"/>
  <c r="B34" i="147"/>
  <c r="E36" i="147" s="1"/>
  <c r="E5" i="131"/>
  <c r="J4" i="57"/>
  <c r="K6" i="53"/>
  <c r="B6" i="128"/>
  <c r="N5" i="127"/>
  <c r="B5" i="131"/>
  <c r="E6" i="128"/>
  <c r="K5" i="127"/>
  <c r="H5" i="127"/>
  <c r="K5" i="131"/>
  <c r="E5" i="127"/>
  <c r="E28" i="147"/>
  <c r="E24" i="147"/>
  <c r="E26" i="147"/>
  <c r="E25" i="147"/>
  <c r="E27" i="147"/>
  <c r="E22" i="147"/>
  <c r="E23" i="147"/>
  <c r="B6" i="53"/>
  <c r="N6" i="53"/>
  <c r="B5" i="147"/>
  <c r="H5" i="131"/>
  <c r="H6" i="53"/>
  <c r="E6" i="53"/>
  <c r="N6" i="128"/>
  <c r="N5" i="131"/>
  <c r="P4" i="132"/>
  <c r="P4" i="130"/>
  <c r="K6" i="128"/>
  <c r="D23" i="7"/>
  <c r="F23" i="7"/>
  <c r="M23" i="7"/>
  <c r="L23" i="7"/>
  <c r="I23" i="7"/>
  <c r="C23" i="7"/>
  <c r="G23" i="7"/>
  <c r="B9" i="166"/>
  <c r="B29" i="166" s="1"/>
  <c r="J23" i="7"/>
  <c r="B17" i="166"/>
  <c r="B36" i="166" s="1"/>
  <c r="E38" i="147" l="1"/>
  <c r="E4" i="163"/>
  <c r="J24" i="163"/>
  <c r="D24" i="163"/>
  <c r="E24" i="163"/>
  <c r="J4" i="163"/>
  <c r="K4" i="163"/>
  <c r="D18" i="166"/>
  <c r="D19" i="166"/>
  <c r="C11" i="166"/>
  <c r="C10" i="166"/>
  <c r="B19" i="166"/>
  <c r="B18" i="166"/>
  <c r="E37" i="147"/>
  <c r="D11" i="166"/>
  <c r="D10" i="166"/>
  <c r="C18" i="166"/>
  <c r="C19" i="166"/>
  <c r="B10" i="166"/>
  <c r="B11" i="166"/>
  <c r="E13" i="7"/>
  <c r="E22" i="7"/>
  <c r="E5" i="7"/>
  <c r="E18" i="7"/>
  <c r="N13" i="7"/>
  <c r="B13" i="7"/>
  <c r="B18" i="162" s="1"/>
  <c r="B22" i="7"/>
  <c r="K5" i="7"/>
  <c r="K18" i="7"/>
  <c r="H5" i="7"/>
  <c r="H18" i="7"/>
  <c r="N5" i="7"/>
  <c r="B18" i="7"/>
  <c r="B5" i="7"/>
  <c r="B10" i="162" s="1"/>
  <c r="K13" i="7"/>
  <c r="K22" i="7"/>
  <c r="H13" i="7"/>
  <c r="H22" i="7"/>
  <c r="E8" i="147"/>
  <c r="E11" i="147"/>
  <c r="E10" i="147"/>
  <c r="E9" i="147"/>
  <c r="E12" i="147"/>
  <c r="E7" i="147"/>
  <c r="E13" i="147"/>
  <c r="E14" i="147"/>
  <c r="B39" i="151"/>
  <c r="B40" i="151"/>
  <c r="B38" i="157"/>
  <c r="B38" i="159"/>
  <c r="B40" i="156"/>
  <c r="B39" i="159"/>
  <c r="B40" i="155"/>
  <c r="B39" i="148"/>
  <c r="B39" i="150"/>
  <c r="B39" i="152"/>
  <c r="B39" i="154"/>
  <c r="B38" i="152"/>
  <c r="B40" i="148"/>
  <c r="B40" i="154"/>
  <c r="B39" i="156"/>
  <c r="B40" i="157"/>
  <c r="B40" i="150"/>
  <c r="B40" i="152"/>
  <c r="B39" i="155"/>
  <c r="B39" i="157"/>
  <c r="B40" i="159"/>
  <c r="B38" i="151"/>
  <c r="B38" i="156"/>
  <c r="B38" i="150"/>
  <c r="B38" i="155"/>
  <c r="B38" i="154"/>
  <c r="B38" i="148"/>
  <c r="B12" i="162" l="1"/>
  <c r="B11" i="162"/>
  <c r="B20" i="162"/>
  <c r="B19" i="162"/>
  <c r="D38" i="160"/>
  <c r="D38" i="159"/>
  <c r="D38" i="158"/>
  <c r="D38" i="157"/>
  <c r="D38" i="155"/>
  <c r="D38" i="154"/>
  <c r="D38" i="156"/>
  <c r="D38" i="153"/>
  <c r="D38" i="152"/>
  <c r="D38" i="151"/>
  <c r="D38" i="146"/>
  <c r="D38" i="148"/>
  <c r="D38" i="150"/>
  <c r="D38" i="149"/>
  <c r="B39" i="146"/>
  <c r="H41" i="146"/>
  <c r="B40" i="149"/>
  <c r="H41" i="149"/>
  <c r="B39" i="160"/>
  <c r="H40" i="160"/>
  <c r="B40" i="146"/>
  <c r="H42" i="146"/>
  <c r="B40" i="160"/>
  <c r="H41" i="160"/>
  <c r="B40" i="153"/>
  <c r="H41" i="153"/>
  <c r="B38" i="158"/>
  <c r="H40" i="158"/>
  <c r="E38" i="160"/>
  <c r="E38" i="158"/>
  <c r="E38" i="156"/>
  <c r="E38" i="159"/>
  <c r="E38" i="157"/>
  <c r="E38" i="154"/>
  <c r="E38" i="155"/>
  <c r="E38" i="146"/>
  <c r="E38" i="153"/>
  <c r="E38" i="152"/>
  <c r="E38" i="151"/>
  <c r="E38" i="150"/>
  <c r="E38" i="149"/>
  <c r="E38" i="148"/>
  <c r="B39" i="158"/>
  <c r="H41" i="158"/>
  <c r="B39" i="149"/>
  <c r="H40" i="149"/>
  <c r="C38" i="159"/>
  <c r="C38" i="158"/>
  <c r="C38" i="160"/>
  <c r="C38" i="157"/>
  <c r="C38" i="155"/>
  <c r="C38" i="154"/>
  <c r="C38" i="156"/>
  <c r="C38" i="150"/>
  <c r="C38" i="149"/>
  <c r="C38" i="148"/>
  <c r="C38" i="152"/>
  <c r="C38" i="146"/>
  <c r="C38" i="153"/>
  <c r="C38" i="151"/>
  <c r="B38" i="160"/>
  <c r="H39" i="160"/>
  <c r="B39" i="153"/>
  <c r="H40" i="153"/>
  <c r="B40" i="158"/>
  <c r="H42" i="158"/>
  <c r="B38" i="153"/>
  <c r="H39" i="153"/>
  <c r="B38" i="149"/>
  <c r="H39" i="149"/>
  <c r="B38" i="146"/>
  <c r="H40" i="146"/>
  <c r="K23" i="7"/>
  <c r="K15" i="7"/>
  <c r="H15" i="7"/>
  <c r="H23" i="7"/>
  <c r="N15" i="7"/>
  <c r="B23" i="7"/>
  <c r="B15" i="7"/>
  <c r="E15" i="7"/>
  <c r="E23" i="7"/>
  <c r="D25" i="161"/>
  <c r="F25" i="161"/>
  <c r="B25" i="161"/>
</calcChain>
</file>

<file path=xl/sharedStrings.xml><?xml version="1.0" encoding="utf-8"?>
<sst xmlns="http://schemas.openxmlformats.org/spreadsheetml/2006/main" count="1500" uniqueCount="336">
  <si>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</si>
  <si>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</si>
  <si>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</si>
  <si>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</si>
  <si>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</si>
  <si>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</si>
  <si>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</si>
  <si>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</si>
  <si>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</si>
  <si>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</si>
  <si>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</si>
  <si>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</si>
  <si>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</si>
  <si>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</si>
  <si>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</si>
  <si>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</si>
  <si>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</si>
  <si>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</si>
  <si>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</si>
  <si>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</si>
  <si>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</si>
  <si>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</si>
  <si>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</si>
  <si>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</si>
  <si>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</si>
  <si>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</si>
  <si>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</si>
  <si>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</si>
  <si>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</si>
  <si>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</si>
  <si>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Zemní plyn</t>
  </si>
  <si>
    <t>Topné oleje</t>
  </si>
  <si>
    <t>Ostatní plyny</t>
  </si>
  <si>
    <t>Ostatní pevná paliva</t>
  </si>
  <si>
    <t>Ostatní kapalná paliva</t>
  </si>
  <si>
    <t>Odpadní teplo</t>
  </si>
  <si>
    <t>Koks</t>
  </si>
  <si>
    <t>Hnědé uhlí</t>
  </si>
  <si>
    <t>Černé uhlí</t>
  </si>
  <si>
    <t>Bioplyn</t>
  </si>
  <si>
    <t>Biomasa</t>
  </si>
  <si>
    <t>Celulózové výluhy</t>
  </si>
  <si>
    <t>I. čtvrtletí</t>
  </si>
  <si>
    <t>II. čtvrtletí</t>
  </si>
  <si>
    <t>III. čtvrtletí</t>
  </si>
  <si>
    <t>IV. čtvrtletí</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</si>
  <si>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</si>
  <si>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</si>
  <si>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</si>
  <si>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</si>
  <si>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</si>
  <si>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</si>
  <si>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</si>
  <si>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</si>
  <si>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</si>
  <si>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</si>
  <si>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</si>
  <si>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</si>
  <si>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</si>
  <si>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</si>
  <si>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</si>
  <si>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</si>
  <si>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</si>
  <si>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</si>
  <si>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</si>
  <si>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</si>
  <si>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</si>
  <si>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</si>
  <si>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</si>
  <si>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</si>
  <si>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</si>
  <si>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</si>
  <si>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</si>
  <si>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</si>
  <si>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</si>
  <si>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</si>
  <si>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</si>
  <si>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</si>
  <si>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</si>
  <si>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</si>
  <si>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</si>
  <si>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</si>
  <si>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</si>
  <si>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</si>
  <si>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</si>
  <si>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</si>
  <si>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</si>
  <si>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</si>
  <si>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</si>
  <si>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</si>
  <si>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</si>
  <si>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</si>
  <si>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</si>
  <si>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</si>
  <si>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</si>
  <si>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</si>
  <si>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</si>
  <si>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</si>
  <si>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</si>
  <si>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</si>
  <si>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</si>
  <si>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</si>
  <si>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</si>
  <si>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</si>
  <si>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</si>
  <si>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</si>
  <si>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</si>
  <si>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</si>
  <si>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</si>
  <si>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</si>
  <si>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</si>
  <si>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Výroba tepla brutto v krajích ČR</t>
  </si>
  <si>
    <t>Výroba tepla brutto podle paliv</t>
  </si>
  <si>
    <t>CZ-NACE</t>
  </si>
  <si>
    <t>Klasifikace ekonomických činností CZ-NACE dle Českého statistického úřadu</t>
  </si>
  <si>
    <t>Rostlinné materiály neaglomerované</t>
  </si>
  <si>
    <t>Dodávky tepla</t>
  </si>
  <si>
    <t>Spotřeba tepla podle sektorů národního hospodářství</t>
  </si>
  <si>
    <t>Spotřeba tepla podle sektorů národního hospodářství v krajích ČR</t>
  </si>
  <si>
    <t>Dodávky tepla podle paliv</t>
  </si>
  <si>
    <t>Dodávky tepla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</si>
  <si>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</si>
  <si>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</si>
  <si>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</si>
  <si>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</si>
  <si>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</si>
  <si>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</si>
  <si>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</si>
  <si>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</si>
  <si>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</si>
  <si>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</si>
  <si>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</si>
  <si>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</si>
  <si>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</si>
  <si>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</si>
  <si>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</si>
  <si>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</si>
  <si>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</si>
  <si>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</si>
  <si>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</si>
  <si>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</si>
  <si>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</si>
  <si>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</si>
  <si>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</si>
  <si>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</si>
  <si>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</si>
  <si>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</si>
  <si>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</si>
  <si>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</si>
  <si>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</si>
  <si>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</si>
  <si>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</si>
  <si>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</si>
  <si>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</si>
  <si>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</si>
  <si>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</si>
  <si>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</si>
  <si>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</si>
  <si>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</si>
  <si>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</si>
  <si>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</si>
  <si>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Výroba tepla netto</t>
  </si>
  <si>
    <r>
      <t>Q</t>
    </r>
    <r>
      <rPr>
        <b/>
        <vertAlign val="subscript"/>
        <sz val="9"/>
        <rFont val="Arial"/>
        <family val="2"/>
        <charset val="238"/>
        <scheme val="minor"/>
      </rPr>
      <t>netto</t>
    </r>
  </si>
  <si>
    <t>Dodávka užitečného tepla z KVET</t>
  </si>
  <si>
    <t>Instalovaný výkon</t>
  </si>
  <si>
    <r>
      <t>Q</t>
    </r>
    <r>
      <rPr>
        <b/>
        <vertAlign val="subscript"/>
        <sz val="9"/>
        <rFont val="Arial"/>
        <family val="2"/>
        <charset val="238"/>
        <scheme val="minor"/>
      </rPr>
      <t>KVET</t>
    </r>
  </si>
  <si>
    <t>Výroba tepla brutto bez technologické vlastní spotřeby tepla.</t>
  </si>
  <si>
    <t>* Nezahrnuje část nezjištěného rozvodu tepla</t>
  </si>
  <si>
    <t>* Rozdíl mezi dodávkou a spotřebou jsou ztráty z nakoupeného tepla a část nezjištěného rozvodu tepla.</t>
  </si>
  <si>
    <t>* Rozdíl mezi dodávkou a spotřebou jsou ztráty z nakoupeného tepla, část nezjištěného rozvodu tepla a část tepla dodaná do SZT Hradec Králové.</t>
  </si>
  <si>
    <r>
      <t>Q</t>
    </r>
    <r>
      <rPr>
        <b/>
        <vertAlign val="subscript"/>
        <sz val="9"/>
        <rFont val="Arial"/>
        <family val="2"/>
        <charset val="238"/>
        <scheme val="minor"/>
      </rPr>
      <t xml:space="preserve">KVET/ </t>
    </r>
    <r>
      <rPr>
        <b/>
        <sz val="9"/>
        <rFont val="Arial"/>
        <family val="2"/>
        <charset val="238"/>
        <scheme val="minor"/>
      </rPr>
      <t>Q</t>
    </r>
    <r>
      <rPr>
        <b/>
        <vertAlign val="subscript"/>
        <sz val="9"/>
        <rFont val="Arial"/>
        <family val="2"/>
        <charset val="238"/>
        <scheme val="minor"/>
      </rPr>
      <t>netto</t>
    </r>
  </si>
  <si>
    <t>Výroba tepla netto =</t>
  </si>
  <si>
    <t>Meziroční změna</t>
  </si>
  <si>
    <t>Meziroční změna-výroba tepla brutto</t>
  </si>
  <si>
    <t>Výroba tepla brutto 2017</t>
  </si>
  <si>
    <t>Výroba tepla brutto 2018</t>
  </si>
  <si>
    <t>Meziroční změna-dodávky tepla</t>
  </si>
  <si>
    <t>Dodávky tepla 2017</t>
  </si>
  <si>
    <t>Dodávky tepla 2018</t>
  </si>
  <si>
    <t xml:space="preserve">Vývoj výroby tepla z KVET </t>
  </si>
  <si>
    <t>Množství tepelné energie dodané do soustav zásobování teplem.</t>
  </si>
  <si>
    <t>Dodávky tepla =</t>
  </si>
  <si>
    <t>Vlastní spotřeba tepla =</t>
  </si>
  <si>
    <t>Vlastní spotřeba tepla</t>
  </si>
  <si>
    <t>* Rozdíl mezi dodávkou a spotřebou jsou ztráty z nakoupeného tepla a část nezjištěného rozvodu tepla</t>
  </si>
  <si>
    <t>* Rozdíl mezi dodávkou a spotřebou jsou ztráty z nakoupeného tepla, část nezjištěného rozvodu tepla.</t>
  </si>
  <si>
    <t>Výroba tepla brutto 2019</t>
  </si>
  <si>
    <t>Dodávky tepla 2019</t>
  </si>
  <si>
    <t>Výroba tepla</t>
  </si>
  <si>
    <r>
      <t>Q</t>
    </r>
    <r>
      <rPr>
        <b/>
        <vertAlign val="subscript"/>
        <sz val="11"/>
        <rFont val="Arial"/>
        <family val="2"/>
        <charset val="238"/>
        <scheme val="minor"/>
      </rPr>
      <t>netto</t>
    </r>
  </si>
  <si>
    <r>
      <t>Q</t>
    </r>
    <r>
      <rPr>
        <b/>
        <vertAlign val="subscript"/>
        <sz val="11"/>
        <rFont val="Arial"/>
        <family val="2"/>
        <charset val="238"/>
        <scheme val="minor"/>
      </rPr>
      <t>KVET</t>
    </r>
  </si>
  <si>
    <t>Výroba tepla brutto 2020</t>
  </si>
  <si>
    <t>Dodávky tepla 2020</t>
  </si>
  <si>
    <t>Energie prostředí (TČ)</t>
  </si>
  <si>
    <t>Energie Slunce (SK)</t>
  </si>
  <si>
    <t>Vývoj spotřeby tepla</t>
  </si>
  <si>
    <r>
      <t>Celkový instalovaný výkon [MW</t>
    </r>
    <r>
      <rPr>
        <b/>
        <vertAlign val="subscript"/>
        <sz val="9"/>
        <rFont val="Arial"/>
        <family val="2"/>
        <charset val="238"/>
        <scheme val="minor"/>
      </rPr>
      <t>t</t>
    </r>
    <r>
      <rPr>
        <b/>
        <sz val="9"/>
        <rFont val="Arial"/>
        <family val="2"/>
        <charset val="238"/>
        <scheme val="minor"/>
      </rPr>
      <t>]</t>
    </r>
  </si>
  <si>
    <t>Vývoj bilance tepla: čtvrtletní porovnání</t>
  </si>
  <si>
    <t>Vývoj bilance tepla: měsíční porovnání</t>
  </si>
  <si>
    <t>Výroba tepla z KVET</t>
  </si>
  <si>
    <t>Výroba tepla brutto 2021</t>
  </si>
  <si>
    <t>Dodávky tepla 2021</t>
  </si>
  <si>
    <t>OBSAH</t>
  </si>
  <si>
    <t>ÚVOD</t>
  </si>
  <si>
    <r>
      <t>Výroba tepla brutto</t>
    </r>
    <r>
      <rPr>
        <sz val="10"/>
        <rFont val="Arial"/>
        <family val="2"/>
        <charset val="238"/>
        <scheme val="minor"/>
      </rPr>
      <t xml:space="preserve"> - </t>
    </r>
    <r>
      <rPr>
        <sz val="11"/>
        <rFont val="Arial"/>
        <family val="2"/>
        <charset val="238"/>
        <scheme val="minor"/>
      </rPr>
      <t>technologická vlastní spotřeba tepla</t>
    </r>
    <r>
      <rPr>
        <sz val="10"/>
        <rFont val="Arial"/>
        <family val="2"/>
        <charset val="238"/>
        <scheme val="minor"/>
      </rPr>
      <t xml:space="preserve"> - </t>
    </r>
    <r>
      <rPr>
        <sz val="11"/>
        <rFont val="Arial"/>
        <family val="2"/>
        <charset val="238"/>
        <scheme val="minor"/>
      </rPr>
      <t>ztráty</t>
    </r>
    <r>
      <rPr>
        <sz val="10"/>
        <rFont val="Arial"/>
        <family val="2"/>
        <charset val="238"/>
        <scheme val="minor"/>
      </rPr>
      <t xml:space="preserve"> - </t>
    </r>
    <r>
      <rPr>
        <sz val="11"/>
        <rFont val="Arial"/>
        <family val="2"/>
        <charset val="238"/>
        <scheme val="minor"/>
      </rPr>
      <t>dodávky do vlastního podniku – dodávky tepla.</t>
    </r>
  </si>
  <si>
    <t>Spotřeba tepla na výrobu tepla a elektrické energie, která je nezbytná pro zajištění procesu výroby tepla a elektrické energie.</t>
  </si>
  <si>
    <t>Zemědělství a lesnictví</t>
  </si>
  <si>
    <t xml:space="preserve"> </t>
  </si>
  <si>
    <t>1</t>
  </si>
  <si>
    <t>2</t>
  </si>
  <si>
    <t>3</t>
  </si>
  <si>
    <t>4</t>
  </si>
  <si>
    <t>4.1</t>
  </si>
  <si>
    <t>4.2</t>
  </si>
  <si>
    <t>4.3</t>
  </si>
  <si>
    <t>5</t>
  </si>
  <si>
    <t>5.1</t>
  </si>
  <si>
    <t>5.2</t>
  </si>
  <si>
    <t>6</t>
  </si>
  <si>
    <t>7</t>
  </si>
  <si>
    <t>7.1</t>
  </si>
  <si>
    <t>7.2</t>
  </si>
  <si>
    <t>8</t>
  </si>
  <si>
    <t>8.1</t>
  </si>
  <si>
    <t>8.2</t>
  </si>
  <si>
    <t>8.3</t>
  </si>
  <si>
    <t>8.4</t>
  </si>
  <si>
    <t>8.5</t>
  </si>
  <si>
    <t>8.6</t>
  </si>
  <si>
    <t>8.7</t>
  </si>
  <si>
    <t>8.8</t>
  </si>
  <si>
    <t>8.9</t>
  </si>
  <si>
    <t>8.10</t>
  </si>
  <si>
    <t>8.11</t>
  </si>
  <si>
    <t>8.12</t>
  </si>
  <si>
    <t>8.13</t>
  </si>
  <si>
    <t>8.14</t>
  </si>
  <si>
    <t>9</t>
  </si>
  <si>
    <t>10</t>
  </si>
  <si>
    <t>10.1</t>
  </si>
  <si>
    <t>10.2</t>
  </si>
  <si>
    <t>10.3</t>
  </si>
  <si>
    <t>10.4</t>
  </si>
  <si>
    <t>10.5</t>
  </si>
  <si>
    <t>3 BILANCE TEPLA [TJ]</t>
  </si>
  <si>
    <t>4 VÝROBA TEPLA</t>
  </si>
  <si>
    <t>4.1 Výroba tepla brutto podle paliv [TJ]</t>
  </si>
  <si>
    <t>4.2 Výroba tepla brutto v krajích ČR [TJ]</t>
  </si>
  <si>
    <t>5 DODÁVKY TEPLA</t>
  </si>
  <si>
    <t>5.1 Dodávky tepla podle paliv [TJ]</t>
  </si>
  <si>
    <t>5.2 Dodávky tepla v krajích ČR [TJ]</t>
  </si>
  <si>
    <t>Oddělení statistiky a sledování kvality</t>
  </si>
  <si>
    <t>teplo.statistika@eru.cz</t>
  </si>
  <si>
    <t>ZKRATKY, POJMY A ZÁKLADNÍ VZTAHY</t>
  </si>
  <si>
    <t>BILANCE TEPLA</t>
  </si>
  <si>
    <t>VÝROBA TEPLA</t>
  </si>
  <si>
    <t>DODÁVKY TEPLA</t>
  </si>
  <si>
    <t>INSTALOVANÝ VÝKON VÝROBEN TEPLA V KRAJÍCH ČR</t>
  </si>
  <si>
    <t>SPOTŘEBA TEPLA</t>
  </si>
  <si>
    <t>VÝROBA, DODÁVKY A SPOTŘEBA TEPLA V JEDNOTLIVÝCH KRAJÍCH ČR</t>
  </si>
  <si>
    <t>VÝVOJ BILANCE TEPLA, DODÁVEK TEPLA, SPOTŘEBY TEPLA A KVET</t>
  </si>
  <si>
    <t>5.4 Dodávky tepla z uhlí, biomasy a bioplynu [TJ]</t>
  </si>
  <si>
    <r>
      <t>6 INSTALOVANÝ VÝKON VÝROBEN TEPLA V KRAJÍCH ČR [MW</t>
    </r>
    <r>
      <rPr>
        <b/>
        <vertAlign val="subscript"/>
        <sz val="16"/>
        <color theme="3"/>
        <rFont val="Arial"/>
        <family val="2"/>
        <charset val="238"/>
        <scheme val="minor"/>
      </rPr>
      <t>t</t>
    </r>
    <r>
      <rPr>
        <b/>
        <sz val="16"/>
        <color theme="3"/>
        <rFont val="Arial"/>
        <family val="2"/>
        <charset val="238"/>
        <scheme val="minor"/>
      </rPr>
      <t>]</t>
    </r>
  </si>
  <si>
    <t>7 SPOTŘEBA TEPLA</t>
  </si>
  <si>
    <t>7.1 Spotřeba tepla podle sektorů národního hospodářství [TJ]</t>
  </si>
  <si>
    <t>7.2 Spotřeba tepla podle sektorů národního hospodářství v krajích ČR [TJ]</t>
  </si>
  <si>
    <t>8 VÝROBA, DODÁVKY A SPOTŘEBA TEPLA V JEDNOTLIVÝCH KRAJÍCH ČR</t>
  </si>
  <si>
    <t>8.1 Výroba, dodávky a spotřeba tepla: Hlavní město Praha</t>
  </si>
  <si>
    <t>8.2 Výroba, dodávky a spotřeba tepla: Jihočeský kraj</t>
  </si>
  <si>
    <t>8.3 Výroba, dodávky a spotřeba tepla: Jihomoravský kraj</t>
  </si>
  <si>
    <t>8.4 Výroba, dodávky a spotřeba tepla: Karlovarský kraj</t>
  </si>
  <si>
    <t>8.5 Výroba, dodávky a spotřeba tepla: Kraj Vysočina</t>
  </si>
  <si>
    <t>8.6 Výroba, dodávky a spotřeba tepla: Královéhradecký kraj</t>
  </si>
  <si>
    <t>8.7 Výroba, dodávky a spotřeba tepla: Liberecký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</si>
  <si>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</si>
  <si>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</si>
  <si>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</si>
  <si>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</si>
  <si>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</si>
  <si>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</si>
  <si>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8.14 Výroba, dodávky a spotřeba tepla: Zlínský kraj</t>
  </si>
  <si>
    <t>9 VÝROBA TEPLA NETTO A VÝROBA TEPLA Z KVET [TJ]</t>
  </si>
  <si>
    <t>10 VÝVOJ BILANCE TEPLA, DODÁVEK TEPLA, SPOTŘEBY TEPLA A KVET</t>
  </si>
  <si>
    <t>10.1 Vývoj bilance tepla: čtvrtletní porovnání [TJ]</t>
  </si>
  <si>
    <t>10.2 Vývoj bilance tepla: měsíční porovnání [TJ]</t>
  </si>
  <si>
    <t>5.3</t>
  </si>
  <si>
    <t>5.4</t>
  </si>
  <si>
    <r>
      <rPr>
        <b/>
        <sz val="24"/>
        <color rgb="FF1A3366"/>
        <rFont val="Arial"/>
        <family val="2"/>
        <charset val="238"/>
      </rPr>
      <t xml:space="preserve">ČTVRTLETNÍ ZPRÁVA O PROVOZU TEPLÁRENSKÝCH SOUSTAV
ČESKÉ REPUBLIKY
</t>
    </r>
    <r>
      <rPr>
        <b/>
        <sz val="24"/>
        <color rgb="FFE53A2E"/>
        <rFont val="Arial"/>
        <family val="2"/>
        <charset val="238"/>
      </rPr>
      <t>ZA I. ČTVRTLETÍ 2022</t>
    </r>
  </si>
  <si>
    <t>Vývoj výroby tepla brutto a dodávek tepla podle paliv a krajů ČR</t>
  </si>
  <si>
    <t>Kraj</t>
  </si>
  <si>
    <t>Podíl v ČR</t>
  </si>
  <si>
    <t>Výroba tepla brutto 2022</t>
  </si>
  <si>
    <t>Dodávky tepla 2022</t>
  </si>
  <si>
    <t>max</t>
  </si>
  <si>
    <t>min</t>
  </si>
  <si>
    <t>Rozsah 2017-2021</t>
  </si>
  <si>
    <t>Rozdíl
(2022-2021)</t>
  </si>
  <si>
    <t>I. čtvrtletí 2022</t>
  </si>
  <si>
    <t>I. čtvrtletí 2021</t>
  </si>
  <si>
    <t>10.3 Vývoj výroby tepla brutto a dodávek tepla podle paliv a krajů ČR [TJ]</t>
  </si>
  <si>
    <t>Spotřeba tepla 2019</t>
  </si>
  <si>
    <t>Spotřeba tepla 2020</t>
  </si>
  <si>
    <t>Spotřeba tepla 2021</t>
  </si>
  <si>
    <t>Spotřeba tepla 2022</t>
  </si>
  <si>
    <t>Meziroční změna-spotřeba tepla</t>
  </si>
  <si>
    <t xml:space="preserve">Energetický regulační úřad (ERÚ) zveřejňuje Čtvrtletní zprávu o provozu teplárenských soustav ČR za I. čtvrtletí roku 2022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2022, kterou ERÚ předpokládá zveřejnit do konce května roku 2023.
</t>
  </si>
  <si>
    <t>10.4 Vývoj spotřeby tepla [TJ]</t>
  </si>
  <si>
    <t>10.5 Vývoj výroby tepla z KVET [TJ]</t>
  </si>
  <si>
    <t>VÝROBA TEPLA NETTO A VÝROBA TEPLA Z KVET</t>
  </si>
  <si>
    <t>Vydání 15. 7. 2022</t>
  </si>
  <si>
    <t>Výroba tepla brutto z vybraných paliv [TJ]</t>
  </si>
  <si>
    <t>Výroba tepla brutto ve vybraných krajích [TJ]</t>
  </si>
  <si>
    <t>Dodávky tepla z vybraných paliv [TJ]</t>
  </si>
  <si>
    <t>Dodávky tepla ve vybraných krajích [TJ]</t>
  </si>
  <si>
    <t>Výroby tepla KVET z vybraných paliv [TJ]</t>
  </si>
  <si>
    <t>1 ZKRATKY, POJMY A ZÁKLADNÍ VZTAHY</t>
  </si>
  <si>
    <t>2022</t>
  </si>
  <si>
    <t>STRUČNÝ PŘEHLED ZA I. ČTVRTLETÍ 2022</t>
  </si>
  <si>
    <t>2 STRUČNÝ PŘEHLED ZA I. ČTVRTLETÍ 2022</t>
  </si>
  <si>
    <r>
      <t xml:space="preserve">Výroba tepla brutto [TJ] </t>
    </r>
    <r>
      <rPr>
        <sz val="11"/>
        <color theme="1"/>
        <rFont val="Arial"/>
        <family val="2"/>
        <charset val="238"/>
      </rPr>
      <t>(kapitola 4)</t>
    </r>
  </si>
  <si>
    <r>
      <t xml:space="preserve">Dodávky tepla [TJ] </t>
    </r>
    <r>
      <rPr>
        <sz val="11"/>
        <color theme="1"/>
        <rFont val="Arial"/>
        <family val="2"/>
        <charset val="238"/>
      </rPr>
      <t>(kapitola 5)</t>
    </r>
  </si>
  <si>
    <r>
      <t>Instalovaný výkon [MW</t>
    </r>
    <r>
      <rPr>
        <b/>
        <vertAlign val="subscript"/>
        <sz val="11"/>
        <color theme="1"/>
        <rFont val="Arial"/>
        <family val="2"/>
        <charset val="238"/>
      </rPr>
      <t>t</t>
    </r>
    <r>
      <rPr>
        <b/>
        <sz val="11"/>
        <color theme="1"/>
        <rFont val="Arial"/>
        <family val="2"/>
        <charset val="238"/>
      </rPr>
      <t xml:space="preserve">] </t>
    </r>
    <r>
      <rPr>
        <sz val="11"/>
        <color theme="1"/>
        <rFont val="Arial"/>
        <family val="2"/>
        <charset val="238"/>
      </rPr>
      <t>(kapitola 6)</t>
    </r>
  </si>
  <si>
    <r>
      <t xml:space="preserve">Spotřeba tepla [TJ] </t>
    </r>
    <r>
      <rPr>
        <sz val="11"/>
        <color theme="1"/>
        <rFont val="Arial"/>
        <family val="2"/>
        <charset val="238"/>
      </rPr>
      <t>(kapitola 7)</t>
    </r>
  </si>
  <si>
    <r>
      <t xml:space="preserve">Výroby tepla z KVET [TJ] </t>
    </r>
    <r>
      <rPr>
        <sz val="11"/>
        <color theme="1"/>
        <rFont val="Arial"/>
        <family val="2"/>
        <charset val="238"/>
      </rPr>
      <t>(kapitola 9)</t>
    </r>
  </si>
  <si>
    <t>4.3 Výroba tepla brutto podle paliv v krajích ČR za I. čtvrtletí [TJ]</t>
  </si>
  <si>
    <t>Výroba tepla brutto podle paliv v krajích ČR za I. čtvrtletí</t>
  </si>
  <si>
    <t>5.3 Dodávky tepla podle paliv v krajích ČR za I. čtvrtletí [TJ]</t>
  </si>
  <si>
    <t>Dodávky tepla podle paliv v krajích ČR za I. čtvrtletí</t>
  </si>
  <si>
    <t>Výroba tepla brutto [GJ]</t>
  </si>
  <si>
    <t>Dodávky tepla podle paliv [GJ]</t>
  </si>
  <si>
    <t>Dodávka tepla ze Středočeského kraje [GJ]</t>
  </si>
  <si>
    <t>Spotřeba tepla podle sektorů [GJ]*</t>
  </si>
  <si>
    <t>Dodávka tepla z Pardubického kraje [GJ]</t>
  </si>
  <si>
    <t>Dodávka tepla do Královehrad. kr. [GJ]</t>
  </si>
  <si>
    <t>Dodávka tepla do Prahy [GJ]</t>
  </si>
  <si>
    <t xml:space="preserve">I. čtvrtletí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</si>
</sst>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_ "/>
    <numFmt numFmtId="166" formatCode="0.0"/>
    <numFmt numFmtId="167" formatCode="0.0%"/>
    <numFmt numFmtId="168" formatCode="\$#,##0\ ;\(\$#,##0\)"/>
    <numFmt numFmtId="169" formatCode="#,##0.000"/>
    <numFmt numFmtId="170" formatCode="0.0000"/>
  </numFmts>
  <fonts count="100" x14ac:knownFonts="1">
    <font>
      <sz val="10"/>
      <name val="Arial"/>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Arial"/>
      <family val="2"/>
      <charset val="238"/>
      <scheme val="minor"/>
    </font>
    <font>
      <sz val="10"/>
      <name val="Arial"/>
      <family val="2"/>
      <charset val="238"/>
    </font>
    <font>
      <sz val="9"/>
      <name val="Arial"/>
      <family val="2"/>
      <charset val="238"/>
      <scheme val="minor"/>
    </font>
    <font>
      <sz val="8"/>
      <name val="Arial"/>
      <family val="2"/>
      <charset val="238"/>
      <scheme val="minor"/>
    </font>
    <font>
      <b/>
      <sz val="9"/>
      <name val="Arial"/>
      <family val="2"/>
      <charset val="238"/>
      <scheme val="minor"/>
    </font>
    <font>
      <b/>
      <sz val="9"/>
      <color theme="0"/>
      <name val="Arial"/>
      <family val="2"/>
      <charset val="238"/>
      <scheme val="minor"/>
    </font>
    <font>
      <sz val="9"/>
      <color theme="0"/>
      <name val="Arial"/>
      <family val="2"/>
      <charset val="238"/>
      <scheme val="minor"/>
    </font>
    <font>
      <i/>
      <sz val="8"/>
      <name val="Arial"/>
      <family val="2"/>
      <charset val="238"/>
      <scheme val="minor"/>
    </font>
    <font>
      <sz val="9"/>
      <color theme="1"/>
      <name val="Arial"/>
      <family val="2"/>
      <charset val="238"/>
      <scheme val="minor"/>
    </font>
    <font>
      <i/>
      <sz val="8"/>
      <color theme="0"/>
      <name val="Arial"/>
      <family val="2"/>
      <charset val="238"/>
      <scheme val="minor"/>
    </font>
    <font>
      <sz val="10"/>
      <color theme="3"/>
      <name val="Arial"/>
      <family val="2"/>
      <charset val="238"/>
      <scheme val="minor"/>
    </font>
    <font>
      <sz val="10"/>
      <color rgb="FF005DA2"/>
      <name val="Arial"/>
      <family val="2"/>
      <charset val="238"/>
      <scheme val="minor"/>
    </font>
    <font>
      <sz val="10"/>
      <color theme="0"/>
      <name val="Arial"/>
      <family val="2"/>
      <charset val="238"/>
      <scheme val="minor"/>
    </font>
    <font>
      <b/>
      <sz val="10"/>
      <name val="Arial"/>
      <family val="2"/>
      <charset val="238"/>
      <scheme val="minor"/>
    </font>
    <font>
      <b/>
      <sz val="10"/>
      <color theme="3"/>
      <name val="Arial"/>
      <family val="2"/>
      <charset val="238"/>
      <scheme val="minor"/>
    </font>
    <font>
      <sz val="10"/>
      <color theme="4"/>
      <name val="Arial"/>
      <family val="2"/>
      <charset val="238"/>
      <scheme val="minor"/>
    </font>
    <font>
      <b/>
      <sz val="14"/>
      <color theme="2" tint="-0.499984740745262"/>
      <name val="Arial"/>
      <family val="2"/>
      <charset val="238"/>
      <scheme val="minor"/>
    </font>
    <font>
      <b/>
      <sz val="10"/>
      <color theme="2" tint="-0.499984740745262"/>
      <name val="Arial"/>
      <family val="2"/>
      <charset val="238"/>
      <scheme val="minor"/>
    </font>
    <font>
      <b/>
      <sz val="11"/>
      <name val="Arial"/>
      <family val="2"/>
      <charset val="238"/>
      <scheme val="minor"/>
    </font>
    <font>
      <sz val="11"/>
      <name val="Arial"/>
      <family val="2"/>
      <charset val="238"/>
      <scheme val="minor"/>
    </font>
    <font>
      <b/>
      <sz val="14"/>
      <name val="Arial"/>
      <family val="2"/>
      <charset val="238"/>
      <scheme val="minor"/>
    </font>
    <font>
      <sz val="14"/>
      <name val="Arial"/>
      <family val="2"/>
      <charset val="238"/>
      <scheme val="minor"/>
    </font>
    <font>
      <sz val="14"/>
      <name val="Arial"/>
      <family val="2"/>
      <charset val="238"/>
    </font>
    <font>
      <b/>
      <sz val="9"/>
      <color theme="2" tint="-0.499984740745262"/>
      <name val="Arial"/>
      <family val="2"/>
      <charset val="238"/>
      <scheme val="minor"/>
    </font>
    <font>
      <sz val="9"/>
      <color theme="0"/>
      <name val="Arial"/>
      <family val="2"/>
      <charset val="238"/>
    </font>
    <font>
      <sz val="10"/>
      <name val="Arial CE"/>
      <family val="2"/>
      <charset val="238"/>
    </font>
    <font>
      <b/>
      <sz val="9"/>
      <name val="Arial"/>
      <family val="2"/>
      <charset val="238"/>
    </font>
    <font>
      <b/>
      <vertAlign val="subscript"/>
      <sz val="9"/>
      <name val="Arial"/>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sz val="8"/>
      <name val="Arial"/>
      <family val="2"/>
      <charset val="238"/>
    </font>
    <font>
      <b/>
      <sz val="8"/>
      <name val="Arial"/>
      <family val="2"/>
      <charset val="238"/>
      <scheme val="minor"/>
    </font>
    <font>
      <sz val="9"/>
      <color rgb="FFFF0000"/>
      <name val="Arial"/>
      <family val="2"/>
      <charset val="238"/>
    </font>
    <font>
      <sz val="12"/>
      <name val="Arial"/>
      <family val="2"/>
      <charset val="238"/>
      <scheme val="minor"/>
    </font>
    <font>
      <b/>
      <sz val="10"/>
      <color rgb="FF005DA2"/>
      <name val="Arial"/>
      <family val="2"/>
      <charset val="238"/>
      <scheme val="minor"/>
    </font>
    <font>
      <b/>
      <vertAlign val="subscript"/>
      <sz val="11"/>
      <name val="Arial"/>
      <family val="2"/>
      <charset val="238"/>
      <scheme val="minor"/>
    </font>
    <font>
      <sz val="10"/>
      <color rgb="FFFF0000"/>
      <name val="Arial"/>
      <family val="2"/>
      <charset val="238"/>
      <scheme val="minor"/>
    </font>
    <font>
      <b/>
      <sz val="16"/>
      <color theme="3"/>
      <name val="Arial"/>
      <family val="2"/>
      <charset val="238"/>
      <scheme val="minor"/>
    </font>
    <font>
      <b/>
      <vertAlign val="subscript"/>
      <sz val="16"/>
      <color theme="3"/>
      <name val="Arial"/>
      <family val="2"/>
      <charset val="238"/>
      <scheme val="minor"/>
    </font>
    <font>
      <b/>
      <sz val="16"/>
      <color theme="4"/>
      <name val="Arial"/>
      <family val="2"/>
      <charset val="238"/>
      <scheme val="minor"/>
    </font>
    <font>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b/>
      <sz val="10"/>
      <color rgb="FFFF0000"/>
      <name val="Arial"/>
      <family val="2"/>
      <charset val="238"/>
      <scheme val="minor"/>
    </font>
    <font>
      <u/>
      <sz val="10"/>
      <color theme="10"/>
      <name val="Arial"/>
      <family val="2"/>
      <charset val="238"/>
    </font>
    <font>
      <b/>
      <sz val="11"/>
      <color rgb="FFE53A2E"/>
      <name val="Arial"/>
      <family val="2"/>
      <charset val="238"/>
    </font>
    <font>
      <sz val="11"/>
      <color rgb="FF1A3366"/>
      <name val="Arial"/>
      <family val="2"/>
      <charset val="238"/>
    </font>
    <font>
      <b/>
      <sz val="11"/>
      <color rgb="FF233060"/>
      <name val="Arial"/>
      <family val="2"/>
      <charset val="238"/>
      <scheme val="minor"/>
    </font>
    <font>
      <b/>
      <strike/>
      <sz val="11"/>
      <color rgb="FF233060"/>
      <name val="Arial"/>
      <family val="2"/>
      <charset val="238"/>
      <scheme val="minor"/>
    </font>
    <font>
      <b/>
      <sz val="14"/>
      <color theme="3"/>
      <name val="Arial"/>
      <family val="2"/>
      <charset val="238"/>
      <scheme val="minor"/>
    </font>
    <font>
      <b/>
      <sz val="17"/>
      <color rgb="FF153366"/>
      <name val="Arial"/>
      <family val="2"/>
      <charset val="238"/>
      <scheme val="minor"/>
    </font>
    <font>
      <sz val="16"/>
      <name val="Arial"/>
      <family val="2"/>
      <charset val="238"/>
    </font>
    <font>
      <b/>
      <sz val="24"/>
      <name val="Arial"/>
      <family val="2"/>
      <charset val="238"/>
    </font>
    <font>
      <b/>
      <sz val="24"/>
      <color rgb="FF1A3366"/>
      <name val="Arial"/>
      <family val="2"/>
      <charset val="238"/>
    </font>
    <font>
      <b/>
      <sz val="24"/>
      <color rgb="FFE53A2E"/>
      <name val="Arial"/>
      <family val="2"/>
      <charset val="238"/>
    </font>
    <font>
      <b/>
      <sz val="16"/>
      <color theme="3"/>
      <name val="Arial"/>
      <family val="2"/>
      <charset val="238"/>
    </font>
    <font>
      <sz val="11"/>
      <color theme="1"/>
      <name val="Arial"/>
      <family val="2"/>
      <charset val="238"/>
    </font>
    <font>
      <b/>
      <sz val="11"/>
      <color theme="1"/>
      <name val="Arial"/>
      <family val="2"/>
      <charset val="238"/>
    </font>
    <font>
      <b/>
      <vertAlign val="subscript"/>
      <sz val="11"/>
      <color theme="1"/>
      <name val="Arial"/>
      <family val="2"/>
      <charset val="238"/>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right style="thin">
        <color auto="1"/>
      </right>
      <top style="thin">
        <color auto="1"/>
      </top>
      <bottom/>
      <diagonal/>
    </border>
    <border>
      <left/>
      <right style="thin">
        <color auto="1"/>
      </right>
      <top/>
      <bottom style="thin">
        <color auto="1"/>
      </bottom>
      <diagonal/>
    </border>
  </borders>
  <cellStyleXfs count="17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2" fillId="11" borderId="0" applyNumberFormat="0" applyBorder="0" applyAlignment="0" applyProtection="0"/>
    <xf numFmtId="0" fontId="13" fillId="12" borderId="1" applyNumberFormat="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7" borderId="0" applyNumberFormat="0" applyBorder="0" applyAlignment="0" applyProtection="0"/>
    <xf numFmtId="0" fontId="9" fillId="4" borderId="5" applyNumberFormat="0" applyFont="0" applyAlignment="0" applyProtection="0"/>
    <xf numFmtId="0" fontId="19" fillId="0" borderId="6" applyNumberFormat="0" applyFill="0" applyAlignment="0" applyProtection="0"/>
    <xf numFmtId="0" fontId="20" fillId="6" borderId="0" applyNumberFormat="0" applyBorder="0" applyAlignment="0" applyProtection="0"/>
    <xf numFmtId="0" fontId="19" fillId="0" borderId="0" applyNumberFormat="0" applyFill="0" applyBorder="0" applyAlignment="0" applyProtection="0"/>
    <xf numFmtId="0" fontId="21" fillId="7" borderId="7" applyNumberFormat="0" applyAlignment="0" applyProtection="0"/>
    <xf numFmtId="0" fontId="22" fillId="13" borderId="7" applyNumberFormat="0" applyAlignment="0" applyProtection="0"/>
    <xf numFmtId="0" fontId="23" fillId="13" borderId="8" applyNumberFormat="0" applyAlignment="0" applyProtection="0"/>
    <xf numFmtId="0" fontId="24" fillId="0" borderId="0" applyNumberFormat="0" applyFill="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9" fontId="28" fillId="0" borderId="0" applyFont="0" applyFill="0" applyBorder="0" applyAlignment="0" applyProtection="0"/>
    <xf numFmtId="0" fontId="52" fillId="0" borderId="0"/>
    <xf numFmtId="0" fontId="8" fillId="0" borderId="0"/>
    <xf numFmtId="9" fontId="8" fillId="0" borderId="0" applyFont="0" applyFill="0" applyBorder="0" applyAlignment="0" applyProtection="0"/>
    <xf numFmtId="0" fontId="55" fillId="0" borderId="0"/>
    <xf numFmtId="4" fontId="57" fillId="20" borderId="29" applyNumberFormat="0" applyProtection="0">
      <alignment horizontal="left" vertical="center" indent="1"/>
    </xf>
    <xf numFmtId="0" fontId="56" fillId="0" borderId="0" applyNumberFormat="0" applyFill="0" applyBorder="0" applyAlignment="0" applyProtection="0">
      <alignment vertical="top"/>
      <protection locked="0"/>
    </xf>
    <xf numFmtId="0" fontId="8" fillId="0" borderId="0"/>
    <xf numFmtId="0" fontId="7" fillId="0" borderId="0"/>
    <xf numFmtId="9" fontId="8" fillId="0" borderId="0" applyFont="0" applyFill="0" applyBorder="0" applyAlignment="0" applyProtection="0"/>
    <xf numFmtId="4" fontId="58" fillId="7" borderId="29" applyNumberFormat="0" applyProtection="0">
      <alignment vertical="center"/>
    </xf>
    <xf numFmtId="4" fontId="58" fillId="21" borderId="29" applyNumberFormat="0" applyProtection="0">
      <alignment horizontal="left" vertical="center" indent="1"/>
    </xf>
    <xf numFmtId="4" fontId="58" fillId="22" borderId="0" applyNumberFormat="0" applyProtection="0">
      <alignment horizontal="left" vertical="center" indent="1"/>
    </xf>
    <xf numFmtId="4" fontId="57" fillId="23" borderId="29" applyNumberFormat="0" applyProtection="0">
      <alignment horizontal="right" vertical="center"/>
    </xf>
    <xf numFmtId="0" fontId="8" fillId="0" borderId="0"/>
    <xf numFmtId="0" fontId="7" fillId="0" borderId="0"/>
    <xf numFmtId="0" fontId="8" fillId="0" borderId="0"/>
    <xf numFmtId="2" fontId="8" fillId="0" borderId="0" applyFont="0" applyFill="0" applyBorder="0" applyAlignment="0" applyProtection="0"/>
    <xf numFmtId="0" fontId="7" fillId="0" borderId="0"/>
    <xf numFmtId="0" fontId="8" fillId="0" borderId="0"/>
    <xf numFmtId="0" fontId="8" fillId="0" borderId="0"/>
    <xf numFmtId="4" fontId="60" fillId="21" borderId="29" applyNumberFormat="0" applyProtection="0">
      <alignment vertical="center"/>
    </xf>
    <xf numFmtId="0" fontId="58" fillId="21" borderId="29" applyNumberFormat="0" applyProtection="0">
      <alignment horizontal="left" vertical="top" indent="1"/>
    </xf>
    <xf numFmtId="4" fontId="57" fillId="8" borderId="29" applyNumberFormat="0" applyProtection="0">
      <alignment horizontal="right" vertical="center"/>
    </xf>
    <xf numFmtId="4" fontId="57" fillId="3" borderId="29" applyNumberFormat="0" applyProtection="0">
      <alignment horizontal="right" vertical="center"/>
    </xf>
    <xf numFmtId="4" fontId="57" fillId="17" borderId="29" applyNumberFormat="0" applyProtection="0">
      <alignment horizontal="right" vertical="center"/>
    </xf>
    <xf numFmtId="4" fontId="57" fillId="10" borderId="29" applyNumberFormat="0" applyProtection="0">
      <alignment horizontal="right" vertical="center"/>
    </xf>
    <xf numFmtId="4" fontId="57" fillId="24" borderId="29" applyNumberFormat="0" applyProtection="0">
      <alignment horizontal="right" vertical="center"/>
    </xf>
    <xf numFmtId="4" fontId="57" fillId="9" borderId="29" applyNumberFormat="0" applyProtection="0">
      <alignment horizontal="right" vertical="center"/>
    </xf>
    <xf numFmtId="4" fontId="57" fillId="25" borderId="29" applyNumberFormat="0" applyProtection="0">
      <alignment horizontal="right" vertical="center"/>
    </xf>
    <xf numFmtId="4" fontId="57" fillId="26" borderId="29" applyNumberFormat="0" applyProtection="0">
      <alignment horizontal="right" vertical="center"/>
    </xf>
    <xf numFmtId="4" fontId="57" fillId="27" borderId="29" applyNumberFormat="0" applyProtection="0">
      <alignment horizontal="right" vertical="center"/>
    </xf>
    <xf numFmtId="4" fontId="58" fillId="0" borderId="0" applyNumberFormat="0" applyProtection="0">
      <alignment horizontal="left" vertical="center" indent="1"/>
    </xf>
    <xf numFmtId="4" fontId="57" fillId="23" borderId="0" applyNumberFormat="0" applyProtection="0">
      <alignment horizontal="left" vertical="center" indent="1"/>
    </xf>
    <xf numFmtId="4" fontId="61" fillId="28" borderId="0" applyNumberFormat="0" applyProtection="0">
      <alignment horizontal="left" vertical="center" indent="1"/>
    </xf>
    <xf numFmtId="4" fontId="57" fillId="20" borderId="29" applyNumberFormat="0" applyProtection="0">
      <alignment horizontal="right" vertical="center"/>
    </xf>
    <xf numFmtId="4" fontId="62" fillId="23" borderId="0" applyNumberFormat="0" applyProtection="0">
      <alignment horizontal="left" vertical="center" indent="1"/>
    </xf>
    <xf numFmtId="4" fontId="62" fillId="22" borderId="0" applyNumberFormat="0" applyProtection="0">
      <alignment horizontal="left" vertical="center" indent="1"/>
    </xf>
    <xf numFmtId="0" fontId="8" fillId="28" borderId="29" applyNumberFormat="0" applyProtection="0">
      <alignment horizontal="left" vertical="center" indent="1"/>
    </xf>
    <xf numFmtId="0" fontId="8" fillId="28" borderId="29" applyNumberFormat="0" applyProtection="0">
      <alignment horizontal="left" vertical="top" indent="1"/>
    </xf>
    <xf numFmtId="0" fontId="8" fillId="22" borderId="29" applyNumberFormat="0" applyProtection="0">
      <alignment horizontal="left" vertical="center" indent="1"/>
    </xf>
    <xf numFmtId="0" fontId="8" fillId="22" borderId="29" applyNumberFormat="0" applyProtection="0">
      <alignment horizontal="left" vertical="top" indent="1"/>
    </xf>
    <xf numFmtId="0" fontId="8" fillId="29" borderId="29" applyNumberFormat="0" applyProtection="0">
      <alignment horizontal="left" vertical="center" indent="1"/>
    </xf>
    <xf numFmtId="0" fontId="8" fillId="29" borderId="29" applyNumberFormat="0" applyProtection="0">
      <alignment horizontal="left" vertical="top" indent="1"/>
    </xf>
    <xf numFmtId="0" fontId="8" fillId="30" borderId="29" applyNumberFormat="0" applyProtection="0">
      <alignment horizontal="left" vertical="center" indent="1"/>
    </xf>
    <xf numFmtId="0" fontId="8" fillId="30" borderId="29" applyNumberFormat="0" applyProtection="0">
      <alignment horizontal="left" vertical="top" indent="1"/>
    </xf>
    <xf numFmtId="4" fontId="57" fillId="31" borderId="29" applyNumberFormat="0" applyProtection="0">
      <alignment vertical="center"/>
    </xf>
    <xf numFmtId="4" fontId="63" fillId="31" borderId="29" applyNumberFormat="0" applyProtection="0">
      <alignment vertical="center"/>
    </xf>
    <xf numFmtId="4" fontId="57" fillId="31" borderId="29" applyNumberFormat="0" applyProtection="0">
      <alignment horizontal="left" vertical="center" indent="1"/>
    </xf>
    <xf numFmtId="0" fontId="57" fillId="31" borderId="29" applyNumberFormat="0" applyProtection="0">
      <alignment horizontal="left" vertical="top" indent="1"/>
    </xf>
    <xf numFmtId="4" fontId="63" fillId="23" borderId="29" applyNumberFormat="0" applyProtection="0">
      <alignment horizontal="right" vertical="center"/>
    </xf>
    <xf numFmtId="0" fontId="57" fillId="22" borderId="29" applyNumberFormat="0" applyProtection="0">
      <alignment horizontal="left" vertical="top" indent="1"/>
    </xf>
    <xf numFmtId="4" fontId="64" fillId="0" borderId="0" applyNumberFormat="0" applyProtection="0">
      <alignment horizontal="left" vertical="center" indent="1"/>
    </xf>
    <xf numFmtId="4" fontId="65" fillId="23" borderId="29" applyNumberFormat="0" applyProtection="0">
      <alignment horizontal="right" vertical="center"/>
    </xf>
    <xf numFmtId="0" fontId="8" fillId="0" borderId="0"/>
    <xf numFmtId="0" fontId="7" fillId="0" borderId="0"/>
    <xf numFmtId="0" fontId="7" fillId="0" borderId="0"/>
    <xf numFmtId="0" fontId="7" fillId="0" borderId="0"/>
    <xf numFmtId="0" fontId="8" fillId="0" borderId="0"/>
    <xf numFmtId="0" fontId="7" fillId="0" borderId="0"/>
    <xf numFmtId="0" fontId="7"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8" fillId="0" borderId="0"/>
    <xf numFmtId="0" fontId="7" fillId="0" borderId="0"/>
    <xf numFmtId="0" fontId="7" fillId="0" borderId="0"/>
    <xf numFmtId="0" fontId="7" fillId="0" borderId="0"/>
    <xf numFmtId="0" fontId="52" fillId="0" borderId="0"/>
    <xf numFmtId="0" fontId="52" fillId="32" borderId="30" applyNumberFormat="0" applyFont="0" applyFill="0" applyAlignment="0" applyProtection="0"/>
    <xf numFmtId="0"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3" fontId="52" fillId="32" borderId="0" applyFont="0" applyFill="0" applyBorder="0" applyAlignment="0" applyProtection="0"/>
    <xf numFmtId="0" fontId="66" fillId="32" borderId="0" applyNumberFormat="0" applyFont="0" applyFill="0" applyBorder="0" applyAlignment="0" applyProtection="0"/>
    <xf numFmtId="0" fontId="66" fillId="32" borderId="0" applyNumberFormat="0" applyFont="0" applyFill="0" applyBorder="0" applyAlignment="0" applyProtection="0"/>
    <xf numFmtId="168" fontId="52" fillId="32" borderId="0" applyFont="0" applyFill="0" applyBorder="0" applyAlignment="0" applyProtection="0"/>
    <xf numFmtId="0" fontId="59" fillId="0" borderId="0" applyNumberFormat="0" applyFill="0" applyBorder="0" applyAlignment="0" applyProtection="0"/>
    <xf numFmtId="2" fontId="52" fillId="32" borderId="0" applyFont="0" applyFill="0" applyBorder="0" applyAlignment="0" applyProtection="0"/>
    <xf numFmtId="0" fontId="67" fillId="32" borderId="0" applyNumberFormat="0" applyFill="0" applyBorder="0" applyAlignment="0" applyProtection="0"/>
    <xf numFmtId="0" fontId="68" fillId="32" borderId="0" applyNumberFormat="0" applyFill="0" applyBorder="0" applyAlignment="0" applyProtection="0"/>
    <xf numFmtId="0" fontId="7" fillId="0" borderId="0"/>
    <xf numFmtId="9" fontId="7" fillId="0" borderId="0" applyFont="0" applyFill="0" applyBorder="0" applyAlignment="0" applyProtection="0"/>
    <xf numFmtId="1" fontId="69" fillId="0" borderId="0">
      <alignment horizontal="left"/>
      <protection hidden="1"/>
    </xf>
    <xf numFmtId="1" fontId="70" fillId="0" borderId="0">
      <protection hidden="1"/>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85"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cellStyleXfs>
  <cellXfs count="404">
    <xf numFmtId="0" fontId="0" fillId="0" borderId="0" xfId="0"/>
    <xf numFmtId="164" fontId="31" fillId="0" borderId="0" xfId="0" applyNumberFormat="1" applyFont="1" applyFill="1" applyBorder="1"/>
    <xf numFmtId="0" fontId="27" fillId="0" borderId="0" xfId="0" applyFont="1" applyFill="1" applyBorder="1"/>
    <xf numFmtId="0" fontId="34" fillId="0" borderId="0" xfId="0" applyFont="1" applyFill="1" applyBorder="1" applyAlignment="1">
      <alignment horizontal="right" vertical="top"/>
    </xf>
    <xf numFmtId="0" fontId="30" fillId="0" borderId="0" xfId="0" applyFont="1" applyFill="1" applyBorder="1"/>
    <xf numFmtId="164" fontId="29" fillId="0" borderId="12" xfId="0" applyNumberFormat="1" applyFont="1" applyFill="1" applyBorder="1"/>
    <xf numFmtId="0" fontId="31" fillId="0" borderId="0" xfId="0" applyFont="1" applyFill="1" applyBorder="1" applyAlignment="1">
      <alignment vertical="center"/>
    </xf>
    <xf numFmtId="0" fontId="29" fillId="0" borderId="0" xfId="0" applyFont="1" applyFill="1" applyBorder="1"/>
    <xf numFmtId="164" fontId="29" fillId="0" borderId="0" xfId="0" applyNumberFormat="1" applyFont="1" applyFill="1" applyBorder="1"/>
    <xf numFmtId="0" fontId="31" fillId="0" borderId="0" xfId="0" applyFont="1" applyFill="1" applyBorder="1" applyAlignment="1">
      <alignment horizontal="right"/>
    </xf>
    <xf numFmtId="0" fontId="33" fillId="0" borderId="0" xfId="0" applyFont="1" applyFill="1" applyBorder="1"/>
    <xf numFmtId="9" fontId="33" fillId="0" borderId="0" xfId="41" applyFont="1" applyFill="1" applyBorder="1"/>
    <xf numFmtId="164" fontId="29" fillId="0" borderId="9" xfId="0" applyNumberFormat="1" applyFont="1" applyFill="1" applyBorder="1"/>
    <xf numFmtId="0" fontId="29" fillId="19" borderId="9" xfId="0" applyFont="1" applyFill="1" applyBorder="1"/>
    <xf numFmtId="0" fontId="29" fillId="0" borderId="12" xfId="0" applyFont="1" applyFill="1" applyBorder="1" applyAlignment="1">
      <alignment horizontal="left" vertical="center" indent="1"/>
    </xf>
    <xf numFmtId="0" fontId="29" fillId="19" borderId="0" xfId="0" applyFont="1" applyFill="1" applyBorder="1"/>
    <xf numFmtId="0" fontId="29" fillId="0" borderId="0" xfId="0" applyFont="1" applyFill="1" applyBorder="1" applyAlignment="1">
      <alignment horizontal="left" indent="1"/>
    </xf>
    <xf numFmtId="0" fontId="29" fillId="0" borderId="0" xfId="0" applyFont="1" applyFill="1" applyBorder="1" applyAlignment="1">
      <alignment horizontal="left" vertical="center" indent="1"/>
    </xf>
    <xf numFmtId="164" fontId="29" fillId="0" borderId="13" xfId="0" applyNumberFormat="1" applyFont="1" applyFill="1" applyBorder="1"/>
    <xf numFmtId="164" fontId="29" fillId="0" borderId="13" xfId="0" applyNumberFormat="1" applyFont="1" applyFill="1" applyBorder="1" applyAlignment="1"/>
    <xf numFmtId="0" fontId="29" fillId="0" borderId="0" xfId="0" applyNumberFormat="1" applyFont="1" applyFill="1" applyBorder="1" applyAlignment="1"/>
    <xf numFmtId="164" fontId="29" fillId="0" borderId="11" xfId="0" applyNumberFormat="1" applyFont="1" applyFill="1" applyBorder="1" applyAlignment="1"/>
    <xf numFmtId="164" fontId="29" fillId="0" borderId="22" xfId="0" applyNumberFormat="1" applyFont="1" applyFill="1" applyBorder="1"/>
    <xf numFmtId="0" fontId="31" fillId="0" borderId="0" xfId="0" applyFont="1" applyFill="1" applyBorder="1"/>
    <xf numFmtId="164" fontId="29" fillId="0" borderId="24" xfId="0" applyNumberFormat="1" applyFont="1" applyFill="1" applyBorder="1"/>
    <xf numFmtId="164" fontId="33" fillId="0" borderId="0" xfId="0" applyNumberFormat="1" applyFont="1" applyFill="1" applyBorder="1"/>
    <xf numFmtId="0" fontId="29" fillId="0" borderId="21" xfId="0" applyFont="1" applyFill="1" applyBorder="1" applyAlignment="1">
      <alignment horizontal="left" vertical="center" indent="1"/>
    </xf>
    <xf numFmtId="0" fontId="29" fillId="19" borderId="0" xfId="0" applyFont="1" applyFill="1"/>
    <xf numFmtId="0" fontId="31" fillId="19" borderId="0" xfId="0" applyFont="1" applyFill="1" applyBorder="1" applyAlignment="1">
      <alignment horizontal="right"/>
    </xf>
    <xf numFmtId="0" fontId="29" fillId="0" borderId="13" xfId="0" applyFont="1" applyFill="1" applyBorder="1" applyAlignment="1">
      <alignment horizontal="left" vertical="center" indent="1"/>
    </xf>
    <xf numFmtId="0" fontId="29" fillId="0" borderId="11" xfId="0" applyFont="1" applyFill="1" applyBorder="1" applyAlignment="1">
      <alignment horizontal="left" vertical="center" indent="1"/>
    </xf>
    <xf numFmtId="0" fontId="31" fillId="19" borderId="17" xfId="0" applyFont="1" applyFill="1" applyBorder="1" applyAlignment="1">
      <alignment horizontal="center"/>
    </xf>
    <xf numFmtId="0" fontId="31" fillId="19" borderId="18" xfId="0" applyFont="1" applyFill="1" applyBorder="1" applyAlignment="1">
      <alignment horizontal="center"/>
    </xf>
    <xf numFmtId="164" fontId="31" fillId="18" borderId="24" xfId="0" applyNumberFormat="1" applyFont="1" applyFill="1" applyBorder="1"/>
    <xf numFmtId="164" fontId="31" fillId="18" borderId="9" xfId="0" applyNumberFormat="1" applyFont="1" applyFill="1" applyBorder="1"/>
    <xf numFmtId="0" fontId="29" fillId="0" borderId="10" xfId="0" applyFont="1" applyFill="1" applyBorder="1" applyAlignment="1">
      <alignment horizontal="left" vertical="center" indent="1"/>
    </xf>
    <xf numFmtId="0" fontId="29" fillId="19" borderId="0" xfId="0" applyFont="1" applyFill="1" applyBorder="1" applyAlignment="1">
      <alignment horizontal="right" vertical="center"/>
    </xf>
    <xf numFmtId="0" fontId="31" fillId="19" borderId="14" xfId="0" applyFont="1" applyFill="1" applyBorder="1" applyAlignment="1">
      <alignment horizontal="center"/>
    </xf>
    <xf numFmtId="0" fontId="29" fillId="0" borderId="0" xfId="0" applyFont="1" applyFill="1" applyBorder="1" applyAlignment="1">
      <alignment horizontal="left" vertical="center"/>
    </xf>
    <xf numFmtId="0" fontId="29" fillId="0" borderId="0" xfId="0" applyFont="1" applyFill="1" applyBorder="1" applyAlignment="1">
      <alignment horizontal="right"/>
    </xf>
    <xf numFmtId="164" fontId="31" fillId="0" borderId="0" xfId="0" applyNumberFormat="1" applyFont="1" applyFill="1" applyBorder="1" applyAlignment="1">
      <alignment horizontal="center"/>
    </xf>
    <xf numFmtId="167" fontId="29" fillId="0" borderId="0" xfId="41" applyNumberFormat="1" applyFont="1" applyFill="1" applyBorder="1"/>
    <xf numFmtId="167" fontId="29" fillId="0" borderId="13" xfId="0" applyNumberFormat="1" applyFont="1" applyFill="1" applyBorder="1" applyAlignment="1">
      <alignment vertical="center"/>
    </xf>
    <xf numFmtId="167" fontId="29" fillId="0" borderId="11" xfId="0" applyNumberFormat="1" applyFont="1" applyFill="1" applyBorder="1" applyAlignment="1">
      <alignment vertical="center"/>
    </xf>
    <xf numFmtId="167" fontId="29" fillId="0" borderId="0" xfId="0" applyNumberFormat="1" applyFont="1" applyFill="1" applyBorder="1"/>
    <xf numFmtId="167" fontId="29" fillId="18" borderId="13" xfId="41" applyNumberFormat="1" applyFont="1" applyFill="1" applyBorder="1" applyAlignment="1"/>
    <xf numFmtId="167" fontId="29" fillId="18" borderId="13" xfId="0" applyNumberFormat="1" applyFont="1" applyFill="1" applyBorder="1" applyAlignment="1">
      <alignment vertical="center"/>
    </xf>
    <xf numFmtId="0" fontId="29" fillId="19" borderId="15" xfId="0" applyFont="1" applyFill="1" applyBorder="1"/>
    <xf numFmtId="0" fontId="31" fillId="19" borderId="18" xfId="0" applyFont="1" applyFill="1" applyBorder="1" applyAlignment="1">
      <alignment horizontal="center"/>
    </xf>
    <xf numFmtId="0" fontId="31" fillId="19" borderId="0" xfId="0" applyFont="1" applyFill="1" applyBorder="1" applyAlignment="1">
      <alignment horizontal="right"/>
    </xf>
    <xf numFmtId="0" fontId="33" fillId="0" borderId="0" xfId="41" applyNumberFormat="1" applyFont="1" applyFill="1" applyBorder="1"/>
    <xf numFmtId="0" fontId="32" fillId="0" borderId="0" xfId="0" applyFont="1" applyFill="1" applyBorder="1" applyAlignment="1">
      <alignment horizontal="right"/>
    </xf>
    <xf numFmtId="0" fontId="33" fillId="0" borderId="0" xfId="0" applyFont="1" applyFill="1" applyBorder="1" applyAlignment="1">
      <alignment horizontal="right"/>
    </xf>
    <xf numFmtId="0" fontId="32" fillId="0" borderId="0" xfId="0" applyFont="1" applyFill="1" applyBorder="1" applyAlignment="1">
      <alignment horizontal="center"/>
    </xf>
    <xf numFmtId="164" fontId="32" fillId="0" borderId="0" xfId="0" applyNumberFormat="1" applyFont="1" applyFill="1" applyBorder="1" applyAlignment="1">
      <alignment horizontal="center"/>
    </xf>
    <xf numFmtId="164" fontId="32" fillId="0" borderId="0" xfId="0" applyNumberFormat="1" applyFont="1" applyFill="1" applyBorder="1"/>
    <xf numFmtId="164" fontId="29" fillId="0" borderId="23" xfId="0" applyNumberFormat="1" applyFont="1" applyFill="1" applyBorder="1" applyAlignment="1">
      <alignment vertical="center"/>
    </xf>
    <xf numFmtId="164" fontId="29" fillId="0" borderId="25" xfId="0" applyNumberFormat="1" applyFont="1" applyFill="1" applyBorder="1" applyAlignment="1">
      <alignment vertical="center"/>
    </xf>
    <xf numFmtId="0" fontId="31" fillId="0" borderId="0" xfId="0" applyFont="1" applyFill="1" applyBorder="1" applyAlignment="1">
      <alignment horizontal="center"/>
    </xf>
    <xf numFmtId="0" fontId="29" fillId="0" borderId="0" xfId="0" applyFont="1" applyFill="1" applyBorder="1" applyAlignment="1">
      <alignment vertical="center" wrapText="1"/>
    </xf>
    <xf numFmtId="0" fontId="33" fillId="0" borderId="0" xfId="41" applyNumberFormat="1" applyFont="1" applyFill="1" applyBorder="1" applyAlignment="1"/>
    <xf numFmtId="0" fontId="29" fillId="0" borderId="0" xfId="0" applyNumberFormat="1" applyFont="1" applyFill="1" applyBorder="1" applyAlignment="1">
      <alignment wrapText="1"/>
    </xf>
    <xf numFmtId="0" fontId="31" fillId="19" borderId="9" xfId="0" applyFont="1" applyFill="1" applyBorder="1" applyAlignment="1">
      <alignment horizontal="center"/>
    </xf>
    <xf numFmtId="0" fontId="31" fillId="19" borderId="19" xfId="0" applyFont="1" applyFill="1" applyBorder="1" applyAlignment="1">
      <alignment horizontal="center"/>
    </xf>
    <xf numFmtId="0" fontId="29" fillId="0" borderId="0" xfId="0" applyFont="1" applyFill="1" applyBorder="1" applyAlignment="1"/>
    <xf numFmtId="49" fontId="44" fillId="0" borderId="0" xfId="0" applyNumberFormat="1" applyFont="1" applyFill="1" applyBorder="1" applyAlignment="1">
      <alignment horizontal="right"/>
    </xf>
    <xf numFmtId="0" fontId="26" fillId="0" borderId="0" xfId="0" applyFont="1" applyFill="1"/>
    <xf numFmtId="0" fontId="39" fillId="0" borderId="0" xfId="0" applyFont="1" applyFill="1" applyBorder="1"/>
    <xf numFmtId="164" fontId="39" fillId="0" borderId="0" xfId="0" applyNumberFormat="1" applyFont="1" applyFill="1" applyBorder="1"/>
    <xf numFmtId="165" fontId="29" fillId="0" borderId="0" xfId="0" applyNumberFormat="1" applyFont="1" applyFill="1" applyBorder="1" applyAlignment="1">
      <alignment horizontal="right"/>
    </xf>
    <xf numFmtId="0" fontId="27" fillId="0" borderId="0" xfId="0" applyNumberFormat="1" applyFont="1" applyFill="1" applyBorder="1"/>
    <xf numFmtId="0" fontId="34" fillId="0" borderId="0" xfId="0" applyFont="1" applyFill="1" applyBorder="1" applyAlignment="1">
      <alignment vertical="top"/>
    </xf>
    <xf numFmtId="0" fontId="47" fillId="0" borderId="0" xfId="0" applyFont="1" applyFill="1" applyBorder="1"/>
    <xf numFmtId="0" fontId="50" fillId="0" borderId="0" xfId="0" applyFont="1" applyFill="1" applyBorder="1"/>
    <xf numFmtId="0" fontId="29" fillId="0" borderId="0" xfId="0" applyFont="1" applyFill="1"/>
    <xf numFmtId="0" fontId="30" fillId="0" borderId="0" xfId="0" applyFont="1" applyFill="1"/>
    <xf numFmtId="0" fontId="49" fillId="0" borderId="0" xfId="0" applyFont="1" applyFill="1"/>
    <xf numFmtId="0" fontId="25" fillId="0" borderId="0" xfId="0" applyFont="1" applyFill="1"/>
    <xf numFmtId="164" fontId="29" fillId="0" borderId="0" xfId="0" applyNumberFormat="1" applyFont="1" applyFill="1"/>
    <xf numFmtId="0" fontId="26" fillId="0" borderId="0" xfId="0" applyFont="1" applyFill="1" applyAlignment="1"/>
    <xf numFmtId="0" fontId="29" fillId="0" borderId="0" xfId="0" applyFont="1" applyFill="1" applyAlignment="1">
      <alignment horizontal="right"/>
    </xf>
    <xf numFmtId="0" fontId="27" fillId="0" borderId="0" xfId="0" applyFont="1" applyFill="1"/>
    <xf numFmtId="0" fontId="48" fillId="0" borderId="0" xfId="0" applyFont="1" applyFill="1"/>
    <xf numFmtId="0" fontId="31" fillId="0" borderId="0" xfId="0" applyFont="1" applyFill="1"/>
    <xf numFmtId="0" fontId="46" fillId="0" borderId="0" xfId="0" applyFont="1" applyFill="1"/>
    <xf numFmtId="0" fontId="45" fillId="0" borderId="0" xfId="0" applyFont="1" applyFill="1" applyAlignment="1"/>
    <xf numFmtId="0" fontId="46" fillId="0" borderId="0" xfId="0" applyFont="1" applyFill="1" applyBorder="1"/>
    <xf numFmtId="0" fontId="46" fillId="0" borderId="0" xfId="0" applyFont="1" applyFill="1" applyAlignment="1">
      <alignment vertical="top"/>
    </xf>
    <xf numFmtId="0" fontId="46" fillId="0" borderId="0" xfId="0" applyFont="1" applyFill="1" applyAlignment="1"/>
    <xf numFmtId="0" fontId="43" fillId="0" borderId="0" xfId="0" applyFont="1" applyFill="1"/>
    <xf numFmtId="0" fontId="44" fillId="0" borderId="0" xfId="0" applyFont="1" applyFill="1" applyAlignment="1">
      <alignment horizontal="right"/>
    </xf>
    <xf numFmtId="164" fontId="29" fillId="0" borderId="23" xfId="0" applyNumberFormat="1" applyFont="1" applyFill="1" applyBorder="1"/>
    <xf numFmtId="167" fontId="29" fillId="0" borderId="13" xfId="41" applyNumberFormat="1" applyFont="1" applyFill="1" applyBorder="1" applyAlignment="1"/>
    <xf numFmtId="164" fontId="33" fillId="0" borderId="0" xfId="0" applyNumberFormat="1" applyFont="1" applyFill="1"/>
    <xf numFmtId="167" fontId="29" fillId="0" borderId="13" xfId="41" applyNumberFormat="1" applyFont="1" applyFill="1" applyBorder="1"/>
    <xf numFmtId="167" fontId="29" fillId="0" borderId="11" xfId="41" applyNumberFormat="1" applyFont="1" applyFill="1" applyBorder="1" applyAlignment="1"/>
    <xf numFmtId="167" fontId="29" fillId="0" borderId="11" xfId="41" applyNumberFormat="1" applyFont="1" applyFill="1" applyBorder="1"/>
    <xf numFmtId="167" fontId="29" fillId="0" borderId="12" xfId="41" applyNumberFormat="1" applyFont="1" applyFill="1" applyBorder="1"/>
    <xf numFmtId="166" fontId="29" fillId="0" borderId="0" xfId="0" applyNumberFormat="1" applyFont="1" applyFill="1" applyBorder="1"/>
    <xf numFmtId="0" fontId="34" fillId="0" borderId="0" xfId="0" applyFont="1" applyFill="1" applyAlignment="1">
      <alignment horizontal="right"/>
    </xf>
    <xf numFmtId="0" fontId="36" fillId="0" borderId="0" xfId="0" applyFont="1" applyFill="1" applyAlignment="1">
      <alignment horizontal="right"/>
    </xf>
    <xf numFmtId="166" fontId="33" fillId="0" borderId="0" xfId="0" applyNumberFormat="1" applyFont="1" applyFill="1" applyBorder="1"/>
    <xf numFmtId="167" fontId="33" fillId="0" borderId="0" xfId="41" applyNumberFormat="1" applyFont="1" applyFill="1" applyBorder="1"/>
    <xf numFmtId="0" fontId="33" fillId="0" borderId="0" xfId="0" applyFont="1" applyFill="1"/>
    <xf numFmtId="167" fontId="33" fillId="0" borderId="0" xfId="41" applyNumberFormat="1" applyFont="1" applyFill="1"/>
    <xf numFmtId="167" fontId="33" fillId="0" borderId="0" xfId="0" applyNumberFormat="1" applyFont="1" applyFill="1"/>
    <xf numFmtId="0" fontId="29" fillId="0" borderId="0" xfId="0" applyNumberFormat="1" applyFont="1" applyFill="1" applyAlignment="1"/>
    <xf numFmtId="0" fontId="33" fillId="0" borderId="0" xfId="41" applyNumberFormat="1" applyFont="1" applyFill="1" applyAlignment="1"/>
    <xf numFmtId="0" fontId="33" fillId="0" borderId="0" xfId="0" applyNumberFormat="1" applyFont="1" applyFill="1" applyAlignment="1"/>
    <xf numFmtId="0" fontId="33" fillId="0" borderId="0" xfId="0" applyNumberFormat="1" applyFont="1" applyFill="1" applyBorder="1" applyAlignment="1"/>
    <xf numFmtId="0" fontId="29" fillId="0" borderId="0" xfId="0" applyFont="1" applyFill="1" applyBorder="1" applyAlignment="1"/>
    <xf numFmtId="0" fontId="33" fillId="0" borderId="0" xfId="0" applyNumberFormat="1" applyFont="1" applyFill="1" applyBorder="1"/>
    <xf numFmtId="0" fontId="51" fillId="0" borderId="0" xfId="0" applyFont="1" applyFill="1"/>
    <xf numFmtId="164" fontId="51" fillId="0" borderId="0" xfId="0" applyNumberFormat="1" applyFont="1" applyFill="1"/>
    <xf numFmtId="9" fontId="33" fillId="0" borderId="0" xfId="41" applyFont="1" applyFill="1"/>
    <xf numFmtId="0" fontId="32" fillId="0" borderId="0" xfId="42" applyFont="1" applyFill="1" applyBorder="1" applyAlignment="1">
      <alignment horizontal="right"/>
    </xf>
    <xf numFmtId="167" fontId="33" fillId="0" borderId="0" xfId="0" applyNumberFormat="1" applyFont="1" applyFill="1" applyBorder="1"/>
    <xf numFmtId="0" fontId="53" fillId="0" borderId="0" xfId="0" applyFont="1" applyFill="1"/>
    <xf numFmtId="9" fontId="26" fillId="0" borderId="0" xfId="41" applyFont="1" applyFill="1"/>
    <xf numFmtId="0" fontId="33" fillId="0" borderId="0" xfId="0" applyFont="1" applyFill="1" applyBorder="1" applyAlignment="1">
      <alignment horizontal="left" indent="1"/>
    </xf>
    <xf numFmtId="164" fontId="31" fillId="0" borderId="0" xfId="0" applyNumberFormat="1" applyFont="1" applyFill="1"/>
    <xf numFmtId="167" fontId="26" fillId="0" borderId="0" xfId="41" applyNumberFormat="1" applyFont="1" applyFill="1"/>
    <xf numFmtId="0" fontId="34" fillId="0" borderId="0" xfId="0" applyFont="1" applyFill="1" applyBorder="1"/>
    <xf numFmtId="9" fontId="26" fillId="0" borderId="0" xfId="41" applyFont="1" applyFill="1" applyAlignment="1"/>
    <xf numFmtId="9" fontId="29" fillId="0" borderId="0" xfId="41" applyFont="1" applyFill="1" applyBorder="1"/>
    <xf numFmtId="0" fontId="26" fillId="0" borderId="0" xfId="0" applyFont="1" applyFill="1" applyAlignment="1">
      <alignment horizontal="center"/>
    </xf>
    <xf numFmtId="0" fontId="31" fillId="0" borderId="0" xfId="0" applyFont="1" applyFill="1" applyBorder="1" applyAlignment="1"/>
    <xf numFmtId="167" fontId="29" fillId="0" borderId="0" xfId="41" applyNumberFormat="1" applyFont="1" applyFill="1"/>
    <xf numFmtId="164" fontId="26" fillId="0" borderId="0" xfId="0" applyNumberFormat="1" applyFont="1" applyFill="1"/>
    <xf numFmtId="0" fontId="26" fillId="0" borderId="0" xfId="0" applyFont="1" applyFill="1" applyBorder="1"/>
    <xf numFmtId="167" fontId="29" fillId="0" borderId="0" xfId="41" applyNumberFormat="1" applyFont="1" applyFill="1" applyBorder="1" applyAlignment="1"/>
    <xf numFmtId="0" fontId="29" fillId="0" borderId="0" xfId="0" applyFont="1" applyFill="1" applyBorder="1"/>
    <xf numFmtId="0" fontId="26" fillId="0" borderId="0" xfId="0" applyFont="1" applyFill="1"/>
    <xf numFmtId="0" fontId="47" fillId="0" borderId="0" xfId="0" applyFont="1" applyFill="1" applyBorder="1"/>
    <xf numFmtId="0" fontId="26" fillId="0" borderId="0" xfId="0" applyFont="1" applyFill="1" applyAlignment="1"/>
    <xf numFmtId="0" fontId="27" fillId="0" borderId="0" xfId="0" applyFont="1"/>
    <xf numFmtId="0" fontId="31" fillId="0" borderId="0" xfId="0" applyFont="1" applyFill="1" applyBorder="1" applyAlignment="1">
      <alignment horizontal="center" vertical="center" wrapText="1"/>
    </xf>
    <xf numFmtId="164" fontId="53" fillId="0" borderId="0" xfId="0" applyNumberFormat="1" applyFont="1" applyFill="1"/>
    <xf numFmtId="164" fontId="71" fillId="0" borderId="0" xfId="0" applyNumberFormat="1" applyFont="1" applyFill="1"/>
    <xf numFmtId="164" fontId="72" fillId="0" borderId="0" xfId="0" applyNumberFormat="1" applyFont="1" applyFill="1" applyBorder="1"/>
    <xf numFmtId="9" fontId="72" fillId="0" borderId="0" xfId="41" applyFont="1" applyFill="1" applyBorder="1"/>
    <xf numFmtId="9" fontId="71" fillId="0" borderId="0" xfId="41" applyFont="1" applyFill="1"/>
    <xf numFmtId="9" fontId="53" fillId="0" borderId="0" xfId="41" applyFont="1" applyFill="1"/>
    <xf numFmtId="10" fontId="26" fillId="0" borderId="0" xfId="41" applyNumberFormat="1" applyFont="1" applyFill="1"/>
    <xf numFmtId="9" fontId="31" fillId="0" borderId="0" xfId="41" applyFont="1" applyFill="1" applyBorder="1"/>
    <xf numFmtId="0" fontId="73" fillId="0" borderId="0" xfId="0" applyFont="1" applyFill="1"/>
    <xf numFmtId="0" fontId="33" fillId="33" borderId="0" xfId="0" applyFont="1" applyFill="1"/>
    <xf numFmtId="0" fontId="40" fillId="0" borderId="0" xfId="0" applyFont="1" applyFill="1"/>
    <xf numFmtId="0" fontId="48" fillId="0" borderId="0" xfId="0" applyFont="1" applyFill="1" applyBorder="1"/>
    <xf numFmtId="0" fontId="27" fillId="0" borderId="0" xfId="43" applyFont="1" applyFill="1"/>
    <xf numFmtId="49" fontId="27" fillId="0" borderId="0" xfId="43" applyNumberFormat="1" applyFont="1" applyFill="1" applyAlignment="1">
      <alignment horizontal="right" vertical="center"/>
    </xf>
    <xf numFmtId="0" fontId="74" fillId="0" borderId="0" xfId="43" applyFont="1" applyFill="1"/>
    <xf numFmtId="0" fontId="29" fillId="0" borderId="0" xfId="43" applyFont="1" applyFill="1"/>
    <xf numFmtId="0" fontId="45" fillId="0" borderId="0" xfId="0" applyFont="1" applyFill="1"/>
    <xf numFmtId="0" fontId="46" fillId="0" borderId="0" xfId="0" applyFont="1" applyAlignment="1">
      <alignment vertical="top" wrapText="1"/>
    </xf>
    <xf numFmtId="0" fontId="45" fillId="0" borderId="0" xfId="0" applyFont="1" applyFill="1" applyAlignment="1">
      <alignment vertical="top"/>
    </xf>
    <xf numFmtId="169" fontId="0" fillId="0" borderId="0" xfId="0" applyNumberFormat="1"/>
    <xf numFmtId="166" fontId="0" fillId="0" borderId="0" xfId="0" applyNumberFormat="1"/>
    <xf numFmtId="9" fontId="26" fillId="0" borderId="0" xfId="41" applyNumberFormat="1" applyFont="1" applyFill="1"/>
    <xf numFmtId="9" fontId="29" fillId="0" borderId="0" xfId="41" applyNumberFormat="1" applyFont="1" applyFill="1" applyBorder="1" applyAlignment="1"/>
    <xf numFmtId="0" fontId="29" fillId="0" borderId="0" xfId="150" applyFont="1" applyFill="1" applyBorder="1"/>
    <xf numFmtId="0" fontId="29" fillId="0" borderId="0" xfId="150" applyFont="1" applyFill="1"/>
    <xf numFmtId="0" fontId="29" fillId="0" borderId="0" xfId="150" applyFont="1" applyFill="1" applyAlignment="1"/>
    <xf numFmtId="164" fontId="29" fillId="0" borderId="0" xfId="150" applyNumberFormat="1" applyFont="1" applyFill="1"/>
    <xf numFmtId="1" fontId="26" fillId="0" borderId="0" xfId="41" applyNumberFormat="1" applyFont="1" applyFill="1"/>
    <xf numFmtId="0" fontId="34" fillId="0" borderId="0" xfId="0" applyFont="1" applyFill="1" applyBorder="1" applyAlignment="1">
      <alignment horizontal="right"/>
    </xf>
    <xf numFmtId="0" fontId="25" fillId="0" borderId="0" xfId="0" applyFont="1"/>
    <xf numFmtId="170" fontId="26" fillId="0" borderId="0" xfId="41" applyNumberFormat="1" applyFont="1" applyFill="1"/>
    <xf numFmtId="0" fontId="31" fillId="33" borderId="31" xfId="0" applyFont="1" applyFill="1" applyBorder="1" applyAlignment="1">
      <alignment horizontal="center" vertical="center"/>
    </xf>
    <xf numFmtId="0" fontId="29" fillId="33" borderId="31" xfId="0" applyFont="1" applyFill="1" applyBorder="1" applyAlignment="1">
      <alignment horizontal="left" indent="1"/>
    </xf>
    <xf numFmtId="0" fontId="31" fillId="33" borderId="31" xfId="0" applyFont="1" applyFill="1" applyBorder="1" applyAlignment="1">
      <alignment vertical="center" wrapText="1"/>
    </xf>
    <xf numFmtId="0" fontId="31" fillId="33" borderId="31" xfId="0" applyFont="1" applyFill="1" applyBorder="1" applyAlignment="1">
      <alignment vertical="center"/>
    </xf>
    <xf numFmtId="0" fontId="29" fillId="33" borderId="31" xfId="0" applyFont="1" applyFill="1" applyBorder="1" applyAlignment="1">
      <alignment horizontal="left" wrapText="1" indent="1"/>
    </xf>
    <xf numFmtId="0" fontId="29" fillId="33" borderId="31" xfId="0" applyFont="1" applyFill="1" applyBorder="1" applyAlignment="1">
      <alignment horizontal="left" vertical="center" indent="1"/>
    </xf>
    <xf numFmtId="0" fontId="31" fillId="33" borderId="32" xfId="0" applyFont="1" applyFill="1" applyBorder="1" applyAlignment="1">
      <alignment vertical="center" wrapText="1"/>
    </xf>
    <xf numFmtId="0" fontId="78" fillId="0" borderId="0" xfId="43" applyFont="1" applyFill="1" applyAlignment="1">
      <alignment horizontal="left" vertical="top"/>
    </xf>
    <xf numFmtId="0" fontId="78" fillId="0" borderId="0" xfId="0" applyFont="1" applyFill="1" applyAlignment="1">
      <alignment horizontal="left" vertical="top"/>
    </xf>
    <xf numFmtId="0" fontId="78" fillId="0" borderId="0" xfId="0" applyFont="1" applyFill="1" applyBorder="1"/>
    <xf numFmtId="0" fontId="78" fillId="0" borderId="0" xfId="43" applyFont="1" applyFill="1" applyBorder="1"/>
    <xf numFmtId="0" fontId="78" fillId="0" borderId="0" xfId="43" applyFont="1" applyFill="1"/>
    <xf numFmtId="0" fontId="80" fillId="0" borderId="0" xfId="0" applyFont="1" applyFill="1" applyBorder="1"/>
    <xf numFmtId="0" fontId="31" fillId="33" borderId="31" xfId="0" applyFont="1" applyFill="1" applyBorder="1" applyAlignment="1">
      <alignment horizontal="right" vertical="center"/>
    </xf>
    <xf numFmtId="0" fontId="82" fillId="0" borderId="0" xfId="0" applyFont="1" applyFill="1"/>
    <xf numFmtId="0" fontId="82" fillId="0" borderId="0" xfId="0" applyFont="1" applyFill="1" applyAlignment="1">
      <alignment horizontal="right"/>
    </xf>
    <xf numFmtId="0" fontId="77" fillId="0" borderId="0" xfId="0" applyFont="1" applyFill="1"/>
    <xf numFmtId="0" fontId="81" fillId="0" borderId="0" xfId="43" applyFont="1" applyFill="1" applyBorder="1"/>
    <xf numFmtId="0" fontId="81" fillId="0" borderId="0" xfId="43" applyFont="1" applyFill="1" applyBorder="1" applyAlignment="1">
      <alignment horizontal="left" vertical="center" indent="1"/>
    </xf>
    <xf numFmtId="0" fontId="84" fillId="0" borderId="0" xfId="0" applyFont="1" applyFill="1"/>
    <xf numFmtId="0" fontId="83" fillId="0" borderId="0" xfId="0" applyFont="1" applyFill="1"/>
    <xf numFmtId="49" fontId="81" fillId="0" borderId="0" xfId="43" applyNumberFormat="1" applyFont="1" applyFill="1" applyBorder="1" applyAlignment="1">
      <alignment horizontal="left" vertical="center"/>
    </xf>
    <xf numFmtId="0" fontId="81" fillId="0" borderId="0" xfId="43" applyFont="1" applyFill="1" applyBorder="1" applyAlignment="1">
      <alignment horizontal="left" vertical="center"/>
    </xf>
    <xf numFmtId="0" fontId="81" fillId="0" borderId="0" xfId="43" applyFont="1" applyFill="1" applyBorder="1" applyAlignment="1">
      <alignment horizontal="right" vertical="center"/>
    </xf>
    <xf numFmtId="164" fontId="29" fillId="33" borderId="31" xfId="0" applyNumberFormat="1" applyFont="1" applyFill="1" applyBorder="1" applyAlignment="1">
      <alignment horizontal="right" vertical="top"/>
    </xf>
    <xf numFmtId="0" fontId="30" fillId="0" borderId="0" xfId="0" applyFont="1" applyFill="1" applyBorder="1" applyAlignment="1">
      <alignment vertical="top"/>
    </xf>
    <xf numFmtId="0" fontId="29" fillId="0" borderId="0" xfId="0" applyFont="1" applyFill="1" applyBorder="1" applyAlignment="1">
      <alignment vertical="top"/>
    </xf>
    <xf numFmtId="164" fontId="31"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2" xfId="0" applyFont="1" applyFill="1" applyBorder="1" applyAlignment="1">
      <alignment horizontal="right" vertical="top"/>
    </xf>
    <xf numFmtId="164" fontId="31" fillId="33" borderId="31" xfId="0" applyNumberFormat="1" applyFont="1" applyFill="1" applyBorder="1" applyAlignment="1">
      <alignment vertical="top"/>
    </xf>
    <xf numFmtId="164" fontId="29" fillId="33" borderId="31" xfId="0" applyNumberFormat="1" applyFont="1" applyFill="1" applyBorder="1" applyAlignment="1">
      <alignment vertical="top"/>
    </xf>
    <xf numFmtId="0" fontId="31" fillId="33" borderId="31" xfId="42" applyFont="1" applyFill="1" applyBorder="1" applyAlignment="1">
      <alignment horizontal="right" vertical="top"/>
    </xf>
    <xf numFmtId="0" fontId="29" fillId="33" borderId="31" xfId="0" applyFont="1" applyFill="1" applyBorder="1" applyAlignment="1">
      <alignment horizontal="left" vertical="top"/>
    </xf>
    <xf numFmtId="0" fontId="30" fillId="0" borderId="0" xfId="0" applyFont="1" applyFill="1" applyBorder="1" applyAlignment="1"/>
    <xf numFmtId="0" fontId="30" fillId="0" borderId="0" xfId="0" applyFont="1" applyFill="1" applyBorder="1" applyAlignment="1">
      <alignment horizontal="left" vertical="top"/>
    </xf>
    <xf numFmtId="167" fontId="31" fillId="33" borderId="31" xfId="41" applyNumberFormat="1" applyFont="1" applyFill="1" applyBorder="1" applyAlignment="1">
      <alignment vertical="top"/>
    </xf>
    <xf numFmtId="167" fontId="31" fillId="33" borderId="31" xfId="0" applyNumberFormat="1" applyFont="1" applyFill="1" applyBorder="1" applyAlignment="1">
      <alignment vertical="top"/>
    </xf>
    <xf numFmtId="167" fontId="29" fillId="33" borderId="31" xfId="0" applyNumberFormat="1" applyFont="1" applyFill="1" applyBorder="1" applyAlignment="1">
      <alignment vertical="top"/>
    </xf>
    <xf numFmtId="167" fontId="31" fillId="33" borderId="31" xfId="41" applyNumberFormat="1" applyFont="1" applyFill="1" applyBorder="1" applyAlignment="1">
      <alignment horizontal="right" vertical="top"/>
    </xf>
    <xf numFmtId="167" fontId="31" fillId="33" borderId="31" xfId="0" applyNumberFormat="1" applyFont="1" applyFill="1" applyBorder="1" applyAlignment="1">
      <alignment horizontal="right" vertical="top"/>
    </xf>
    <xf numFmtId="167" fontId="29" fillId="33" borderId="31" xfId="0" applyNumberFormat="1" applyFont="1" applyFill="1" applyBorder="1" applyAlignment="1">
      <alignment horizontal="right" vertical="top"/>
    </xf>
    <xf numFmtId="164" fontId="35" fillId="33" borderId="31" xfId="0" applyNumberFormat="1" applyFont="1" applyFill="1" applyBorder="1" applyAlignment="1" applyProtection="1">
      <alignment horizontal="right" vertical="top"/>
    </xf>
    <xf numFmtId="0" fontId="31" fillId="33" borderId="31" xfId="0" applyFont="1" applyFill="1" applyBorder="1" applyAlignment="1">
      <alignment horizontal="right" wrapText="1"/>
    </xf>
    <xf numFmtId="0" fontId="31" fillId="33" borderId="33" xfId="0" applyFont="1" applyFill="1" applyBorder="1" applyAlignment="1">
      <alignment horizontal="right" vertical="top"/>
    </xf>
    <xf numFmtId="0" fontId="8" fillId="0" borderId="0" xfId="0" applyFont="1"/>
    <xf numFmtId="0" fontId="86" fillId="0" borderId="0" xfId="0" applyFont="1"/>
    <xf numFmtId="0" fontId="55" fillId="0" borderId="0" xfId="171" applyFont="1"/>
    <xf numFmtId="0" fontId="55" fillId="0" borderId="0" xfId="0" applyFont="1"/>
    <xf numFmtId="0" fontId="87" fillId="0" borderId="0" xfId="0" applyFont="1"/>
    <xf numFmtId="0" fontId="31" fillId="0" borderId="0" xfId="0" applyFont="1" applyFill="1" applyAlignment="1"/>
    <xf numFmtId="0" fontId="40" fillId="0" borderId="0" xfId="0" applyFont="1" applyFill="1" applyAlignment="1">
      <alignment horizontal="left" vertical="center"/>
    </xf>
    <xf numFmtId="0" fontId="27" fillId="0" borderId="0" xfId="0" applyFont="1" applyFill="1" applyAlignment="1">
      <alignment horizontal="right"/>
    </xf>
    <xf numFmtId="0" fontId="40" fillId="0" borderId="0" xfId="0" applyFont="1" applyFill="1" applyAlignment="1"/>
    <xf numFmtId="0" fontId="78" fillId="0" borderId="0" xfId="43" applyFont="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left" vertical="top"/>
    </xf>
    <xf numFmtId="0" fontId="31" fillId="33" borderId="31" xfId="0" applyFont="1" applyFill="1" applyBorder="1" applyAlignment="1">
      <alignment horizontal="right" vertical="top"/>
    </xf>
    <xf numFmtId="0" fontId="31" fillId="33" borderId="31" xfId="0" applyFont="1" applyFill="1" applyBorder="1" applyAlignment="1">
      <alignment horizontal="right" vertical="top" wrapText="1"/>
    </xf>
    <xf numFmtId="49" fontId="88" fillId="0" borderId="0" xfId="0" applyNumberFormat="1" applyFont="1" applyFill="1" applyBorder="1" applyAlignment="1">
      <alignment horizontal="left" vertical="center"/>
    </xf>
    <xf numFmtId="0" fontId="88" fillId="0" borderId="0" xfId="0" applyFont="1" applyFill="1" applyBorder="1" applyAlignment="1">
      <alignment horizontal="left" vertical="center"/>
    </xf>
    <xf numFmtId="0" fontId="88" fillId="0" borderId="0" xfId="0" applyFont="1" applyFill="1" applyBorder="1" applyAlignment="1"/>
    <xf numFmtId="0" fontId="88" fillId="0" borderId="0" xfId="0" applyFont="1" applyFill="1" applyBorder="1" applyAlignment="1">
      <alignment horizontal="right" vertical="center"/>
    </xf>
    <xf numFmtId="0" fontId="88" fillId="0" borderId="0" xfId="0" applyFont="1" applyFill="1" applyBorder="1"/>
    <xf numFmtId="0" fontId="88" fillId="0" borderId="0" xfId="0" applyFont="1" applyFill="1" applyBorder="1" applyAlignment="1">
      <alignment horizontal="left" vertical="center" indent="1"/>
    </xf>
    <xf numFmtId="49" fontId="88" fillId="0" borderId="0" xfId="43" applyNumberFormat="1" applyFont="1" applyFill="1" applyBorder="1" applyAlignment="1">
      <alignment horizontal="left" vertical="center"/>
    </xf>
    <xf numFmtId="0" fontId="88" fillId="0" borderId="0" xfId="43" applyFont="1" applyFill="1" applyBorder="1" applyAlignment="1">
      <alignment horizontal="left" vertical="center"/>
    </xf>
    <xf numFmtId="0" fontId="88" fillId="0" borderId="0" xfId="43" applyFont="1" applyFill="1" applyBorder="1"/>
    <xf numFmtId="0" fontId="88" fillId="0" borderId="0" xfId="43" applyFont="1" applyFill="1" applyBorder="1" applyAlignment="1">
      <alignment horizontal="left" vertical="center" indent="1"/>
    </xf>
    <xf numFmtId="0" fontId="88" fillId="0" borderId="0" xfId="43" applyFont="1" applyFill="1" applyBorder="1" applyAlignment="1">
      <alignment horizontal="right" vertical="center"/>
    </xf>
    <xf numFmtId="0" fontId="88" fillId="0" borderId="0" xfId="0" applyFont="1" applyFill="1" applyBorder="1" applyAlignment="1">
      <alignment horizontal="right"/>
    </xf>
    <xf numFmtId="0" fontId="89" fillId="0" borderId="0" xfId="0" applyFont="1" applyFill="1" applyBorder="1"/>
    <xf numFmtId="0" fontId="90" fillId="0" borderId="0" xfId="0" applyFont="1" applyFill="1" applyBorder="1"/>
    <xf numFmtId="0" fontId="30" fillId="0" borderId="0" xfId="0" applyFont="1" applyFill="1" applyBorder="1" applyAlignment="1">
      <alignment horizontal="left"/>
    </xf>
    <xf numFmtId="0" fontId="90" fillId="0" borderId="0" xfId="0" applyFont="1" applyFill="1"/>
    <xf numFmtId="0" fontId="90" fillId="0" borderId="0" xfId="150" applyFont="1" applyFill="1" applyBorder="1"/>
    <xf numFmtId="49" fontId="39" fillId="0" borderId="0" xfId="0" applyNumberFormat="1" applyFont="1" applyFill="1" applyBorder="1" applyAlignment="1">
      <alignment horizontal="right"/>
    </xf>
    <xf numFmtId="49" fontId="39" fillId="0" borderId="0" xfId="0" applyNumberFormat="1" applyFont="1" applyFill="1" applyAlignment="1">
      <alignment horizontal="right"/>
    </xf>
    <xf numFmtId="49" fontId="39" fillId="0" borderId="0" xfId="150" applyNumberFormat="1" applyFont="1" applyFill="1" applyAlignment="1">
      <alignment horizontal="right"/>
    </xf>
    <xf numFmtId="9" fontId="31" fillId="33" borderId="31" xfId="41" applyFont="1" applyFill="1" applyBorder="1" applyAlignment="1">
      <alignment vertical="top"/>
    </xf>
    <xf numFmtId="9" fontId="29" fillId="33" borderId="31" xfId="41" applyFont="1" applyFill="1" applyBorder="1" applyAlignment="1">
      <alignment horizontal="right" vertical="top"/>
    </xf>
    <xf numFmtId="0" fontId="29" fillId="33" borderId="31" xfId="0" applyFont="1" applyFill="1" applyBorder="1" applyAlignment="1">
      <alignment vertical="top"/>
    </xf>
    <xf numFmtId="164" fontId="29" fillId="33" borderId="31" xfId="41" applyNumberFormat="1" applyFont="1" applyFill="1" applyBorder="1" applyAlignment="1">
      <alignment vertical="top"/>
    </xf>
    <xf numFmtId="0" fontId="31" fillId="33" borderId="31" xfId="0" applyFont="1" applyFill="1" applyBorder="1" applyAlignment="1">
      <alignment vertical="top"/>
    </xf>
    <xf numFmtId="0" fontId="31" fillId="33" borderId="31" xfId="0" applyFont="1" applyFill="1" applyBorder="1" applyAlignment="1">
      <alignment vertical="top" wrapText="1"/>
    </xf>
    <xf numFmtId="167" fontId="29" fillId="33" borderId="31" xfId="41" applyNumberFormat="1" applyFont="1" applyFill="1" applyBorder="1" applyAlignment="1">
      <alignment horizontal="right" vertical="top"/>
    </xf>
    <xf numFmtId="0" fontId="27" fillId="0" borderId="0" xfId="168" applyFont="1"/>
    <xf numFmtId="49" fontId="41" fillId="0" borderId="0" xfId="168" applyNumberFormat="1" applyFont="1" applyAlignment="1">
      <alignment vertical="center"/>
    </xf>
    <xf numFmtId="0" fontId="27" fillId="0" borderId="0" xfId="168" applyFont="1" applyAlignment="1">
      <alignment horizontal="left" vertical="center" indent="1"/>
    </xf>
    <xf numFmtId="0" fontId="27" fillId="0" borderId="0" xfId="168" applyFont="1" applyAlignment="1">
      <alignment horizontal="right" vertical="center"/>
    </xf>
    <xf numFmtId="0" fontId="40" fillId="0" borderId="0" xfId="168" applyFont="1"/>
    <xf numFmtId="0" fontId="38" fillId="0" borderId="0" xfId="168" applyFont="1"/>
    <xf numFmtId="0" fontId="38" fillId="0" borderId="0" xfId="168" applyFont="1" applyAlignment="1">
      <alignment horizontal="left" vertical="center" indent="1"/>
    </xf>
    <xf numFmtId="0" fontId="38" fillId="0" borderId="0" xfId="168" applyFont="1" applyAlignment="1">
      <alignment horizontal="right" vertical="center"/>
    </xf>
    <xf numFmtId="0" fontId="40" fillId="0" borderId="0" xfId="168" applyFont="1" applyAlignment="1">
      <alignment horizontal="center"/>
    </xf>
    <xf numFmtId="0" fontId="27" fillId="0" borderId="0" xfId="168" applyFont="1" applyAlignment="1">
      <alignment horizontal="left" vertical="center"/>
    </xf>
    <xf numFmtId="0" fontId="37" fillId="0" borderId="0" xfId="168" applyFont="1"/>
    <xf numFmtId="49" fontId="42" fillId="0" borderId="0" xfId="168" applyNumberFormat="1" applyFont="1" applyAlignment="1">
      <alignment vertical="center"/>
    </xf>
    <xf numFmtId="49" fontId="77" fillId="0" borderId="0" xfId="172" applyNumberFormat="1" applyFont="1" applyAlignment="1">
      <alignment vertical="top" wrapText="1"/>
    </xf>
    <xf numFmtId="0" fontId="41" fillId="0" borderId="0" xfId="168" applyFont="1" applyAlignment="1">
      <alignment horizontal="center" vertical="center"/>
    </xf>
    <xf numFmtId="0" fontId="91" fillId="0" borderId="0" xfId="172" applyFont="1" applyAlignment="1">
      <alignment horizontal="left" vertical="center" wrapText="1"/>
    </xf>
    <xf numFmtId="0" fontId="41" fillId="0" borderId="0" xfId="168" applyFont="1" applyAlignment="1">
      <alignment horizontal="left" vertical="center"/>
    </xf>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82" fillId="0" borderId="0" xfId="0" applyNumberFormat="1" applyFont="1" applyFill="1" applyBorder="1" applyAlignment="1"/>
    <xf numFmtId="0" fontId="82" fillId="0" borderId="0" xfId="0" applyNumberFormat="1" applyFont="1" applyFill="1" applyBorder="1"/>
    <xf numFmtId="0" fontId="82" fillId="0" borderId="0" xfId="41" applyNumberFormat="1" applyFont="1" applyFill="1" applyBorder="1" applyAlignment="1"/>
    <xf numFmtId="166" fontId="82" fillId="0" borderId="0" xfId="0" applyNumberFormat="1" applyFont="1" applyFill="1" applyBorder="1"/>
    <xf numFmtId="167" fontId="82" fillId="0" borderId="0" xfId="41" applyNumberFormat="1" applyFont="1" applyFill="1"/>
    <xf numFmtId="164" fontId="82" fillId="0" borderId="0" xfId="0" applyNumberFormat="1" applyFont="1" applyFill="1"/>
    <xf numFmtId="164" fontId="31" fillId="33" borderId="31"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4" xfId="0" applyFont="1" applyFill="1" applyBorder="1" applyAlignment="1">
      <alignment horizontal="right" vertical="top"/>
    </xf>
    <xf numFmtId="0" fontId="31" fillId="33" borderId="35" xfId="0"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5"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31" fillId="33" borderId="35" xfId="0" applyNumberFormat="1" applyFont="1" applyFill="1" applyBorder="1" applyAlignment="1">
      <alignment horizontal="right" vertical="top"/>
    </xf>
    <xf numFmtId="164" fontId="31" fillId="33" borderId="34" xfId="0" applyNumberFormat="1" applyFont="1" applyFill="1" applyBorder="1" applyAlignment="1">
      <alignment vertical="top"/>
    </xf>
    <xf numFmtId="164" fontId="31" fillId="33" borderId="35" xfId="0" applyNumberFormat="1" applyFont="1" applyFill="1" applyBorder="1" applyAlignment="1">
      <alignment vertical="top"/>
    </xf>
    <xf numFmtId="164" fontId="29" fillId="33" borderId="34" xfId="0" applyNumberFormat="1" applyFont="1" applyFill="1" applyBorder="1" applyAlignment="1">
      <alignment vertical="top"/>
    </xf>
    <xf numFmtId="164" fontId="29" fillId="33" borderId="35" xfId="0" applyNumberFormat="1" applyFont="1" applyFill="1" applyBorder="1" applyAlignment="1">
      <alignment vertical="top"/>
    </xf>
    <xf numFmtId="0" fontId="31" fillId="33" borderId="34" xfId="0" applyFont="1" applyFill="1" applyBorder="1" applyAlignment="1">
      <alignment horizontal="right" vertical="center"/>
    </xf>
    <xf numFmtId="0" fontId="31" fillId="33" borderId="35" xfId="0" applyFont="1" applyFill="1" applyBorder="1" applyAlignment="1">
      <alignment horizontal="right" vertical="top" wrapText="1"/>
    </xf>
    <xf numFmtId="9" fontId="31" fillId="33" borderId="35" xfId="41" applyFont="1" applyFill="1" applyBorder="1" applyAlignment="1">
      <alignment vertical="top"/>
    </xf>
    <xf numFmtId="9" fontId="29" fillId="33" borderId="35" xfId="41" applyFont="1" applyFill="1" applyBorder="1" applyAlignment="1">
      <alignment horizontal="right" vertical="top"/>
    </xf>
    <xf numFmtId="164" fontId="31" fillId="33" borderId="31"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164" fontId="29" fillId="33" borderId="31" xfId="0" applyNumberFormat="1" applyFont="1" applyFill="1" applyBorder="1" applyAlignment="1">
      <alignment horizontal="right" vertical="top"/>
    </xf>
    <xf numFmtId="164" fontId="31" fillId="33" borderId="34" xfId="0" applyNumberFormat="1" applyFont="1" applyFill="1" applyBorder="1" applyAlignment="1">
      <alignment horizontal="right" vertical="top"/>
    </xf>
    <xf numFmtId="164" fontId="29" fillId="33" borderId="34" xfId="0" applyNumberFormat="1" applyFont="1" applyFill="1" applyBorder="1" applyAlignment="1">
      <alignment horizontal="right" vertical="top"/>
    </xf>
    <xf numFmtId="0" fontId="31" fillId="33" borderId="31" xfId="0" applyFont="1" applyFill="1" applyBorder="1" applyAlignment="1">
      <alignment horizontal="right" vertical="top"/>
    </xf>
    <xf numFmtId="164" fontId="31" fillId="33" borderId="34" xfId="0" applyNumberFormat="1" applyFont="1" applyFill="1" applyBorder="1" applyAlignment="1">
      <alignment horizontal="right" vertical="top"/>
    </xf>
    <xf numFmtId="0" fontId="96" fillId="0" borderId="0" xfId="0" applyFont="1" applyFill="1" applyAlignment="1">
      <alignment horizontal="left" vertical="top"/>
    </xf>
    <xf numFmtId="0" fontId="97" fillId="0" borderId="0" xfId="173" applyFont="1"/>
    <xf numFmtId="49" fontId="8" fillId="0" borderId="0" xfId="0" applyNumberFormat="1" applyFont="1" applyFill="1" applyBorder="1" applyAlignment="1">
      <alignment horizontal="right"/>
    </xf>
    <xf numFmtId="0" fontId="98" fillId="0" borderId="0" xfId="173" applyFont="1"/>
    <xf numFmtId="164" fontId="98" fillId="0" borderId="36" xfId="173" applyNumberFormat="1" applyFont="1" applyBorder="1"/>
    <xf numFmtId="167" fontId="98" fillId="0" borderId="36" xfId="174" applyNumberFormat="1" applyFont="1" applyBorder="1"/>
    <xf numFmtId="0" fontId="97" fillId="0" borderId="0" xfId="173" applyFont="1" applyAlignment="1">
      <alignment horizontal="right"/>
    </xf>
    <xf numFmtId="164" fontId="97" fillId="0" borderId="0" xfId="173" applyNumberFormat="1" applyFont="1"/>
    <xf numFmtId="167" fontId="55" fillId="0" borderId="0" xfId="174" applyNumberFormat="1" applyFont="1"/>
    <xf numFmtId="167" fontId="8" fillId="0" borderId="0" xfId="174" applyNumberFormat="1" applyFont="1"/>
    <xf numFmtId="164" fontId="98" fillId="0" borderId="0" xfId="173" applyNumberFormat="1" applyFont="1"/>
    <xf numFmtId="167" fontId="98" fillId="0" borderId="0" xfId="174" applyNumberFormat="1" applyFont="1"/>
    <xf numFmtId="164" fontId="97" fillId="0" borderId="0" xfId="173" applyNumberFormat="1" applyFont="1" applyFill="1"/>
    <xf numFmtId="0" fontId="98" fillId="0" borderId="0" xfId="173" applyFont="1" applyAlignment="1">
      <alignment horizontal="left"/>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164" fontId="32" fillId="33" borderId="31" xfId="0" applyNumberFormat="1" applyFont="1" applyFill="1" applyBorder="1" applyAlignment="1">
      <alignment horizontal="right" vertical="top"/>
    </xf>
    <xf numFmtId="164" fontId="32" fillId="33" borderId="34"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164" fontId="32" fillId="33" borderId="34" xfId="0" applyNumberFormat="1" applyFont="1" applyFill="1" applyBorder="1" applyAlignment="1">
      <alignment vertical="top"/>
    </xf>
    <xf numFmtId="164" fontId="32" fillId="33" borderId="31" xfId="0" applyNumberFormat="1" applyFont="1" applyFill="1" applyBorder="1" applyAlignment="1">
      <alignment vertical="top"/>
    </xf>
    <xf numFmtId="164" fontId="32" fillId="33" borderId="35" xfId="0" applyNumberFormat="1" applyFont="1" applyFill="1" applyBorder="1" applyAlignment="1">
      <alignment vertical="top"/>
    </xf>
    <xf numFmtId="164" fontId="33" fillId="33" borderId="34" xfId="0" applyNumberFormat="1" applyFont="1" applyFill="1" applyBorder="1" applyAlignment="1">
      <alignment vertical="top"/>
    </xf>
    <xf numFmtId="164" fontId="33" fillId="33" borderId="31" xfId="0" applyNumberFormat="1" applyFont="1" applyFill="1" applyBorder="1" applyAlignment="1">
      <alignment vertical="top"/>
    </xf>
    <xf numFmtId="164" fontId="33" fillId="33" borderId="35" xfId="0" applyNumberFormat="1" applyFont="1" applyFill="1" applyBorder="1" applyAlignment="1">
      <alignment vertical="top"/>
    </xf>
    <xf numFmtId="0" fontId="31" fillId="33" borderId="0" xfId="0" applyFont="1" applyFill="1" applyBorder="1" applyAlignment="1">
      <alignment horizontal="left" vertical="top"/>
    </xf>
    <xf numFmtId="0" fontId="31" fillId="33" borderId="0" xfId="0" applyFont="1" applyFill="1" applyBorder="1" applyAlignment="1">
      <alignment horizontal="right" vertical="center"/>
    </xf>
    <xf numFmtId="164" fontId="31" fillId="33" borderId="0" xfId="0" applyNumberFormat="1" applyFont="1" applyFill="1" applyBorder="1" applyAlignment="1">
      <alignment horizontal="right" vertical="top"/>
    </xf>
    <xf numFmtId="0" fontId="29" fillId="33" borderId="32" xfId="0" applyFont="1" applyFill="1" applyBorder="1" applyAlignment="1">
      <alignment horizontal="left" indent="1"/>
    </xf>
    <xf numFmtId="164" fontId="29" fillId="33" borderId="32" xfId="0" applyNumberFormat="1" applyFont="1" applyFill="1" applyBorder="1" applyAlignment="1">
      <alignment horizontal="right" vertical="top"/>
    </xf>
    <xf numFmtId="0" fontId="29" fillId="33" borderId="33" xfId="0" applyFont="1" applyFill="1" applyBorder="1" applyAlignment="1">
      <alignment horizontal="left" indent="1"/>
    </xf>
    <xf numFmtId="164" fontId="29" fillId="33" borderId="33" xfId="0" applyNumberFormat="1" applyFont="1" applyFill="1" applyBorder="1" applyAlignment="1">
      <alignment horizontal="right" vertical="top"/>
    </xf>
    <xf numFmtId="9" fontId="33" fillId="33" borderId="0" xfId="41" applyFont="1" applyFill="1" applyBorder="1" applyAlignment="1">
      <alignment horizontal="right" vertical="top"/>
    </xf>
    <xf numFmtId="164" fontId="33" fillId="33" borderId="0" xfId="0" applyNumberFormat="1" applyFont="1" applyFill="1" applyBorder="1" applyAlignment="1">
      <alignment horizontal="right" vertical="top"/>
    </xf>
    <xf numFmtId="164" fontId="32" fillId="33" borderId="0" xfId="0" applyNumberFormat="1" applyFont="1" applyFill="1" applyBorder="1" applyAlignment="1">
      <alignment horizontal="right" vertical="top"/>
    </xf>
    <xf numFmtId="0" fontId="31" fillId="33" borderId="31" xfId="0" applyFont="1" applyFill="1" applyBorder="1" applyAlignment="1">
      <alignment horizontal="right" vertical="top"/>
    </xf>
    <xf numFmtId="0" fontId="29" fillId="33" borderId="0" xfId="0" applyFont="1" applyFill="1" applyBorder="1" applyAlignment="1">
      <alignment horizontal="left" indent="1"/>
    </xf>
    <xf numFmtId="164" fontId="29" fillId="33" borderId="0" xfId="0" applyNumberFormat="1" applyFont="1" applyFill="1" applyBorder="1" applyAlignment="1">
      <alignment horizontal="right" vertical="top"/>
    </xf>
    <xf numFmtId="167" fontId="31" fillId="33" borderId="35" xfId="41" applyNumberFormat="1" applyFont="1" applyFill="1" applyBorder="1" applyAlignment="1">
      <alignment horizontal="right" vertical="top"/>
    </xf>
    <xf numFmtId="167" fontId="29" fillId="33" borderId="35" xfId="41" applyNumberFormat="1" applyFont="1" applyFill="1" applyBorder="1" applyAlignment="1">
      <alignment horizontal="right" vertical="top"/>
    </xf>
    <xf numFmtId="167" fontId="31" fillId="33" borderId="35" xfId="41" applyNumberFormat="1" applyFont="1" applyFill="1" applyBorder="1" applyAlignment="1">
      <alignment vertical="top"/>
    </xf>
    <xf numFmtId="167" fontId="29" fillId="33" borderId="35" xfId="41" applyNumberFormat="1" applyFont="1" applyFill="1" applyBorder="1" applyAlignment="1">
      <alignment vertical="top"/>
    </xf>
    <xf numFmtId="167" fontId="29" fillId="33" borderId="35" xfId="0" applyNumberFormat="1" applyFont="1" applyFill="1" applyBorder="1" applyAlignment="1">
      <alignment horizontal="right" vertical="top"/>
    </xf>
    <xf numFmtId="0" fontId="39" fillId="0" borderId="0" xfId="150" applyFont="1"/>
    <xf numFmtId="164" fontId="39" fillId="0" borderId="0" xfId="150" applyNumberFormat="1" applyFont="1"/>
    <xf numFmtId="0" fontId="33" fillId="0" borderId="0" xfId="150" applyFont="1" applyFill="1"/>
    <xf numFmtId="0" fontId="31" fillId="33" borderId="31" xfId="0" applyFont="1" applyFill="1" applyBorder="1" applyAlignment="1">
      <alignment horizontal="left" vertical="top" wrapText="1"/>
    </xf>
    <xf numFmtId="0" fontId="31" fillId="33" borderId="31" xfId="0" applyFont="1" applyFill="1" applyBorder="1" applyAlignment="1">
      <alignment horizontal="left" vertical="top"/>
    </xf>
    <xf numFmtId="0" fontId="93" fillId="0" borderId="0" xfId="168" applyFont="1" applyAlignment="1">
      <alignment horizontal="left" vertical="center" wrapText="1"/>
    </xf>
    <xf numFmtId="0" fontId="92" fillId="0" borderId="0" xfId="168" applyFont="1" applyAlignment="1">
      <alignment horizontal="left" vertical="center" wrapText="1"/>
    </xf>
    <xf numFmtId="0" fontId="75" fillId="0" borderId="0" xfId="168" applyFont="1" applyAlignment="1">
      <alignment horizontal="center"/>
    </xf>
    <xf numFmtId="49" fontId="75" fillId="0" borderId="0" xfId="168" applyNumberFormat="1" applyFont="1" applyAlignment="1">
      <alignment horizontal="center" vertical="center"/>
    </xf>
    <xf numFmtId="49" fontId="39" fillId="0" borderId="0" xfId="168" applyNumberFormat="1" applyFont="1" applyAlignment="1">
      <alignment horizontal="center" vertical="center"/>
    </xf>
    <xf numFmtId="0" fontId="46" fillId="0" borderId="0" xfId="43" applyFont="1" applyFill="1" applyBorder="1" applyAlignment="1">
      <alignment horizontal="justify" vertical="top" wrapText="1"/>
    </xf>
    <xf numFmtId="0" fontId="46" fillId="0" borderId="0" xfId="0" applyFont="1" applyFill="1" applyAlignment="1">
      <alignment vertical="top" wrapText="1"/>
    </xf>
    <xf numFmtId="0" fontId="98" fillId="0" borderId="0" xfId="173" applyFont="1" applyAlignment="1">
      <alignment horizontal="center" vertical="center"/>
    </xf>
    <xf numFmtId="164" fontId="31" fillId="33" borderId="31" xfId="0" applyNumberFormat="1" applyFont="1" applyFill="1" applyBorder="1" applyAlignment="1">
      <alignment horizontal="right" vertical="top"/>
    </xf>
    <xf numFmtId="0" fontId="29" fillId="33" borderId="31" xfId="0" applyFont="1" applyFill="1" applyBorder="1" applyAlignment="1">
      <alignment horizontal="left" vertical="center" wrapText="1" indent="1"/>
    </xf>
    <xf numFmtId="164" fontId="29" fillId="33" borderId="34" xfId="0" applyNumberFormat="1" applyFont="1" applyFill="1" applyBorder="1" applyAlignment="1">
      <alignment horizontal="center" vertical="top"/>
    </xf>
    <xf numFmtId="164" fontId="29" fillId="33" borderId="31" xfId="0" applyNumberFormat="1" applyFont="1" applyFill="1" applyBorder="1" applyAlignment="1">
      <alignment horizontal="center" vertical="top"/>
    </xf>
    <xf numFmtId="164" fontId="29" fillId="33" borderId="35" xfId="0" applyNumberFormat="1" applyFont="1" applyFill="1" applyBorder="1" applyAlignment="1">
      <alignment horizontal="center" vertical="top"/>
    </xf>
    <xf numFmtId="0" fontId="31" fillId="33" borderId="31" xfId="0" applyFont="1" applyFill="1" applyBorder="1" applyAlignment="1">
      <alignment horizontal="left" vertical="top"/>
    </xf>
    <xf numFmtId="0" fontId="31" fillId="33" borderId="34" xfId="0" applyFont="1" applyFill="1" applyBorder="1" applyAlignment="1">
      <alignment horizontal="center" vertical="top"/>
    </xf>
    <xf numFmtId="0" fontId="31" fillId="33" borderId="31" xfId="0" applyFont="1" applyFill="1" applyBorder="1" applyAlignment="1">
      <alignment horizontal="center" vertical="top"/>
    </xf>
    <xf numFmtId="0" fontId="31" fillId="33" borderId="35" xfId="0" applyFont="1" applyFill="1" applyBorder="1" applyAlignment="1">
      <alignment horizontal="center" vertical="top"/>
    </xf>
    <xf numFmtId="164" fontId="33" fillId="33" borderId="34" xfId="0" applyNumberFormat="1" applyFont="1" applyFill="1" applyBorder="1" applyAlignment="1">
      <alignment horizontal="right" vertical="top"/>
    </xf>
    <xf numFmtId="164" fontId="33" fillId="33" borderId="31" xfId="0" applyNumberFormat="1" applyFont="1" applyFill="1" applyBorder="1" applyAlignment="1">
      <alignment horizontal="right" vertical="top"/>
    </xf>
    <xf numFmtId="164" fontId="33" fillId="33" borderId="35" xfId="0" applyNumberFormat="1" applyFont="1" applyFill="1" applyBorder="1" applyAlignment="1">
      <alignment horizontal="right" vertical="top"/>
    </xf>
    <xf numFmtId="0" fontId="31" fillId="33" borderId="31" xfId="0" applyFont="1" applyFill="1" applyBorder="1" applyAlignment="1">
      <alignment horizontal="right" vertical="top"/>
    </xf>
    <xf numFmtId="0" fontId="31" fillId="33" borderId="31" xfId="0" applyFont="1" applyFill="1" applyBorder="1" applyAlignment="1">
      <alignment horizontal="left" vertical="top" wrapText="1"/>
    </xf>
    <xf numFmtId="164" fontId="31" fillId="33" borderId="34" xfId="0" applyNumberFormat="1" applyFont="1" applyFill="1" applyBorder="1" applyAlignment="1">
      <alignment horizontal="center" vertical="top"/>
    </xf>
    <xf numFmtId="164" fontId="31" fillId="33" borderId="31" xfId="0" applyNumberFormat="1" applyFont="1" applyFill="1" applyBorder="1" applyAlignment="1">
      <alignment horizontal="center" vertical="top"/>
    </xf>
    <xf numFmtId="164" fontId="31" fillId="33" borderId="35" xfId="0" applyNumberFormat="1" applyFont="1" applyFill="1" applyBorder="1" applyAlignment="1">
      <alignment horizontal="center" vertical="top"/>
    </xf>
    <xf numFmtId="164" fontId="32" fillId="33" borderId="31" xfId="0" applyNumberFormat="1" applyFont="1" applyFill="1" applyBorder="1" applyAlignment="1">
      <alignment horizontal="right" vertical="top"/>
    </xf>
    <xf numFmtId="164" fontId="32" fillId="33" borderId="34" xfId="0" applyNumberFormat="1" applyFont="1" applyFill="1" applyBorder="1" applyAlignment="1">
      <alignment horizontal="right" vertical="top"/>
    </xf>
    <xf numFmtId="164" fontId="32" fillId="33" borderId="35" xfId="0" applyNumberFormat="1" applyFont="1" applyFill="1" applyBorder="1" applyAlignment="1">
      <alignment horizontal="right" vertical="top"/>
    </xf>
    <xf numFmtId="0" fontId="31" fillId="33" borderId="37" xfId="0" applyFont="1" applyFill="1" applyBorder="1" applyAlignment="1">
      <alignment horizontal="left" vertical="top"/>
    </xf>
    <xf numFmtId="0" fontId="31" fillId="33" borderId="38" xfId="0" applyFont="1" applyFill="1" applyBorder="1" applyAlignment="1">
      <alignment horizontal="left" vertical="top"/>
    </xf>
    <xf numFmtId="0" fontId="31" fillId="0" borderId="0" xfId="0" applyFont="1" applyFill="1" applyBorder="1" applyAlignment="1">
      <alignment horizontal="center" vertical="center"/>
    </xf>
    <xf numFmtId="0" fontId="31" fillId="33" borderId="37" xfId="0" applyFont="1" applyFill="1" applyBorder="1" applyAlignment="1">
      <alignment horizontal="right" vertical="top"/>
    </xf>
    <xf numFmtId="0" fontId="31" fillId="33" borderId="38" xfId="0" applyFont="1" applyFill="1" applyBorder="1" applyAlignment="1">
      <alignment horizontal="right" vertical="top"/>
    </xf>
    <xf numFmtId="164" fontId="31" fillId="18" borderId="10" xfId="0" applyNumberFormat="1" applyFont="1" applyFill="1" applyBorder="1" applyAlignment="1">
      <alignment horizontal="left" vertical="center"/>
    </xf>
    <xf numFmtId="164" fontId="31" fillId="18" borderId="9" xfId="0" applyNumberFormat="1" applyFont="1" applyFill="1" applyBorder="1" applyAlignment="1">
      <alignment horizontal="left" vertical="center"/>
    </xf>
    <xf numFmtId="164" fontId="31" fillId="18" borderId="26" xfId="0" applyNumberFormat="1" applyFont="1" applyFill="1" applyBorder="1" applyAlignment="1">
      <alignment horizontal="center"/>
    </xf>
    <xf numFmtId="164" fontId="31" fillId="18" borderId="27" xfId="0" applyNumberFormat="1" applyFont="1" applyFill="1" applyBorder="1" applyAlignment="1">
      <alignment horizontal="center"/>
    </xf>
    <xf numFmtId="0" fontId="31" fillId="18" borderId="10" xfId="0" applyFont="1" applyFill="1" applyBorder="1" applyAlignment="1">
      <alignment horizontal="left" vertical="center"/>
    </xf>
    <xf numFmtId="0" fontId="31" fillId="18" borderId="0" xfId="0" applyFont="1" applyFill="1" applyBorder="1" applyAlignment="1">
      <alignment horizontal="left" vertical="center"/>
    </xf>
    <xf numFmtId="164" fontId="31" fillId="18" borderId="28" xfId="0" applyNumberFormat="1" applyFont="1" applyFill="1" applyBorder="1" applyAlignment="1">
      <alignment horizontal="center"/>
    </xf>
    <xf numFmtId="0" fontId="31" fillId="19" borderId="0" xfId="0" applyFont="1" applyFill="1" applyBorder="1" applyAlignment="1">
      <alignment horizontal="right"/>
    </xf>
    <xf numFmtId="0" fontId="31" fillId="19" borderId="14" xfId="0" applyFont="1" applyFill="1" applyBorder="1" applyAlignment="1">
      <alignment horizontal="right"/>
    </xf>
    <xf numFmtId="0" fontId="29" fillId="19" borderId="16" xfId="0" applyFont="1" applyFill="1" applyBorder="1" applyAlignment="1">
      <alignment horizontal="right" vertical="center"/>
    </xf>
    <xf numFmtId="0" fontId="29" fillId="19" borderId="9" xfId="0" applyFont="1" applyFill="1" applyBorder="1" applyAlignment="1">
      <alignment horizontal="right" vertical="center"/>
    </xf>
    <xf numFmtId="0" fontId="31" fillId="19" borderId="13" xfId="0" applyFont="1" applyFill="1" applyBorder="1" applyAlignment="1">
      <alignment horizontal="center"/>
    </xf>
    <xf numFmtId="0" fontId="31" fillId="19" borderId="19" xfId="0" applyFont="1" applyFill="1" applyBorder="1" applyAlignment="1">
      <alignment horizontal="center"/>
    </xf>
    <xf numFmtId="0" fontId="31" fillId="19" borderId="18" xfId="0" applyFont="1" applyFill="1" applyBorder="1" applyAlignment="1">
      <alignment horizontal="center"/>
    </xf>
    <xf numFmtId="0" fontId="31" fillId="19" borderId="20" xfId="0" applyFont="1" applyFill="1" applyBorder="1" applyAlignment="1">
      <alignment horizontal="right"/>
    </xf>
    <xf numFmtId="0" fontId="29" fillId="19" borderId="16" xfId="0" applyFont="1" applyFill="1" applyBorder="1" applyAlignment="1">
      <alignment horizontal="right"/>
    </xf>
    <xf numFmtId="0" fontId="29" fillId="19" borderId="9" xfId="0" applyFont="1" applyFill="1" applyBorder="1" applyAlignment="1">
      <alignment horizontal="right"/>
    </xf>
    <xf numFmtId="0" fontId="29" fillId="19" borderId="15" xfId="0" applyFont="1" applyFill="1" applyBorder="1" applyAlignment="1">
      <alignment horizontal="right"/>
    </xf>
  </cellXfs>
  <cellStyles count="175">
    <cellStyle name="$l0 Row" xfId="130" xr:uid="{00000000-0005-0000-0000-000000000000}"/>
    <cellStyle name="$l1 Row" xfId="131" xr:uid="{00000000-0005-0000-0000-000001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2" xfId="111" xr:uid="{00000000-0005-0000-0000-000014000000}"/>
    <cellStyle name="Datum" xfId="112" xr:uid="{00000000-0005-0000-0000-000015000000}"/>
    <cellStyle name="F2" xfId="113" xr:uid="{00000000-0005-0000-0000-000016000000}"/>
    <cellStyle name="F3" xfId="114" xr:uid="{00000000-0005-0000-0000-000017000000}"/>
    <cellStyle name="F4" xfId="115" xr:uid="{00000000-0005-0000-0000-000018000000}"/>
    <cellStyle name="F5" xfId="116" xr:uid="{00000000-0005-0000-0000-000019000000}"/>
    <cellStyle name="F6" xfId="117" xr:uid="{00000000-0005-0000-0000-00001A000000}"/>
    <cellStyle name="F7" xfId="118" xr:uid="{00000000-0005-0000-0000-00001B000000}"/>
    <cellStyle name="F8" xfId="119" xr:uid="{00000000-0005-0000-0000-00001C000000}"/>
    <cellStyle name="Finanční0" xfId="120" xr:uid="{00000000-0005-0000-0000-00001D000000}"/>
    <cellStyle name="Fixed" xfId="58" xr:uid="{00000000-0005-0000-0000-00001E000000}"/>
    <cellStyle name="HEADING1" xfId="121" xr:uid="{00000000-0005-0000-0000-00001F000000}"/>
    <cellStyle name="HEADING2" xfId="122" xr:uid="{00000000-0005-0000-0000-000020000000}"/>
    <cellStyle name="Hypertextový odkaz" xfId="171" builtinId="8"/>
    <cellStyle name="Hypertextový odkaz 2" xfId="47" xr:uid="{00000000-0005-0000-0000-000021000000}"/>
    <cellStyle name="Kontrolní buňka" xfId="20" builtinId="23" customBuiltin="1"/>
    <cellStyle name="Měna0" xfId="123" xr:uid="{00000000-0005-0000-0000-000024000000}"/>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xr:uid="{00000000-0005-0000-0000-00002B000000}"/>
    <cellStyle name="Normální" xfId="0" builtinId="0"/>
    <cellStyle name="Normální 10" xfId="100" xr:uid="{00000000-0005-0000-0000-00002D000000}"/>
    <cellStyle name="Normální 10 2" xfId="139" xr:uid="{00000000-0005-0000-0000-00002E000000}"/>
    <cellStyle name="Normální 10 3" xfId="151" xr:uid="{00000000-0005-0000-0000-00002F000000}"/>
    <cellStyle name="Normální 11" xfId="110" xr:uid="{00000000-0005-0000-0000-000030000000}"/>
    <cellStyle name="Normální 12" xfId="128" xr:uid="{00000000-0005-0000-0000-000031000000}"/>
    <cellStyle name="Normální 12 2" xfId="147" xr:uid="{00000000-0005-0000-0000-000032000000}"/>
    <cellStyle name="Normální 12 2 2" xfId="150" xr:uid="{00000000-0005-0000-0000-000033000000}"/>
    <cellStyle name="Normální 12 3" xfId="152" xr:uid="{00000000-0005-0000-0000-000034000000}"/>
    <cellStyle name="Normální 13" xfId="132" xr:uid="{00000000-0005-0000-0000-000035000000}"/>
    <cellStyle name="Normální 13 2" xfId="149" xr:uid="{00000000-0005-0000-0000-000036000000}"/>
    <cellStyle name="Normální 13 3" xfId="153" xr:uid="{00000000-0005-0000-0000-000037000000}"/>
    <cellStyle name="Normální 14" xfId="173" xr:uid="{4669F200-2867-45FB-8EC9-D5679104F2C4}"/>
    <cellStyle name="Normální 19" xfId="169" xr:uid="{8402CB00-FF53-419C-83D1-AFE65A98DBF0}"/>
    <cellStyle name="Normální 19 2" xfId="170" xr:uid="{6D95584E-CFCD-452C-9F27-53B53D80770F}"/>
    <cellStyle name="Normální 19 2 2" xfId="172" xr:uid="{22402AB5-EA49-46C1-AE0D-E421212159FB}"/>
    <cellStyle name="Normální 2" xfId="43" xr:uid="{00000000-0005-0000-0000-000038000000}"/>
    <cellStyle name="Normální 2 2" xfId="55" xr:uid="{00000000-0005-0000-0000-000039000000}"/>
    <cellStyle name="Normální 2 2 2" xfId="57" xr:uid="{00000000-0005-0000-0000-00003A000000}"/>
    <cellStyle name="Normální 2 3" xfId="61" xr:uid="{00000000-0005-0000-0000-00003B000000}"/>
    <cellStyle name="Normální 2 7" xfId="168" xr:uid="{4AB1B394-F26C-49A2-AB4A-B3DBD81C00F3}"/>
    <cellStyle name="Normální 3" xfId="45" xr:uid="{00000000-0005-0000-0000-00003C000000}"/>
    <cellStyle name="Normální 3 2" xfId="48" xr:uid="{00000000-0005-0000-0000-00003D000000}"/>
    <cellStyle name="Normální 4" xfId="49" xr:uid="{00000000-0005-0000-0000-00003E000000}"/>
    <cellStyle name="Normální 4 2" xfId="101" xr:uid="{00000000-0005-0000-0000-00003F000000}"/>
    <cellStyle name="Normální 4 2 2" xfId="140" xr:uid="{00000000-0005-0000-0000-000040000000}"/>
    <cellStyle name="Normální 4 2 3" xfId="154" xr:uid="{00000000-0005-0000-0000-000041000000}"/>
    <cellStyle name="Normální 4 3" xfId="133" xr:uid="{00000000-0005-0000-0000-000042000000}"/>
    <cellStyle name="Normální 4 4" xfId="155" xr:uid="{00000000-0005-0000-0000-000043000000}"/>
    <cellStyle name="Normální 5" xfId="56" xr:uid="{00000000-0005-0000-0000-000044000000}"/>
    <cellStyle name="Normální 5 2" xfId="59" xr:uid="{00000000-0005-0000-0000-000045000000}"/>
    <cellStyle name="Normální 5 2 2" xfId="104" xr:uid="{00000000-0005-0000-0000-000046000000}"/>
    <cellStyle name="Normální 5 2 2 2" xfId="142" xr:uid="{00000000-0005-0000-0000-000047000000}"/>
    <cellStyle name="Normální 5 2 2 3" xfId="156" xr:uid="{00000000-0005-0000-0000-000048000000}"/>
    <cellStyle name="Normální 5 2 3" xfId="135" xr:uid="{00000000-0005-0000-0000-000049000000}"/>
    <cellStyle name="Normální 5 2 4" xfId="157" xr:uid="{00000000-0005-0000-0000-00004A000000}"/>
    <cellStyle name="Normální 5 3" xfId="95" xr:uid="{00000000-0005-0000-0000-00004B000000}"/>
    <cellStyle name="Normální 5 4" xfId="103" xr:uid="{00000000-0005-0000-0000-00004C000000}"/>
    <cellStyle name="Normální 5 4 2" xfId="141" xr:uid="{00000000-0005-0000-0000-00004D000000}"/>
    <cellStyle name="Normální 5 4 3" xfId="158" xr:uid="{00000000-0005-0000-0000-00004E000000}"/>
    <cellStyle name="Normální 5 5" xfId="134" xr:uid="{00000000-0005-0000-0000-00004F000000}"/>
    <cellStyle name="Normální 5 6" xfId="159" xr:uid="{00000000-0005-0000-0000-000050000000}"/>
    <cellStyle name="Normální 6" xfId="60" xr:uid="{00000000-0005-0000-0000-000051000000}"/>
    <cellStyle name="Normální 6 2" xfId="106" xr:uid="{00000000-0005-0000-0000-000052000000}"/>
    <cellStyle name="Normální 7" xfId="96" xr:uid="{00000000-0005-0000-0000-000053000000}"/>
    <cellStyle name="Normální 7 2" xfId="99" xr:uid="{00000000-0005-0000-0000-000054000000}"/>
    <cellStyle name="Normální 7 3" xfId="107" xr:uid="{00000000-0005-0000-0000-000055000000}"/>
    <cellStyle name="Normální 7 3 2" xfId="144" xr:uid="{00000000-0005-0000-0000-000056000000}"/>
    <cellStyle name="Normální 7 3 3" xfId="160" xr:uid="{00000000-0005-0000-0000-000057000000}"/>
    <cellStyle name="Normální 7 4" xfId="136" xr:uid="{00000000-0005-0000-0000-000058000000}"/>
    <cellStyle name="Normální 7 5" xfId="161" xr:uid="{00000000-0005-0000-0000-000059000000}"/>
    <cellStyle name="Normální 8" xfId="97" xr:uid="{00000000-0005-0000-0000-00005A000000}"/>
    <cellStyle name="Normální 8 2" xfId="108" xr:uid="{00000000-0005-0000-0000-00005B000000}"/>
    <cellStyle name="Normální 8 2 2" xfId="145" xr:uid="{00000000-0005-0000-0000-00005C000000}"/>
    <cellStyle name="Normální 8 2 3" xfId="162" xr:uid="{00000000-0005-0000-0000-00005D000000}"/>
    <cellStyle name="Normální 8 3" xfId="137" xr:uid="{00000000-0005-0000-0000-00005E000000}"/>
    <cellStyle name="Normální 8 4" xfId="163" xr:uid="{00000000-0005-0000-0000-00005F000000}"/>
    <cellStyle name="Normální 9" xfId="98" xr:uid="{00000000-0005-0000-0000-000060000000}"/>
    <cellStyle name="Normální 9 2" xfId="109" xr:uid="{00000000-0005-0000-0000-000061000000}"/>
    <cellStyle name="Normální 9 2 2" xfId="146" xr:uid="{00000000-0005-0000-0000-000062000000}"/>
    <cellStyle name="Normální 9 2 3" xfId="164" xr:uid="{00000000-0005-0000-0000-000063000000}"/>
    <cellStyle name="Normální 9 3" xfId="138" xr:uid="{00000000-0005-0000-0000-000064000000}"/>
    <cellStyle name="Normální 9 4" xfId="165" xr:uid="{00000000-0005-0000-0000-000065000000}"/>
    <cellStyle name="normální_meszpr 12_2011-draft pro úpravy" xfId="42" xr:uid="{00000000-0005-0000-0000-000066000000}"/>
    <cellStyle name="Pevný" xfId="125" xr:uid="{00000000-0005-0000-0000-000067000000}"/>
    <cellStyle name="Poznámka" xfId="27" builtinId="10" customBuiltin="1"/>
    <cellStyle name="Procenta" xfId="41" builtinId="5"/>
    <cellStyle name="Procenta 2" xfId="44" xr:uid="{00000000-0005-0000-0000-00006A000000}"/>
    <cellStyle name="Procenta 2 2" xfId="50" xr:uid="{00000000-0005-0000-0000-00006B000000}"/>
    <cellStyle name="Procenta 2 3" xfId="102" xr:uid="{00000000-0005-0000-0000-00006C000000}"/>
    <cellStyle name="Procenta 3" xfId="105" xr:uid="{00000000-0005-0000-0000-00006D000000}"/>
    <cellStyle name="Procenta 3 2" xfId="129" xr:uid="{00000000-0005-0000-0000-00006E000000}"/>
    <cellStyle name="Procenta 3 2 2" xfId="148" xr:uid="{00000000-0005-0000-0000-00006F000000}"/>
    <cellStyle name="Procenta 3 2 3" xfId="166" xr:uid="{00000000-0005-0000-0000-000070000000}"/>
    <cellStyle name="Procenta 3 3" xfId="143" xr:uid="{00000000-0005-0000-0000-000071000000}"/>
    <cellStyle name="Procenta 3 4" xfId="167" xr:uid="{00000000-0005-0000-0000-000072000000}"/>
    <cellStyle name="Procenta 4" xfId="174" xr:uid="{BB4B7D1F-01B3-433F-BA24-9D066AF4D4CC}"/>
    <cellStyle name="Propojená buňka" xfId="28" builtinId="24" customBuiltin="1"/>
    <cellStyle name="SAPBEXaggData" xfId="51" xr:uid="{00000000-0005-0000-0000-000074000000}"/>
    <cellStyle name="SAPBEXaggDataEmph" xfId="62" xr:uid="{00000000-0005-0000-0000-000075000000}"/>
    <cellStyle name="SAPBEXaggItem" xfId="52" xr:uid="{00000000-0005-0000-0000-000076000000}"/>
    <cellStyle name="SAPBEXaggItemX" xfId="63" xr:uid="{00000000-0005-0000-0000-000077000000}"/>
    <cellStyle name="SAPBEXexcBad7" xfId="64" xr:uid="{00000000-0005-0000-0000-000078000000}"/>
    <cellStyle name="SAPBEXexcBad8" xfId="65" xr:uid="{00000000-0005-0000-0000-000079000000}"/>
    <cellStyle name="SAPBEXexcBad9" xfId="66" xr:uid="{00000000-0005-0000-0000-00007A000000}"/>
    <cellStyle name="SAPBEXexcCritical4" xfId="67" xr:uid="{00000000-0005-0000-0000-00007B000000}"/>
    <cellStyle name="SAPBEXexcCritical5" xfId="68" xr:uid="{00000000-0005-0000-0000-00007C000000}"/>
    <cellStyle name="SAPBEXexcCritical6" xfId="69" xr:uid="{00000000-0005-0000-0000-00007D000000}"/>
    <cellStyle name="SAPBEXexcGood1" xfId="70" xr:uid="{00000000-0005-0000-0000-00007E000000}"/>
    <cellStyle name="SAPBEXexcGood2" xfId="71" xr:uid="{00000000-0005-0000-0000-00007F000000}"/>
    <cellStyle name="SAPBEXexcGood3" xfId="72" xr:uid="{00000000-0005-0000-0000-000080000000}"/>
    <cellStyle name="SAPBEXfilterDrill" xfId="73" xr:uid="{00000000-0005-0000-0000-000081000000}"/>
    <cellStyle name="SAPBEXfilterItem" xfId="74" xr:uid="{00000000-0005-0000-0000-000082000000}"/>
    <cellStyle name="SAPBEXfilterText" xfId="75" xr:uid="{00000000-0005-0000-0000-000083000000}"/>
    <cellStyle name="SAPBEXformats" xfId="76" xr:uid="{00000000-0005-0000-0000-000084000000}"/>
    <cellStyle name="SAPBEXheaderItem" xfId="77" xr:uid="{00000000-0005-0000-0000-000085000000}"/>
    <cellStyle name="SAPBEXheaderText" xfId="78" xr:uid="{00000000-0005-0000-0000-000086000000}"/>
    <cellStyle name="SAPBEXHLevel0" xfId="79" xr:uid="{00000000-0005-0000-0000-000087000000}"/>
    <cellStyle name="SAPBEXHLevel0X" xfId="80" xr:uid="{00000000-0005-0000-0000-000088000000}"/>
    <cellStyle name="SAPBEXHLevel1" xfId="81" xr:uid="{00000000-0005-0000-0000-000089000000}"/>
    <cellStyle name="SAPBEXHLevel1X" xfId="82" xr:uid="{00000000-0005-0000-0000-00008A000000}"/>
    <cellStyle name="SAPBEXHLevel2" xfId="83" xr:uid="{00000000-0005-0000-0000-00008B000000}"/>
    <cellStyle name="SAPBEXHLevel2X" xfId="84" xr:uid="{00000000-0005-0000-0000-00008C000000}"/>
    <cellStyle name="SAPBEXHLevel3" xfId="85" xr:uid="{00000000-0005-0000-0000-00008D000000}"/>
    <cellStyle name="SAPBEXHLevel3X" xfId="86" xr:uid="{00000000-0005-0000-0000-00008E000000}"/>
    <cellStyle name="SAPBEXchaText" xfId="53" xr:uid="{00000000-0005-0000-0000-00008F000000}"/>
    <cellStyle name="SAPBEXresData" xfId="87" xr:uid="{00000000-0005-0000-0000-000090000000}"/>
    <cellStyle name="SAPBEXresDataEmph" xfId="88" xr:uid="{00000000-0005-0000-0000-000091000000}"/>
    <cellStyle name="SAPBEXresItem" xfId="89" xr:uid="{00000000-0005-0000-0000-000092000000}"/>
    <cellStyle name="SAPBEXresItemX" xfId="90" xr:uid="{00000000-0005-0000-0000-000093000000}"/>
    <cellStyle name="SAPBEXstdData" xfId="54" xr:uid="{00000000-0005-0000-0000-000094000000}"/>
    <cellStyle name="SAPBEXstdDataEmph" xfId="91" xr:uid="{00000000-0005-0000-0000-000095000000}"/>
    <cellStyle name="SAPBEXstdItem" xfId="46" xr:uid="{00000000-0005-0000-0000-000096000000}"/>
    <cellStyle name="SAPBEXstdItemX" xfId="92" xr:uid="{00000000-0005-0000-0000-000097000000}"/>
    <cellStyle name="SAPBEXtitle" xfId="93" xr:uid="{00000000-0005-0000-0000-000098000000}"/>
    <cellStyle name="SAPBEXundefined" xfId="94" xr:uid="{00000000-0005-0000-0000-000099000000}"/>
    <cellStyle name="Správně" xfId="29" builtinId="26" customBuiltin="1"/>
    <cellStyle name="Špatně" xfId="19" builtinId="27"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xr:uid="{00000000-0005-0000-0000-0000A0000000}"/>
    <cellStyle name="Záhlaví 2" xfId="127" xr:uid="{00000000-0005-0000-0000-0000A1000000}"/>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596387"/>
      <color rgb="FF233060"/>
      <color rgb="FF000000"/>
      <color rgb="FFE86159"/>
      <color rgb="FF9196B0"/>
      <color rgb="FFC7CCD6"/>
      <color rgb="FFDF2B20"/>
      <color rgb="FFF0948F"/>
      <color rgb="FFD0D0D0"/>
      <color rgb="FFF7C9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harts/_rels/chart1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3.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38.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3.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48.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3.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5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63.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8.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7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spPr>
            <a:solidFill>
              <a:srgbClr val="233060"/>
            </a:solidFill>
          </c:spPr>
          <c:invertIfNegative val="0"/>
          <c:cat>
            <c:numRef>
              <c:f>'3'!$P$4</c:f>
              <c:numCache>
                <c:formatCode>General</c:formatCode>
                <c:ptCount val="1"/>
              </c:numCache>
            </c:numRef>
          </c:cat>
          <c:val>
            <c:numRef>
              <c:f>'3'!$P$5</c:f>
              <c:numCache>
                <c:formatCode>General</c:formatCode>
                <c:ptCount val="1"/>
              </c:numCache>
            </c:numRef>
          </c:val>
          <c:extLst>
            <c:ext xmlns:c16="http://schemas.microsoft.com/office/drawing/2014/chart" uri="{C3380CC4-5D6E-409C-BE32-E72D297353CC}">
              <c16:uniqueId val="{00000000-CC98-4D4F-B5B8-A007A8ABFA98}"/>
            </c:ext>
          </c:extLst>
        </c:ser>
        <c:ser>
          <c:idx val="1"/>
          <c:order val="1"/>
          <c:tx>
            <c:strRef>
              <c:f>'3'!$O$6</c:f>
              <c:strCache>
                <c:ptCount val="1"/>
              </c:strCache>
            </c:strRef>
          </c:tx>
          <c:spPr>
            <a:solidFill>
              <a:srgbClr val="596387"/>
            </a:solidFill>
          </c:spPr>
          <c:invertIfNegative val="0"/>
          <c:cat>
            <c:numRef>
              <c:f>'3'!$P$4</c:f>
              <c:numCache>
                <c:formatCode>General</c:formatCode>
                <c:ptCount val="1"/>
              </c:numCache>
            </c:numRef>
          </c:cat>
          <c:val>
            <c:numRef>
              <c:f>'3'!$P$6</c:f>
              <c:numCache>
                <c:formatCode>General</c:formatCode>
                <c:ptCount val="1"/>
              </c:numCache>
            </c:numRef>
          </c:val>
          <c:extLst>
            <c:ext xmlns:c16="http://schemas.microsoft.com/office/drawing/2014/chart" uri="{C3380CC4-5D6E-409C-BE32-E72D297353CC}">
              <c16:uniqueId val="{00000001-CC98-4D4F-B5B8-A007A8ABFA98}"/>
            </c:ext>
          </c:extLst>
        </c:ser>
        <c:ser>
          <c:idx val="2"/>
          <c:order val="2"/>
          <c:tx>
            <c:strRef>
              <c:f>'3'!$O$7</c:f>
              <c:strCache>
                <c:ptCount val="1"/>
              </c:strCache>
            </c:strRef>
          </c:tx>
          <c:spPr>
            <a:solidFill>
              <a:srgbClr val="9196B0"/>
            </a:solidFill>
          </c:spPr>
          <c:invertIfNegative val="0"/>
          <c:cat>
            <c:numRef>
              <c:f>'3'!$P$4</c:f>
              <c:numCache>
                <c:formatCode>General</c:formatCode>
                <c:ptCount val="1"/>
              </c:numCache>
            </c:numRef>
          </c:cat>
          <c:val>
            <c:numRef>
              <c:f>'3'!$P$7</c:f>
              <c:numCache>
                <c:formatCode>0%</c:formatCode>
                <c:ptCount val="1"/>
              </c:numCache>
            </c:numRef>
          </c:val>
          <c:extLst>
            <c:ext xmlns:c16="http://schemas.microsoft.com/office/drawing/2014/chart" uri="{C3380CC4-5D6E-409C-BE32-E72D297353CC}">
              <c16:uniqueId val="{00000002-CC98-4D4F-B5B8-A007A8ABFA98}"/>
            </c:ext>
          </c:extLst>
        </c:ser>
        <c:ser>
          <c:idx val="3"/>
          <c:order val="3"/>
          <c:tx>
            <c:strRef>
              <c:f>'3'!$O$8</c:f>
              <c:strCache>
                <c:ptCount val="1"/>
              </c:strCache>
            </c:strRef>
          </c:tx>
          <c:spPr>
            <a:solidFill>
              <a:srgbClr val="C7CCD6"/>
            </a:solidFill>
          </c:spPr>
          <c:invertIfNegative val="0"/>
          <c:cat>
            <c:numRef>
              <c:f>'3'!$P$4</c:f>
              <c:numCache>
                <c:formatCode>General</c:formatCode>
                <c:ptCount val="1"/>
              </c:numCache>
            </c:numRef>
          </c:cat>
          <c:val>
            <c:numRef>
              <c:f>'3'!$P$8</c:f>
              <c:numCache>
                <c:formatCode>0%</c:formatCode>
                <c:ptCount val="1"/>
              </c:numCache>
            </c:numRef>
          </c:val>
          <c:extLst>
            <c:ext xmlns:c16="http://schemas.microsoft.com/office/drawing/2014/chart" uri="{C3380CC4-5D6E-409C-BE32-E72D297353CC}">
              <c16:uniqueId val="{00000003-CC98-4D4F-B5B8-A007A8ABFA98}"/>
            </c:ext>
          </c:extLst>
        </c:ser>
        <c:ser>
          <c:idx val="4"/>
          <c:order val="4"/>
          <c:tx>
            <c:strRef>
              <c:f>'3'!$O$9</c:f>
              <c:strCache>
                <c:ptCount val="1"/>
              </c:strCache>
            </c:strRef>
          </c:tx>
          <c:spPr>
            <a:solidFill>
              <a:schemeClr val="accent5"/>
            </a:solidFill>
          </c:spPr>
          <c:invertIfNegative val="0"/>
          <c:cat>
            <c:numRef>
              <c:f>'3'!$P$4</c:f>
              <c:numCache>
                <c:formatCode>General</c:formatCode>
                <c:ptCount val="1"/>
              </c:numCache>
            </c:numRef>
          </c:cat>
          <c:val>
            <c:numRef>
              <c:f>'3'!$P$9</c:f>
              <c:numCache>
                <c:formatCode>0%</c:formatCode>
                <c:ptCount val="1"/>
              </c:numCache>
            </c:numRef>
          </c:val>
          <c:extLst>
            <c:ext xmlns:c16="http://schemas.microsoft.com/office/drawing/2014/chart" uri="{C3380CC4-5D6E-409C-BE32-E72D297353CC}">
              <c16:uniqueId val="{00000004-CC98-4D4F-B5B8-A007A8ABFA98}"/>
            </c:ext>
          </c:extLst>
        </c:ser>
        <c:ser>
          <c:idx val="5"/>
          <c:order val="5"/>
          <c:tx>
            <c:strRef>
              <c:f>'3'!$O$10</c:f>
              <c:strCache>
                <c:ptCount val="1"/>
              </c:strCache>
            </c:strRef>
          </c:tx>
          <c:spPr>
            <a:solidFill>
              <a:srgbClr val="E86159"/>
            </a:solidFill>
          </c:spPr>
          <c:invertIfNegative val="0"/>
          <c:cat>
            <c:numRef>
              <c:f>'3'!$P$4</c:f>
              <c:numCache>
                <c:formatCode>General</c:formatCode>
                <c:ptCount val="1"/>
              </c:numCache>
            </c:numRef>
          </c:cat>
          <c:val>
            <c:numRef>
              <c:f>'3'!$P$10</c:f>
              <c:numCache>
                <c:formatCode>0%</c:formatCode>
                <c:ptCount val="1"/>
              </c:numCache>
            </c:numRef>
          </c:val>
          <c:extLst>
            <c:ext xmlns:c16="http://schemas.microsoft.com/office/drawing/2014/chart" uri="{C3380CC4-5D6E-409C-BE32-E72D297353CC}">
              <c16:uniqueId val="{00000005-CC98-4D4F-B5B8-A007A8ABFA98}"/>
            </c:ext>
          </c:extLst>
        </c:ser>
        <c:dLbls>
          <c:showLegendKey val="0"/>
          <c:showVal val="0"/>
          <c:showCatName val="0"/>
          <c:showSerName val="0"/>
          <c:showPercent val="0"/>
          <c:showBubbleSize val="0"/>
        </c:dLbls>
        <c:gapWidth val="150"/>
        <c:axId val="222032640"/>
        <c:axId val="222034176"/>
      </c:barChart>
      <c:catAx>
        <c:axId val="222032640"/>
        <c:scaling>
          <c:orientation val="minMax"/>
        </c:scaling>
        <c:delete val="1"/>
        <c:axPos val="b"/>
        <c:numFmt formatCode="General" sourceLinked="1"/>
        <c:majorTickMark val="out"/>
        <c:minorTickMark val="none"/>
        <c:tickLblPos val="nextTo"/>
        <c:crossAx val="222034176"/>
        <c:crosses val="autoZero"/>
        <c:auto val="1"/>
        <c:lblAlgn val="ctr"/>
        <c:lblOffset val="100"/>
        <c:noMultiLvlLbl val="0"/>
      </c:catAx>
      <c:valAx>
        <c:axId val="222034176"/>
        <c:scaling>
          <c:orientation val="minMax"/>
        </c:scaling>
        <c:delete val="1"/>
        <c:axPos val="l"/>
        <c:numFmt formatCode="General" sourceLinked="1"/>
        <c:majorTickMark val="out"/>
        <c:minorTickMark val="none"/>
        <c:tickLblPos val="nextTo"/>
        <c:crossAx val="2220326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98C4-48C4-814A-3670A97690A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98C4-48C4-814A-3670A97690A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98C4-48C4-814A-3670A97690A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98C4-48C4-814A-3670A97690A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98C4-48C4-814A-3670A97690A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98C4-48C4-814A-3670A97690A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98C4-48C4-814A-3670A97690A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98C4-48C4-814A-3670A97690A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98C4-48C4-814A-3670A97690A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98C4-48C4-814A-3670A97690A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98C4-48C4-814A-3670A97690A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98C4-48C4-814A-3670A97690A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98C4-48C4-814A-3670A97690A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98C4-48C4-814A-3670A97690A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98C4-48C4-814A-3670A97690A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98C4-48C4-814A-3670A97690A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c:ext xmlns:c16="http://schemas.microsoft.com/office/drawing/2014/chart" uri="{C3380CC4-5D6E-409C-BE32-E72D297353CC}">
              <c16:uniqueId val="{00000000-E73F-4CA1-94C9-939A54994236}"/>
            </c:ext>
          </c:extLst>
        </c:ser>
        <c:dLbls>
          <c:showLegendKey val="0"/>
          <c:showVal val="0"/>
          <c:showCatName val="0"/>
          <c:showSerName val="0"/>
          <c:showPercent val="0"/>
          <c:showBubbleSize val="0"/>
        </c:dLbls>
        <c:gapWidth val="150"/>
        <c:axId val="285274880"/>
        <c:axId val="285276416"/>
      </c:barChart>
      <c:catAx>
        <c:axId val="285274880"/>
        <c:scaling>
          <c:orientation val="minMax"/>
        </c:scaling>
        <c:delete val="0"/>
        <c:axPos val="l"/>
        <c:numFmt formatCode="General" sourceLinked="1"/>
        <c:majorTickMark val="none"/>
        <c:minorTickMark val="none"/>
        <c:tickLblPos val="nextTo"/>
        <c:txPr>
          <a:bodyPr/>
          <a:lstStyle/>
          <a:p>
            <a:pPr>
              <a:defRPr sz="900"/>
            </a:pPr>
            <a:endParaRPr lang="cs-CZ"/>
          </a:p>
        </c:txPr>
        <c:crossAx val="285276416"/>
        <c:crosses val="autoZero"/>
        <c:auto val="1"/>
        <c:lblAlgn val="ctr"/>
        <c:lblOffset val="100"/>
        <c:noMultiLvlLbl val="0"/>
      </c:catAx>
      <c:valAx>
        <c:axId val="285276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2748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52E1-43CD-A1A1-505FD1A893FD}"/>
              </c:ext>
            </c:extLst>
          </c:dPt>
          <c:cat>
            <c:numRef>
              <c:f>'14.13'!$J$19:$J$26</c:f>
              <c:numCache>
                <c:formatCode>General</c:formatCode>
                <c:ptCount val="8"/>
              </c:numCache>
            </c:numRef>
          </c:cat>
          <c:val>
            <c:numRef>
              <c:f>'14.13'!$K$19:$K$26</c:f>
              <c:numCache>
                <c:formatCode>General</c:formatCode>
                <c:ptCount val="8"/>
              </c:numCache>
            </c:numRef>
          </c:val>
          <c:extLst>
            <c:ext xmlns:c16="http://schemas.microsoft.com/office/drawing/2014/chart" uri="{C3380CC4-5D6E-409C-BE32-E72D297353CC}">
              <c16:uniqueId val="{00000002-52E1-43CD-A1A1-505FD1A893F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c:ext xmlns:c16="http://schemas.microsoft.com/office/drawing/2014/chart" uri="{C3380CC4-5D6E-409C-BE32-E72D297353CC}">
              <c16:uniqueId val="{00000000-656E-4ECF-8A0D-3E868447145D}"/>
            </c:ext>
          </c:extLst>
        </c:ser>
        <c:dLbls>
          <c:showLegendKey val="0"/>
          <c:showVal val="0"/>
          <c:showCatName val="0"/>
          <c:showSerName val="0"/>
          <c:showPercent val="0"/>
          <c:showBubbleSize val="0"/>
        </c:dLbls>
        <c:gapWidth val="150"/>
        <c:axId val="285055616"/>
        <c:axId val="285069696"/>
      </c:barChart>
      <c:catAx>
        <c:axId val="285055616"/>
        <c:scaling>
          <c:orientation val="maxMin"/>
        </c:scaling>
        <c:delete val="0"/>
        <c:axPos val="l"/>
        <c:numFmt formatCode="0.0" sourceLinked="1"/>
        <c:majorTickMark val="none"/>
        <c:minorTickMark val="none"/>
        <c:tickLblPos val="nextTo"/>
        <c:txPr>
          <a:bodyPr/>
          <a:lstStyle/>
          <a:p>
            <a:pPr>
              <a:defRPr sz="900"/>
            </a:pPr>
            <a:endParaRPr lang="cs-CZ"/>
          </a:p>
        </c:txPr>
        <c:crossAx val="285069696"/>
        <c:crosses val="autoZero"/>
        <c:auto val="1"/>
        <c:lblAlgn val="ctr"/>
        <c:lblOffset val="100"/>
        <c:noMultiLvlLbl val="0"/>
      </c:catAx>
      <c:valAx>
        <c:axId val="285069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055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c:ext xmlns:c16="http://schemas.microsoft.com/office/drawing/2014/chart" uri="{C3380CC4-5D6E-409C-BE32-E72D297353CC}">
              <c16:uniqueId val="{00000000-94C9-4CD4-B0AC-45A08BAC282E}"/>
            </c:ext>
          </c:extLst>
        </c:ser>
        <c:dLbls>
          <c:showLegendKey val="0"/>
          <c:showVal val="0"/>
          <c:showCatName val="0"/>
          <c:showSerName val="0"/>
          <c:showPercent val="0"/>
          <c:showBubbleSize val="0"/>
        </c:dLbls>
        <c:gapWidth val="150"/>
        <c:axId val="285106560"/>
        <c:axId val="285108096"/>
      </c:barChart>
      <c:catAx>
        <c:axId val="285106560"/>
        <c:scaling>
          <c:orientation val="minMax"/>
        </c:scaling>
        <c:delete val="0"/>
        <c:axPos val="l"/>
        <c:numFmt formatCode="General" sourceLinked="1"/>
        <c:majorTickMark val="none"/>
        <c:minorTickMark val="none"/>
        <c:tickLblPos val="nextTo"/>
        <c:txPr>
          <a:bodyPr/>
          <a:lstStyle/>
          <a:p>
            <a:pPr>
              <a:defRPr sz="900"/>
            </a:pPr>
            <a:endParaRPr lang="cs-CZ"/>
          </a:p>
        </c:txPr>
        <c:crossAx val="285108096"/>
        <c:crosses val="autoZero"/>
        <c:auto val="1"/>
        <c:lblAlgn val="ctr"/>
        <c:lblOffset val="100"/>
        <c:noMultiLvlLbl val="0"/>
      </c:catAx>
      <c:valAx>
        <c:axId val="2851080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065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c:ext xmlns:c16="http://schemas.microsoft.com/office/drawing/2014/chart" uri="{C3380CC4-5D6E-409C-BE32-E72D297353CC}">
              <c16:uniqueId val="{00000000-E41F-4ADC-AC16-F15E8BEBFAF0}"/>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c:ext xmlns:c16="http://schemas.microsoft.com/office/drawing/2014/chart" uri="{C3380CC4-5D6E-409C-BE32-E72D297353CC}">
              <c16:uniqueId val="{00000001-E41F-4ADC-AC16-F15E8BEBFAF0}"/>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c:ext xmlns:c16="http://schemas.microsoft.com/office/drawing/2014/chart" uri="{C3380CC4-5D6E-409C-BE32-E72D297353CC}">
              <c16:uniqueId val="{00000002-E41F-4ADC-AC16-F15E8BEBFAF0}"/>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c:ext xmlns:c16="http://schemas.microsoft.com/office/drawing/2014/chart" uri="{C3380CC4-5D6E-409C-BE32-E72D297353CC}">
              <c16:uniqueId val="{00000003-E41F-4ADC-AC16-F15E8BEBFAF0}"/>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c:ext xmlns:c16="http://schemas.microsoft.com/office/drawing/2014/chart" uri="{C3380CC4-5D6E-409C-BE32-E72D297353CC}">
              <c16:uniqueId val="{00000004-E41F-4ADC-AC16-F15E8BEBFAF0}"/>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c:ext xmlns:c16="http://schemas.microsoft.com/office/drawing/2014/chart" uri="{C3380CC4-5D6E-409C-BE32-E72D297353CC}">
              <c16:uniqueId val="{00000005-E41F-4ADC-AC16-F15E8BEBFAF0}"/>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c:ext xmlns:c16="http://schemas.microsoft.com/office/drawing/2014/chart" uri="{C3380CC4-5D6E-409C-BE32-E72D297353CC}">
              <c16:uniqueId val="{00000006-E41F-4ADC-AC16-F15E8BEBFAF0}"/>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c:ext xmlns:c16="http://schemas.microsoft.com/office/drawing/2014/chart" uri="{C3380CC4-5D6E-409C-BE32-E72D297353CC}">
              <c16:uniqueId val="{00000007-E41F-4ADC-AC16-F15E8BEBFAF0}"/>
            </c:ext>
          </c:extLst>
        </c:ser>
        <c:dLbls>
          <c:showLegendKey val="0"/>
          <c:showVal val="0"/>
          <c:showCatName val="0"/>
          <c:showSerName val="0"/>
          <c:showPercent val="0"/>
          <c:showBubbleSize val="0"/>
        </c:dLbls>
        <c:gapWidth val="150"/>
        <c:overlap val="100"/>
        <c:axId val="285157632"/>
        <c:axId val="285163520"/>
      </c:barChart>
      <c:catAx>
        <c:axId val="285157632"/>
        <c:scaling>
          <c:orientation val="minMax"/>
        </c:scaling>
        <c:delete val="0"/>
        <c:axPos val="b"/>
        <c:numFmt formatCode="General" sourceLinked="1"/>
        <c:majorTickMark val="none"/>
        <c:minorTickMark val="none"/>
        <c:tickLblPos val="nextTo"/>
        <c:txPr>
          <a:bodyPr/>
          <a:lstStyle/>
          <a:p>
            <a:pPr>
              <a:defRPr sz="900"/>
            </a:pPr>
            <a:endParaRPr lang="cs-CZ"/>
          </a:p>
        </c:txPr>
        <c:crossAx val="285163520"/>
        <c:crosses val="autoZero"/>
        <c:auto val="1"/>
        <c:lblAlgn val="ctr"/>
        <c:lblOffset val="100"/>
        <c:noMultiLvlLbl val="0"/>
      </c:catAx>
      <c:valAx>
        <c:axId val="285163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157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c:ext xmlns:c16="http://schemas.microsoft.com/office/drawing/2014/chart" uri="{C3380CC4-5D6E-409C-BE32-E72D297353CC}">
              <c16:uniqueId val="{00000000-3D0B-4998-B3D0-ED4CA6CB4FEB}"/>
            </c:ext>
          </c:extLst>
        </c:ser>
        <c:dLbls>
          <c:showLegendKey val="0"/>
          <c:showVal val="0"/>
          <c:showCatName val="0"/>
          <c:showSerName val="0"/>
          <c:showPercent val="0"/>
          <c:showBubbleSize val="0"/>
        </c:dLbls>
        <c:gapWidth val="150"/>
        <c:axId val="285197056"/>
        <c:axId val="285198592"/>
      </c:barChart>
      <c:catAx>
        <c:axId val="285197056"/>
        <c:scaling>
          <c:orientation val="minMax"/>
        </c:scaling>
        <c:delete val="0"/>
        <c:axPos val="l"/>
        <c:numFmt formatCode="General" sourceLinked="1"/>
        <c:majorTickMark val="none"/>
        <c:minorTickMark val="none"/>
        <c:tickLblPos val="nextTo"/>
        <c:txPr>
          <a:bodyPr/>
          <a:lstStyle/>
          <a:p>
            <a:pPr>
              <a:defRPr sz="900"/>
            </a:pPr>
            <a:endParaRPr lang="cs-CZ"/>
          </a:p>
        </c:txPr>
        <c:crossAx val="285198592"/>
        <c:crosses val="autoZero"/>
        <c:auto val="1"/>
        <c:lblAlgn val="ctr"/>
        <c:lblOffset val="100"/>
        <c:noMultiLvlLbl val="0"/>
      </c:catAx>
      <c:valAx>
        <c:axId val="285198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197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537-48D4-AE83-88E08A54BD35}"/>
              </c:ext>
            </c:extLst>
          </c:dPt>
          <c:cat>
            <c:numRef>
              <c:f>'14.14'!$J$19:$J$26</c:f>
              <c:numCache>
                <c:formatCode>General</c:formatCode>
                <c:ptCount val="8"/>
              </c:numCache>
            </c:numRef>
          </c:cat>
          <c:val>
            <c:numRef>
              <c:f>'14.14'!$K$19:$K$26</c:f>
              <c:numCache>
                <c:formatCode>General</c:formatCode>
                <c:ptCount val="8"/>
              </c:numCache>
            </c:numRef>
          </c:val>
          <c:extLst>
            <c:ext xmlns:c16="http://schemas.microsoft.com/office/drawing/2014/chart" uri="{C3380CC4-5D6E-409C-BE32-E72D297353CC}">
              <c16:uniqueId val="{00000002-D537-48D4-AE83-88E08A54BD3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c:ext xmlns:c16="http://schemas.microsoft.com/office/drawing/2014/chart" uri="{C3380CC4-5D6E-409C-BE32-E72D297353CC}">
              <c16:uniqueId val="{00000000-1CD1-4109-B99F-21BE67C49721}"/>
            </c:ext>
          </c:extLst>
        </c:ser>
        <c:dLbls>
          <c:showLegendKey val="0"/>
          <c:showVal val="0"/>
          <c:showCatName val="0"/>
          <c:showSerName val="0"/>
          <c:showPercent val="0"/>
          <c:showBubbleSize val="0"/>
        </c:dLbls>
        <c:gapWidth val="150"/>
        <c:axId val="285416064"/>
        <c:axId val="285426048"/>
      </c:barChart>
      <c:catAx>
        <c:axId val="285416064"/>
        <c:scaling>
          <c:orientation val="maxMin"/>
        </c:scaling>
        <c:delete val="0"/>
        <c:axPos val="l"/>
        <c:numFmt formatCode="0.0" sourceLinked="1"/>
        <c:majorTickMark val="none"/>
        <c:minorTickMark val="none"/>
        <c:tickLblPos val="nextTo"/>
        <c:txPr>
          <a:bodyPr/>
          <a:lstStyle/>
          <a:p>
            <a:pPr>
              <a:defRPr sz="900"/>
            </a:pPr>
            <a:endParaRPr lang="cs-CZ"/>
          </a:p>
        </c:txPr>
        <c:crossAx val="285426048"/>
        <c:crosses val="autoZero"/>
        <c:auto val="1"/>
        <c:lblAlgn val="ctr"/>
        <c:lblOffset val="100"/>
        <c:noMultiLvlLbl val="0"/>
      </c:catAx>
      <c:valAx>
        <c:axId val="2854260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541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c:ext xmlns:c16="http://schemas.microsoft.com/office/drawing/2014/chart" uri="{C3380CC4-5D6E-409C-BE32-E72D297353CC}">
              <c16:uniqueId val="{00000000-533A-4656-9AE8-AC2CE5CFA4EC}"/>
            </c:ext>
          </c:extLst>
        </c:ser>
        <c:dLbls>
          <c:showLegendKey val="0"/>
          <c:showVal val="0"/>
          <c:showCatName val="0"/>
          <c:showSerName val="0"/>
          <c:showPercent val="0"/>
          <c:showBubbleSize val="0"/>
        </c:dLbls>
        <c:gapWidth val="150"/>
        <c:axId val="285442432"/>
        <c:axId val="285443968"/>
      </c:barChart>
      <c:catAx>
        <c:axId val="285442432"/>
        <c:scaling>
          <c:orientation val="minMax"/>
        </c:scaling>
        <c:delete val="0"/>
        <c:axPos val="l"/>
        <c:numFmt formatCode="General" sourceLinked="1"/>
        <c:majorTickMark val="none"/>
        <c:minorTickMark val="none"/>
        <c:tickLblPos val="nextTo"/>
        <c:txPr>
          <a:bodyPr/>
          <a:lstStyle/>
          <a:p>
            <a:pPr>
              <a:defRPr sz="900"/>
            </a:pPr>
            <a:endParaRPr lang="cs-CZ"/>
          </a:p>
        </c:txPr>
        <c:crossAx val="285443968"/>
        <c:crosses val="autoZero"/>
        <c:auto val="1"/>
        <c:lblAlgn val="ctr"/>
        <c:lblOffset val="100"/>
        <c:noMultiLvlLbl val="0"/>
      </c:catAx>
      <c:valAx>
        <c:axId val="2854439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442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c:ext xmlns:c16="http://schemas.microsoft.com/office/drawing/2014/chart" uri="{C3380CC4-5D6E-409C-BE32-E72D297353CC}">
              <c16:uniqueId val="{00000000-1126-45DC-BB60-9D591292108A}"/>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c:ext xmlns:c16="http://schemas.microsoft.com/office/drawing/2014/chart" uri="{C3380CC4-5D6E-409C-BE32-E72D297353CC}">
              <c16:uniqueId val="{00000001-1126-45DC-BB60-9D591292108A}"/>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c:ext xmlns:c16="http://schemas.microsoft.com/office/drawing/2014/chart" uri="{C3380CC4-5D6E-409C-BE32-E72D297353CC}">
              <c16:uniqueId val="{00000002-1126-45DC-BB60-9D591292108A}"/>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c:ext xmlns:c16="http://schemas.microsoft.com/office/drawing/2014/chart" uri="{C3380CC4-5D6E-409C-BE32-E72D297353CC}">
              <c16:uniqueId val="{00000003-1126-45DC-BB60-9D591292108A}"/>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c:ext xmlns:c16="http://schemas.microsoft.com/office/drawing/2014/chart" uri="{C3380CC4-5D6E-409C-BE32-E72D297353CC}">
              <c16:uniqueId val="{00000004-1126-45DC-BB60-9D591292108A}"/>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c:ext xmlns:c16="http://schemas.microsoft.com/office/drawing/2014/chart" uri="{C3380CC4-5D6E-409C-BE32-E72D297353CC}">
              <c16:uniqueId val="{00000005-1126-45DC-BB60-9D591292108A}"/>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c:ext xmlns:c16="http://schemas.microsoft.com/office/drawing/2014/chart" uri="{C3380CC4-5D6E-409C-BE32-E72D297353CC}">
              <c16:uniqueId val="{00000006-1126-45DC-BB60-9D591292108A}"/>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c:ext xmlns:c16="http://schemas.microsoft.com/office/drawing/2014/chart" uri="{C3380CC4-5D6E-409C-BE32-E72D297353CC}">
              <c16:uniqueId val="{00000007-1126-45DC-BB60-9D591292108A}"/>
            </c:ext>
          </c:extLst>
        </c:ser>
        <c:dLbls>
          <c:showLegendKey val="0"/>
          <c:showVal val="0"/>
          <c:showCatName val="0"/>
          <c:showSerName val="0"/>
          <c:showPercent val="0"/>
          <c:showBubbleSize val="0"/>
        </c:dLbls>
        <c:gapWidth val="150"/>
        <c:overlap val="100"/>
        <c:axId val="285833472"/>
        <c:axId val="285847552"/>
      </c:barChart>
      <c:catAx>
        <c:axId val="285833472"/>
        <c:scaling>
          <c:orientation val="minMax"/>
        </c:scaling>
        <c:delete val="0"/>
        <c:axPos val="b"/>
        <c:numFmt formatCode="General" sourceLinked="1"/>
        <c:majorTickMark val="none"/>
        <c:minorTickMark val="none"/>
        <c:tickLblPos val="nextTo"/>
        <c:txPr>
          <a:bodyPr/>
          <a:lstStyle/>
          <a:p>
            <a:pPr>
              <a:defRPr sz="900"/>
            </a:pPr>
            <a:endParaRPr lang="cs-CZ"/>
          </a:p>
        </c:txPr>
        <c:crossAx val="285847552"/>
        <c:crosses val="autoZero"/>
        <c:auto val="1"/>
        <c:lblAlgn val="ctr"/>
        <c:lblOffset val="100"/>
        <c:noMultiLvlLbl val="0"/>
      </c:catAx>
      <c:valAx>
        <c:axId val="2858475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8334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4.0979344729344721E-3"/>
          <c:y val="1.2491234175838518E-2"/>
        </c:manualLayout>
      </c:layout>
      <c:overlay val="0"/>
    </c:title>
    <c:autoTitleDeleted val="0"/>
    <c:plotArea>
      <c:layout>
        <c:manualLayout>
          <c:layoutTarget val="inner"/>
          <c:xMode val="edge"/>
          <c:yMode val="edge"/>
          <c:x val="8.0877328424643471E-2"/>
          <c:y val="0.13519313304721031"/>
          <c:w val="0.88392532828191406"/>
          <c:h val="0.77047210300429181"/>
        </c:manualLayout>
      </c:layout>
      <c:barChart>
        <c:barDir val="col"/>
        <c:grouping val="stacked"/>
        <c:varyColors val="0"/>
        <c:ser>
          <c:idx val="0"/>
          <c:order val="0"/>
          <c:tx>
            <c:strRef>
              <c:f>'5.1'!$A$8</c:f>
              <c:strCache>
                <c:ptCount val="1"/>
                <c:pt idx="0">
                  <c:v>Biomasa</c:v>
                </c:pt>
              </c:strCache>
            </c:strRef>
          </c:tx>
          <c:spPr>
            <a:solidFill>
              <a:schemeClr val="tx2"/>
            </a:solidFill>
          </c:spPr>
          <c:invertIfNegative val="0"/>
          <c:val>
            <c:numRef>
              <c:f>'5.1'!$B$8:$M$8</c:f>
              <c:numCache>
                <c:formatCode>#,##0.0</c:formatCode>
                <c:ptCount val="12"/>
                <c:pt idx="0">
                  <c:v>948.72674100000006</c:v>
                </c:pt>
                <c:pt idx="1">
                  <c:v>870.72242000000028</c:v>
                </c:pt>
                <c:pt idx="2">
                  <c:v>879.50584399999991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5BA-41BF-94A4-ABB20CCABEA8}"/>
            </c:ext>
          </c:extLst>
        </c:ser>
        <c:ser>
          <c:idx val="1"/>
          <c:order val="1"/>
          <c:tx>
            <c:strRef>
              <c:f>'5.1'!$A$9</c:f>
              <c:strCache>
                <c:ptCount val="1"/>
                <c:pt idx="0">
                  <c:v>Bioplyn</c:v>
                </c:pt>
              </c:strCache>
            </c:strRef>
          </c:tx>
          <c:spPr>
            <a:solidFill>
              <a:schemeClr val="accent2"/>
            </a:solidFill>
          </c:spPr>
          <c:invertIfNegative val="0"/>
          <c:val>
            <c:numRef>
              <c:f>'5.1'!$B$9:$M$9</c:f>
              <c:numCache>
                <c:formatCode>#,##0.0</c:formatCode>
                <c:ptCount val="12"/>
                <c:pt idx="0">
                  <c:v>70.202241999999998</c:v>
                </c:pt>
                <c:pt idx="1">
                  <c:v>59.617565000000006</c:v>
                </c:pt>
                <c:pt idx="2">
                  <c:v>64.369489000000016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5BA-41BF-94A4-ABB20CCABEA8}"/>
            </c:ext>
          </c:extLst>
        </c:ser>
        <c:ser>
          <c:idx val="2"/>
          <c:order val="2"/>
          <c:tx>
            <c:strRef>
              <c:f>'5.1'!$A$10</c:f>
              <c:strCache>
                <c:ptCount val="1"/>
                <c:pt idx="0">
                  <c:v>Černé uhlí</c:v>
                </c:pt>
              </c:strCache>
            </c:strRef>
          </c:tx>
          <c:spPr>
            <a:solidFill>
              <a:schemeClr val="accent4"/>
            </a:solidFill>
          </c:spPr>
          <c:invertIfNegative val="0"/>
          <c:val>
            <c:numRef>
              <c:f>'5.1'!$B$10:$M$10</c:f>
              <c:numCache>
                <c:formatCode>#,##0.0</c:formatCode>
                <c:ptCount val="12"/>
                <c:pt idx="0">
                  <c:v>1458.0229449999999</c:v>
                </c:pt>
                <c:pt idx="1">
                  <c:v>1075.556284</c:v>
                </c:pt>
                <c:pt idx="2">
                  <c:v>1113.4044820000001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5BA-41BF-94A4-ABB20CCABEA8}"/>
            </c:ext>
          </c:extLst>
        </c:ser>
        <c:ser>
          <c:idx val="3"/>
          <c:order val="3"/>
          <c:tx>
            <c:strRef>
              <c:f>'5.1'!$A$11</c:f>
              <c:strCache>
                <c:ptCount val="1"/>
                <c:pt idx="0">
                  <c:v>Elektrická energie</c:v>
                </c:pt>
              </c:strCache>
            </c:strRef>
          </c:tx>
          <c:spPr>
            <a:solidFill>
              <a:schemeClr val="accent4"/>
            </a:solidFill>
          </c:spPr>
          <c:invertIfNegative val="0"/>
          <c:val>
            <c:numRef>
              <c:f>'5.1'!$B$11:$M$11</c:f>
              <c:numCache>
                <c:formatCode>#,##0.0</c:formatCode>
                <c:ptCount val="12"/>
                <c:pt idx="0">
                  <c:v>3.85473</c:v>
                </c:pt>
                <c:pt idx="1">
                  <c:v>4.3682499999999997</c:v>
                </c:pt>
                <c:pt idx="2">
                  <c:v>5.0499799999999997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5BA-41BF-94A4-ABB20CCABEA8}"/>
            </c:ext>
          </c:extLst>
        </c:ser>
        <c:ser>
          <c:idx val="4"/>
          <c:order val="4"/>
          <c:tx>
            <c:strRef>
              <c:f>'5.1'!$A$12</c:f>
              <c:strCache>
                <c:ptCount val="1"/>
                <c:pt idx="0">
                  <c:v>Energie prostředí (tepelné čerpadlo)</c:v>
                </c:pt>
              </c:strCache>
            </c:strRef>
          </c:tx>
          <c:spPr>
            <a:solidFill>
              <a:schemeClr val="accent5"/>
            </a:solidFill>
          </c:spPr>
          <c:invertIfNegative val="0"/>
          <c:val>
            <c:numRef>
              <c:f>'5.1'!$B$12:$M$12</c:f>
              <c:numCache>
                <c:formatCode>#,##0.0</c:formatCode>
                <c:ptCount val="12"/>
                <c:pt idx="0">
                  <c:v>1.25284</c:v>
                </c:pt>
                <c:pt idx="1">
                  <c:v>1.0353299999999999</c:v>
                </c:pt>
                <c:pt idx="2">
                  <c:v>0.94023800000000002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5BA-41BF-94A4-ABB20CCABEA8}"/>
            </c:ext>
          </c:extLst>
        </c:ser>
        <c:ser>
          <c:idx val="5"/>
          <c:order val="5"/>
          <c:tx>
            <c:strRef>
              <c:f>'5.1'!$A$13</c:f>
              <c:strCache>
                <c:ptCount val="1"/>
                <c:pt idx="0">
                  <c:v>Energie Slunce (solární kolektor)</c:v>
                </c:pt>
              </c:strCache>
            </c:strRef>
          </c:tx>
          <c:spPr>
            <a:solidFill>
              <a:schemeClr val="accent6"/>
            </a:solidFill>
          </c:spPr>
          <c:invertIfNegative val="0"/>
          <c:val>
            <c:numRef>
              <c:f>'5.1'!$B$13:$M$13</c:f>
              <c:numCache>
                <c:formatCode>#,##0.0</c:formatCode>
                <c:ptCount val="12"/>
                <c:pt idx="0">
                  <c:v>1.585E-2</c:v>
                </c:pt>
                <c:pt idx="1">
                  <c:v>2.6810000000000004E-2</c:v>
                </c:pt>
                <c:pt idx="2">
                  <c:v>7.5740000000000002E-2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5BA-41BF-94A4-ABB20CCABEA8}"/>
            </c:ext>
          </c:extLst>
        </c:ser>
        <c:ser>
          <c:idx val="6"/>
          <c:order val="6"/>
          <c:tx>
            <c:strRef>
              <c:f>'5.1'!$A$14</c:f>
              <c:strCache>
                <c:ptCount val="1"/>
                <c:pt idx="0">
                  <c:v>Hnědé uhlí</c:v>
                </c:pt>
              </c:strCache>
            </c:strRef>
          </c:tx>
          <c:spPr>
            <a:solidFill>
              <a:srgbClr val="F0948F"/>
            </a:solidFill>
          </c:spPr>
          <c:invertIfNegative val="0"/>
          <c:val>
            <c:numRef>
              <c:f>'5.1'!$B$14:$M$14</c:f>
              <c:numCache>
                <c:formatCode>#,##0.0</c:formatCode>
                <c:ptCount val="12"/>
                <c:pt idx="0">
                  <c:v>5465.3145810000005</c:v>
                </c:pt>
                <c:pt idx="1">
                  <c:v>4432.1945669999996</c:v>
                </c:pt>
                <c:pt idx="2">
                  <c:v>4545.8975560000017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5BA-41BF-94A4-ABB20CCABEA8}"/>
            </c:ext>
          </c:extLst>
        </c:ser>
        <c:ser>
          <c:idx val="7"/>
          <c:order val="7"/>
          <c:tx>
            <c:strRef>
              <c:f>'5.1'!$A$15</c:f>
              <c:strCache>
                <c:ptCount val="1"/>
                <c:pt idx="0">
                  <c:v>Jaderné palivo</c:v>
                </c:pt>
              </c:strCache>
            </c:strRef>
          </c:tx>
          <c:spPr>
            <a:solidFill>
              <a:srgbClr val="F7C9C7"/>
            </a:solidFill>
          </c:spPr>
          <c:invertIfNegative val="0"/>
          <c:val>
            <c:numRef>
              <c:f>'5.1'!$B$15:$M$15</c:f>
              <c:numCache>
                <c:formatCode>#,##0.0</c:formatCode>
                <c:ptCount val="12"/>
                <c:pt idx="0">
                  <c:v>35.590720000000005</c:v>
                </c:pt>
                <c:pt idx="1">
                  <c:v>28.72907</c:v>
                </c:pt>
                <c:pt idx="2">
                  <c:v>27.837010000000003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5BA-41BF-94A4-ABB20CCABEA8}"/>
            </c:ext>
          </c:extLst>
        </c:ser>
        <c:ser>
          <c:idx val="8"/>
          <c:order val="8"/>
          <c:tx>
            <c:strRef>
              <c:f>'5.1'!$A$16</c:f>
              <c:strCache>
                <c:ptCount val="1"/>
                <c:pt idx="0">
                  <c:v>Koks</c:v>
                </c:pt>
              </c:strCache>
            </c:strRef>
          </c:tx>
          <c:spPr>
            <a:solidFill>
              <a:schemeClr val="tx1"/>
            </a:solidFill>
          </c:spPr>
          <c:invertIfNegative val="0"/>
          <c:val>
            <c:numRef>
              <c:f>'5.1'!$B$16:$M$16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5BA-41BF-94A4-ABB20CCABEA8}"/>
            </c:ext>
          </c:extLst>
        </c:ser>
        <c:ser>
          <c:idx val="9"/>
          <c:order val="9"/>
          <c:tx>
            <c:strRef>
              <c:f>'5.1'!$A$17</c:f>
              <c:strCache>
                <c:ptCount val="1"/>
                <c:pt idx="0">
                  <c:v>Odpadní teplo</c:v>
                </c:pt>
              </c:strCache>
            </c:strRef>
          </c:tx>
          <c:spPr>
            <a:solidFill>
              <a:srgbClr val="646363"/>
            </a:solidFill>
          </c:spPr>
          <c:invertIfNegative val="0"/>
          <c:val>
            <c:numRef>
              <c:f>'5.1'!$B$17:$M$17</c:f>
              <c:numCache>
                <c:formatCode>#,##0.0</c:formatCode>
                <c:ptCount val="12"/>
                <c:pt idx="0">
                  <c:v>88.372906</c:v>
                </c:pt>
                <c:pt idx="1">
                  <c:v>74.129374999999996</c:v>
                </c:pt>
                <c:pt idx="2">
                  <c:v>75.107746000000006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85BA-41BF-94A4-ABB20CCABEA8}"/>
            </c:ext>
          </c:extLst>
        </c:ser>
        <c:ser>
          <c:idx val="10"/>
          <c:order val="10"/>
          <c:tx>
            <c:strRef>
              <c:f>'5.1'!$A$18</c:f>
              <c:strCache>
                <c:ptCount val="1"/>
                <c:pt idx="0">
                  <c:v>Ostatní kapalná paliva</c:v>
                </c:pt>
              </c:strCache>
            </c:strRef>
          </c:tx>
          <c:spPr>
            <a:solidFill>
              <a:srgbClr val="D0D0D0"/>
            </a:solidFill>
          </c:spPr>
          <c:invertIfNegative val="0"/>
          <c:val>
            <c:numRef>
              <c:f>'5.1'!$B$18:$M$18</c:f>
              <c:numCache>
                <c:formatCode>#,##0.0</c:formatCode>
                <c:ptCount val="12"/>
                <c:pt idx="0">
                  <c:v>9.4794429999999998</c:v>
                </c:pt>
                <c:pt idx="1">
                  <c:v>7.7133140000000004</c:v>
                </c:pt>
                <c:pt idx="2">
                  <c:v>7.00929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85BA-41BF-94A4-ABB20CCABEA8}"/>
            </c:ext>
          </c:extLst>
        </c:ser>
        <c:ser>
          <c:idx val="11"/>
          <c:order val="11"/>
          <c:tx>
            <c:strRef>
              <c:f>'5.1'!$A$19</c:f>
              <c:strCache>
                <c:ptCount val="1"/>
                <c:pt idx="0">
                  <c:v>Ostatní pevná paliva</c:v>
                </c:pt>
              </c:strCache>
            </c:strRef>
          </c:tx>
          <c:spPr>
            <a:solidFill>
              <a:srgbClr val="D0D0D0"/>
            </a:solidFill>
          </c:spPr>
          <c:invertIfNegative val="0"/>
          <c:val>
            <c:numRef>
              <c:f>'5.1'!$B$19:$M$19</c:f>
              <c:numCache>
                <c:formatCode>#,##0.0</c:formatCode>
                <c:ptCount val="12"/>
                <c:pt idx="0">
                  <c:v>251.64431497379283</c:v>
                </c:pt>
                <c:pt idx="1">
                  <c:v>204.60690208053475</c:v>
                </c:pt>
                <c:pt idx="2">
                  <c:v>193.5333572446674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85BA-41BF-94A4-ABB20CCABEA8}"/>
            </c:ext>
          </c:extLst>
        </c:ser>
        <c:ser>
          <c:idx val="12"/>
          <c:order val="12"/>
          <c:tx>
            <c:strRef>
              <c:f>'5.1'!$A$20</c:f>
              <c:strCache>
                <c:ptCount val="1"/>
                <c:pt idx="0">
                  <c:v>Ostatní plyny</c:v>
                </c:pt>
              </c:strCache>
            </c:strRef>
          </c:tx>
          <c:spPr>
            <a:pattFill prst="ltUpDiag">
              <a:fgClr>
                <a:schemeClr val="tx2"/>
              </a:fgClr>
              <a:bgClr>
                <a:schemeClr val="bg1"/>
              </a:bgClr>
            </a:pattFill>
          </c:spPr>
          <c:invertIfNegative val="0"/>
          <c:val>
            <c:numRef>
              <c:f>'5.1'!$B$20:$M$20</c:f>
              <c:numCache>
                <c:formatCode>#,##0.0</c:formatCode>
                <c:ptCount val="12"/>
                <c:pt idx="0">
                  <c:v>459.81048399999986</c:v>
                </c:pt>
                <c:pt idx="1">
                  <c:v>359.75172299999991</c:v>
                </c:pt>
                <c:pt idx="2">
                  <c:v>337.16382199999998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85BA-41BF-94A4-ABB20CCABEA8}"/>
            </c:ext>
          </c:extLst>
        </c:ser>
        <c:ser>
          <c:idx val="13"/>
          <c:order val="13"/>
          <c:tx>
            <c:strRef>
              <c:f>'5.1'!$A$21</c:f>
              <c:strCache>
                <c:ptCount val="1"/>
                <c:pt idx="0">
                  <c:v>Ostatní</c:v>
                </c:pt>
              </c:strCache>
            </c:strRef>
          </c:tx>
          <c:spPr>
            <a:pattFill prst="ltUpDiag">
              <a:fgClr>
                <a:schemeClr val="accent5"/>
              </a:fgClr>
              <a:bgClr>
                <a:schemeClr val="bg1"/>
              </a:bgClr>
            </a:pattFill>
          </c:spPr>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85BA-41BF-94A4-ABB20CCABEA8}"/>
            </c:ext>
          </c:extLst>
        </c:ser>
        <c:ser>
          <c:idx val="14"/>
          <c:order val="14"/>
          <c:tx>
            <c:strRef>
              <c:f>'5.1'!$A$22</c:f>
              <c:strCache>
                <c:ptCount val="1"/>
                <c:pt idx="0">
                  <c:v>Topné oleje</c:v>
                </c:pt>
              </c:strCache>
            </c:strRef>
          </c:tx>
          <c:spPr>
            <a:pattFill prst="ltUpDiag">
              <a:fgClr>
                <a:schemeClr val="accent2"/>
              </a:fgClr>
              <a:bgClr>
                <a:schemeClr val="bg1"/>
              </a:bgClr>
            </a:pattFill>
          </c:spPr>
          <c:invertIfNegative val="0"/>
          <c:val>
            <c:numRef>
              <c:f>'5.1'!$B$22:$M$22</c:f>
              <c:numCache>
                <c:formatCode>#,##0.0</c:formatCode>
                <c:ptCount val="12"/>
                <c:pt idx="0">
                  <c:v>128.67754700000003</c:v>
                </c:pt>
                <c:pt idx="1">
                  <c:v>90.631960000000021</c:v>
                </c:pt>
                <c:pt idx="2">
                  <c:v>79.134535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5BA-41BF-94A4-ABB20CCABEA8}"/>
            </c:ext>
          </c:extLst>
        </c:ser>
        <c:ser>
          <c:idx val="15"/>
          <c:order val="15"/>
          <c:tx>
            <c:strRef>
              <c:f>'5.1'!$A$23</c:f>
              <c:strCache>
                <c:ptCount val="1"/>
                <c:pt idx="0">
                  <c:v>Zemní plyn</c:v>
                </c:pt>
              </c:strCache>
            </c:strRef>
          </c:tx>
          <c:spPr>
            <a:pattFill prst="ltUpDiag">
              <a:fgClr>
                <a:schemeClr val="accent6"/>
              </a:fgClr>
              <a:bgClr>
                <a:schemeClr val="bg1"/>
              </a:bgClr>
            </a:pattFill>
          </c:spPr>
          <c:invertIfNegative val="0"/>
          <c:val>
            <c:numRef>
              <c:f>'5.1'!$B$23:$M$23</c:f>
              <c:numCache>
                <c:formatCode>#,##0.0</c:formatCode>
                <c:ptCount val="12"/>
                <c:pt idx="0">
                  <c:v>3142.4235434367524</c:v>
                </c:pt>
                <c:pt idx="1">
                  <c:v>2586.3805527304557</c:v>
                </c:pt>
                <c:pt idx="2">
                  <c:v>2583.6238674421134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85BA-41BF-94A4-ABB20CCABEA8}"/>
            </c:ext>
          </c:extLst>
        </c:ser>
        <c:dLbls>
          <c:showLegendKey val="0"/>
          <c:showVal val="0"/>
          <c:showCatName val="0"/>
          <c:showSerName val="0"/>
          <c:showPercent val="0"/>
          <c:showBubbleSize val="0"/>
        </c:dLbls>
        <c:gapWidth val="75"/>
        <c:overlap val="100"/>
        <c:axId val="232740736"/>
        <c:axId val="232742272"/>
      </c:barChart>
      <c:catAx>
        <c:axId val="232740736"/>
        <c:scaling>
          <c:orientation val="minMax"/>
        </c:scaling>
        <c:delete val="0"/>
        <c:axPos val="b"/>
        <c:majorTickMark val="none"/>
        <c:minorTickMark val="none"/>
        <c:tickLblPos val="low"/>
        <c:txPr>
          <a:bodyPr/>
          <a:lstStyle/>
          <a:p>
            <a:pPr>
              <a:defRPr sz="900"/>
            </a:pPr>
            <a:endParaRPr lang="cs-CZ"/>
          </a:p>
        </c:txPr>
        <c:crossAx val="232742272"/>
        <c:crosses val="autoZero"/>
        <c:auto val="1"/>
        <c:lblAlgn val="ctr"/>
        <c:lblOffset val="100"/>
        <c:noMultiLvlLbl val="0"/>
      </c:catAx>
      <c:valAx>
        <c:axId val="232742272"/>
        <c:scaling>
          <c:orientation val="minMax"/>
          <c:max val="14000"/>
        </c:scaling>
        <c:delete val="0"/>
        <c:axPos val="l"/>
        <c:majorGridlines/>
        <c:numFmt formatCode="#,##0" sourceLinked="0"/>
        <c:majorTickMark val="none"/>
        <c:minorTickMark val="none"/>
        <c:tickLblPos val="nextTo"/>
        <c:spPr>
          <a:ln>
            <a:noFill/>
          </a:ln>
        </c:spPr>
        <c:txPr>
          <a:bodyPr/>
          <a:lstStyle/>
          <a:p>
            <a:pPr>
              <a:defRPr sz="900"/>
            </a:pPr>
            <a:endParaRPr lang="cs-CZ"/>
          </a:p>
        </c:txPr>
        <c:crossAx val="232740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c:ext xmlns:c16="http://schemas.microsoft.com/office/drawing/2014/chart" uri="{C3380CC4-5D6E-409C-BE32-E72D297353CC}">
              <c16:uniqueId val="{00000000-4B93-48FA-B3B3-850B24C8D8D2}"/>
            </c:ext>
          </c:extLst>
        </c:ser>
        <c:dLbls>
          <c:showLegendKey val="0"/>
          <c:showVal val="0"/>
          <c:showCatName val="0"/>
          <c:showSerName val="0"/>
          <c:showPercent val="0"/>
          <c:showBubbleSize val="0"/>
        </c:dLbls>
        <c:gapWidth val="150"/>
        <c:axId val="285541120"/>
        <c:axId val="285542656"/>
      </c:barChart>
      <c:catAx>
        <c:axId val="285541120"/>
        <c:scaling>
          <c:orientation val="minMax"/>
        </c:scaling>
        <c:delete val="0"/>
        <c:axPos val="l"/>
        <c:numFmt formatCode="General" sourceLinked="1"/>
        <c:majorTickMark val="none"/>
        <c:minorTickMark val="none"/>
        <c:tickLblPos val="nextTo"/>
        <c:txPr>
          <a:bodyPr/>
          <a:lstStyle/>
          <a:p>
            <a:pPr>
              <a:defRPr sz="900"/>
            </a:pPr>
            <a:endParaRPr lang="cs-CZ"/>
          </a:p>
        </c:txPr>
        <c:crossAx val="285542656"/>
        <c:crosses val="autoZero"/>
        <c:auto val="1"/>
        <c:lblAlgn val="ctr"/>
        <c:lblOffset val="100"/>
        <c:noMultiLvlLbl val="0"/>
      </c:catAx>
      <c:valAx>
        <c:axId val="28554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554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4519059261955624E-3"/>
          <c:y val="1.5215564440143603E-3"/>
        </c:manualLayout>
      </c:layout>
      <c:overlay val="0"/>
    </c:title>
    <c:autoTitleDeleted val="0"/>
    <c:plotArea>
      <c:layout>
        <c:manualLayout>
          <c:layoutTarget val="inner"/>
          <c:xMode val="edge"/>
          <c:yMode val="edge"/>
          <c:x val="0.10195987988995373"/>
          <c:y val="0.27036963695923538"/>
          <c:w val="0.68446892538024695"/>
          <c:h val="0.57409888981268642"/>
        </c:manualLayout>
      </c:layout>
      <c:barChart>
        <c:barDir val="col"/>
        <c:grouping val="stacked"/>
        <c:varyColors val="0"/>
        <c:ser>
          <c:idx val="0"/>
          <c:order val="0"/>
          <c:tx>
            <c:strRef>
              <c:f>'8.3'!$A$27</c:f>
              <c:strCache>
                <c:ptCount val="1"/>
                <c:pt idx="0">
                  <c:v>Průmysl</c:v>
                </c:pt>
              </c:strCache>
            </c:strRef>
          </c:tx>
          <c:invertIfNegative val="0"/>
          <c:cat>
            <c:strRef>
              <c:f>'8.3'!$C$38:$E$38</c:f>
              <c:strCache>
                <c:ptCount val="3"/>
                <c:pt idx="0">
                  <c:v>Leden</c:v>
                </c:pt>
                <c:pt idx="1">
                  <c:v>Únor</c:v>
                </c:pt>
                <c:pt idx="2">
                  <c:v>Březen</c:v>
                </c:pt>
              </c:strCache>
            </c:strRef>
          </c:cat>
          <c:val>
            <c:numRef>
              <c:f>('8.3'!$B$27,'8.3'!$D$27,'8.3'!$F$27)</c:f>
              <c:numCache>
                <c:formatCode>#,##0.0</c:formatCode>
                <c:ptCount val="3"/>
                <c:pt idx="0">
                  <c:v>76409.032000000007</c:v>
                </c:pt>
                <c:pt idx="1">
                  <c:v>61689.553000000007</c:v>
                </c:pt>
                <c:pt idx="2">
                  <c:v>62374.839</c:v>
                </c:pt>
              </c:numCache>
            </c:numRef>
          </c:val>
          <c:extLst>
            <c:ext xmlns:c16="http://schemas.microsoft.com/office/drawing/2014/chart" uri="{C3380CC4-5D6E-409C-BE32-E72D297353CC}">
              <c16:uniqueId val="{00000000-3CF9-4846-9F8F-A0822549C499}"/>
            </c:ext>
          </c:extLst>
        </c:ser>
        <c:ser>
          <c:idx val="1"/>
          <c:order val="1"/>
          <c:tx>
            <c:strRef>
              <c:f>'8.3'!$A$28</c:f>
              <c:strCache>
                <c:ptCount val="1"/>
                <c:pt idx="0">
                  <c:v>Energetika</c:v>
                </c:pt>
              </c:strCache>
            </c:strRef>
          </c:tx>
          <c:invertIfNegative val="0"/>
          <c:cat>
            <c:strRef>
              <c:f>'8.3'!$C$38:$E$38</c:f>
              <c:strCache>
                <c:ptCount val="3"/>
                <c:pt idx="0">
                  <c:v>Leden</c:v>
                </c:pt>
                <c:pt idx="1">
                  <c:v>Únor</c:v>
                </c:pt>
                <c:pt idx="2">
                  <c:v>Březen</c:v>
                </c:pt>
              </c:strCache>
            </c:strRef>
          </c:cat>
          <c:val>
            <c:numRef>
              <c:f>('8.3'!$B$28,'8.3'!$D$28,'8.3'!$F$28)</c:f>
              <c:numCache>
                <c:formatCode>#,##0.0</c:formatCode>
                <c:ptCount val="3"/>
                <c:pt idx="0">
                  <c:v>904.66</c:v>
                </c:pt>
                <c:pt idx="1">
                  <c:v>696.64</c:v>
                </c:pt>
                <c:pt idx="2">
                  <c:v>706.51</c:v>
                </c:pt>
              </c:numCache>
            </c:numRef>
          </c:val>
          <c:extLst>
            <c:ext xmlns:c16="http://schemas.microsoft.com/office/drawing/2014/chart" uri="{C3380CC4-5D6E-409C-BE32-E72D297353CC}">
              <c16:uniqueId val="{00000001-3CF9-4846-9F8F-A0822549C499}"/>
            </c:ext>
          </c:extLst>
        </c:ser>
        <c:ser>
          <c:idx val="2"/>
          <c:order val="2"/>
          <c:tx>
            <c:strRef>
              <c:f>'8.3'!$A$29</c:f>
              <c:strCache>
                <c:ptCount val="1"/>
                <c:pt idx="0">
                  <c:v>Doprava</c:v>
                </c:pt>
              </c:strCache>
            </c:strRef>
          </c:tx>
          <c:invertIfNegative val="0"/>
          <c:cat>
            <c:strRef>
              <c:f>'8.3'!$C$38:$E$38</c:f>
              <c:strCache>
                <c:ptCount val="3"/>
                <c:pt idx="0">
                  <c:v>Leden</c:v>
                </c:pt>
                <c:pt idx="1">
                  <c:v>Únor</c:v>
                </c:pt>
                <c:pt idx="2">
                  <c:v>Březen</c:v>
                </c:pt>
              </c:strCache>
            </c:strRef>
          </c:cat>
          <c:val>
            <c:numRef>
              <c:f>('8.3'!$B$29,'8.3'!$D$29,'8.3'!$F$29)</c:f>
              <c:numCache>
                <c:formatCode>#,##0.0</c:formatCode>
                <c:ptCount val="3"/>
                <c:pt idx="0">
                  <c:v>107</c:v>
                </c:pt>
                <c:pt idx="1">
                  <c:v>75</c:v>
                </c:pt>
                <c:pt idx="2">
                  <c:v>79</c:v>
                </c:pt>
              </c:numCache>
            </c:numRef>
          </c:val>
          <c:extLst>
            <c:ext xmlns:c16="http://schemas.microsoft.com/office/drawing/2014/chart" uri="{C3380CC4-5D6E-409C-BE32-E72D297353CC}">
              <c16:uniqueId val="{00000002-3CF9-4846-9F8F-A0822549C499}"/>
            </c:ext>
          </c:extLst>
        </c:ser>
        <c:ser>
          <c:idx val="3"/>
          <c:order val="3"/>
          <c:tx>
            <c:strRef>
              <c:f>'8.3'!$A$30</c:f>
              <c:strCache>
                <c:ptCount val="1"/>
                <c:pt idx="0">
                  <c:v>Stavebnictví</c:v>
                </c:pt>
              </c:strCache>
            </c:strRef>
          </c:tx>
          <c:invertIfNegative val="0"/>
          <c:cat>
            <c:strRef>
              <c:f>'8.3'!$C$38:$E$38</c:f>
              <c:strCache>
                <c:ptCount val="3"/>
                <c:pt idx="0">
                  <c:v>Leden</c:v>
                </c:pt>
                <c:pt idx="1">
                  <c:v>Únor</c:v>
                </c:pt>
                <c:pt idx="2">
                  <c:v>Březen</c:v>
                </c:pt>
              </c:strCache>
            </c:strRef>
          </c:cat>
          <c:val>
            <c:numRef>
              <c:f>('8.3'!$B$30,'8.3'!$D$30,'8.3'!$F$30)</c:f>
              <c:numCache>
                <c:formatCode>#,##0.0</c:formatCode>
                <c:ptCount val="3"/>
                <c:pt idx="0">
                  <c:v>97</c:v>
                </c:pt>
                <c:pt idx="1">
                  <c:v>57</c:v>
                </c:pt>
                <c:pt idx="2">
                  <c:v>57</c:v>
                </c:pt>
              </c:numCache>
            </c:numRef>
          </c:val>
          <c:extLst>
            <c:ext xmlns:c16="http://schemas.microsoft.com/office/drawing/2014/chart" uri="{C3380CC4-5D6E-409C-BE32-E72D297353CC}">
              <c16:uniqueId val="{00000003-3CF9-4846-9F8F-A0822549C499}"/>
            </c:ext>
          </c:extLst>
        </c:ser>
        <c:ser>
          <c:idx val="4"/>
          <c:order val="4"/>
          <c:tx>
            <c:strRef>
              <c:f>'8.3'!$A$31</c:f>
              <c:strCache>
                <c:ptCount val="1"/>
                <c:pt idx="0">
                  <c:v>Zemědělství a lesnictví</c:v>
                </c:pt>
              </c:strCache>
            </c:strRef>
          </c:tx>
          <c:spPr>
            <a:solidFill>
              <a:schemeClr val="accent5"/>
            </a:solidFill>
          </c:spPr>
          <c:invertIfNegative val="0"/>
          <c:cat>
            <c:strRef>
              <c:f>'8.3'!$C$38:$E$38</c:f>
              <c:strCache>
                <c:ptCount val="3"/>
                <c:pt idx="0">
                  <c:v>Leden</c:v>
                </c:pt>
                <c:pt idx="1">
                  <c:v>Únor</c:v>
                </c:pt>
                <c:pt idx="2">
                  <c:v>Březen</c:v>
                </c:pt>
              </c:strCache>
            </c:strRef>
          </c:cat>
          <c:val>
            <c:numRef>
              <c:f>('8.3'!$B$31,'8.3'!$D$31,'8.3'!$F$31)</c:f>
              <c:numCache>
                <c:formatCode>#,##0.0</c:formatCode>
                <c:ptCount val="3"/>
                <c:pt idx="0">
                  <c:v>6268.3759999999993</c:v>
                </c:pt>
                <c:pt idx="1">
                  <c:v>7541.9960000000001</c:v>
                </c:pt>
                <c:pt idx="2">
                  <c:v>6911.3</c:v>
                </c:pt>
              </c:numCache>
            </c:numRef>
          </c:val>
          <c:extLst>
            <c:ext xmlns:c16="http://schemas.microsoft.com/office/drawing/2014/chart" uri="{C3380CC4-5D6E-409C-BE32-E72D297353CC}">
              <c16:uniqueId val="{00000004-3CF9-4846-9F8F-A0822549C499}"/>
            </c:ext>
          </c:extLst>
        </c:ser>
        <c:ser>
          <c:idx val="5"/>
          <c:order val="5"/>
          <c:tx>
            <c:strRef>
              <c:f>'8.3'!$A$32</c:f>
              <c:strCache>
                <c:ptCount val="1"/>
                <c:pt idx="0">
                  <c:v>Domácnosti</c:v>
                </c:pt>
              </c:strCache>
            </c:strRef>
          </c:tx>
          <c:spPr>
            <a:solidFill>
              <a:schemeClr val="accent6"/>
            </a:solidFill>
          </c:spPr>
          <c:invertIfNegative val="0"/>
          <c:cat>
            <c:strRef>
              <c:f>'8.3'!$C$38:$E$38</c:f>
              <c:strCache>
                <c:ptCount val="3"/>
                <c:pt idx="0">
                  <c:v>Leden</c:v>
                </c:pt>
                <c:pt idx="1">
                  <c:v>Únor</c:v>
                </c:pt>
                <c:pt idx="2">
                  <c:v>Březen</c:v>
                </c:pt>
              </c:strCache>
            </c:strRef>
          </c:cat>
          <c:val>
            <c:numRef>
              <c:f>('8.3'!$B$32,'8.3'!$D$32,'8.3'!$F$32)</c:f>
              <c:numCache>
                <c:formatCode>#,##0.0</c:formatCode>
                <c:ptCount val="3"/>
                <c:pt idx="0">
                  <c:v>284928.56799999997</c:v>
                </c:pt>
                <c:pt idx="1">
                  <c:v>216141.64099999995</c:v>
                </c:pt>
                <c:pt idx="2">
                  <c:v>214295.53800100001</c:v>
                </c:pt>
              </c:numCache>
            </c:numRef>
          </c:val>
          <c:extLst>
            <c:ext xmlns:c16="http://schemas.microsoft.com/office/drawing/2014/chart" uri="{C3380CC4-5D6E-409C-BE32-E72D297353CC}">
              <c16:uniqueId val="{00000005-3CF9-4846-9F8F-A0822549C499}"/>
            </c:ext>
          </c:extLst>
        </c:ser>
        <c:ser>
          <c:idx val="6"/>
          <c:order val="6"/>
          <c:tx>
            <c:strRef>
              <c:f>'8.3'!$A$33</c:f>
              <c:strCache>
                <c:ptCount val="1"/>
                <c:pt idx="0">
                  <c:v>Obchod, služby, školství, zdravotnictví</c:v>
                </c:pt>
              </c:strCache>
            </c:strRef>
          </c:tx>
          <c:spPr>
            <a:solidFill>
              <a:srgbClr val="F0948F"/>
            </a:solidFill>
          </c:spPr>
          <c:invertIfNegative val="0"/>
          <c:cat>
            <c:strRef>
              <c:f>'8.3'!$C$38:$E$38</c:f>
              <c:strCache>
                <c:ptCount val="3"/>
                <c:pt idx="0">
                  <c:v>Leden</c:v>
                </c:pt>
                <c:pt idx="1">
                  <c:v>Únor</c:v>
                </c:pt>
                <c:pt idx="2">
                  <c:v>Březen</c:v>
                </c:pt>
              </c:strCache>
            </c:strRef>
          </c:cat>
          <c:val>
            <c:numRef>
              <c:f>('8.3'!$B$33,'8.3'!$D$33,'8.3'!$F$33)</c:f>
              <c:numCache>
                <c:formatCode>#,##0.0</c:formatCode>
                <c:ptCount val="3"/>
                <c:pt idx="0">
                  <c:v>130217.55900000002</c:v>
                </c:pt>
                <c:pt idx="1">
                  <c:v>97665.47099999999</c:v>
                </c:pt>
                <c:pt idx="2">
                  <c:v>97799.508000000002</c:v>
                </c:pt>
              </c:numCache>
            </c:numRef>
          </c:val>
          <c:extLst>
            <c:ext xmlns:c16="http://schemas.microsoft.com/office/drawing/2014/chart" uri="{C3380CC4-5D6E-409C-BE32-E72D297353CC}">
              <c16:uniqueId val="{00000006-3CF9-4846-9F8F-A0822549C499}"/>
            </c:ext>
          </c:extLst>
        </c:ser>
        <c:ser>
          <c:idx val="7"/>
          <c:order val="7"/>
          <c:tx>
            <c:strRef>
              <c:f>'8.3'!$A$34</c:f>
              <c:strCache>
                <c:ptCount val="1"/>
                <c:pt idx="0">
                  <c:v>Ostatní</c:v>
                </c:pt>
              </c:strCache>
            </c:strRef>
          </c:tx>
          <c:spPr>
            <a:solidFill>
              <a:srgbClr val="F7C9C7"/>
            </a:solidFill>
          </c:spPr>
          <c:invertIfNegative val="0"/>
          <c:cat>
            <c:strRef>
              <c:f>'8.3'!$C$38:$E$38</c:f>
              <c:strCache>
                <c:ptCount val="3"/>
                <c:pt idx="0">
                  <c:v>Leden</c:v>
                </c:pt>
                <c:pt idx="1">
                  <c:v>Únor</c:v>
                </c:pt>
                <c:pt idx="2">
                  <c:v>Březen</c:v>
                </c:pt>
              </c:strCache>
            </c:strRef>
          </c:cat>
          <c:val>
            <c:numRef>
              <c:f>('8.3'!$B$34,'8.3'!$D$34,'8.3'!$F$34)</c:f>
              <c:numCache>
                <c:formatCode>#,##0.0</c:formatCode>
                <c:ptCount val="3"/>
                <c:pt idx="0">
                  <c:v>259127.81</c:v>
                </c:pt>
                <c:pt idx="1">
                  <c:v>195715.56100000002</c:v>
                </c:pt>
                <c:pt idx="2">
                  <c:v>197514.72799999997</c:v>
                </c:pt>
              </c:numCache>
            </c:numRef>
          </c:val>
          <c:extLst>
            <c:ext xmlns:c16="http://schemas.microsoft.com/office/drawing/2014/chart" uri="{C3380CC4-5D6E-409C-BE32-E72D297353CC}">
              <c16:uniqueId val="{00000007-3CF9-4846-9F8F-A0822549C499}"/>
            </c:ext>
          </c:extLst>
        </c:ser>
        <c:dLbls>
          <c:showLegendKey val="0"/>
          <c:showVal val="0"/>
          <c:showCatName val="0"/>
          <c:showSerName val="0"/>
          <c:showPercent val="0"/>
          <c:showBubbleSize val="0"/>
        </c:dLbls>
        <c:gapWidth val="50"/>
        <c:overlap val="100"/>
        <c:axId val="285740416"/>
        <c:axId val="285742208"/>
      </c:barChart>
      <c:catAx>
        <c:axId val="2857404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742208"/>
        <c:crosses val="autoZero"/>
        <c:auto val="1"/>
        <c:lblAlgn val="ctr"/>
        <c:lblOffset val="100"/>
        <c:noMultiLvlLbl val="0"/>
      </c:catAx>
      <c:valAx>
        <c:axId val="285742208"/>
        <c:scaling>
          <c:orientation val="minMax"/>
          <c:max val="1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574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1.4981255735933544E-2"/>
        </c:manualLayout>
      </c:layout>
      <c:overlay val="0"/>
    </c:title>
    <c:autoTitleDeleted val="0"/>
    <c:plotArea>
      <c:layout>
        <c:manualLayout>
          <c:layoutTarget val="inner"/>
          <c:xMode val="edge"/>
          <c:yMode val="edge"/>
          <c:x val="7.7125028111568072E-2"/>
          <c:y val="0.23239703888559379"/>
          <c:w val="0.78878078392027584"/>
          <c:h val="0.27543687465053568"/>
        </c:manualLayout>
      </c:layout>
      <c:barChart>
        <c:barDir val="bar"/>
        <c:grouping val="clustered"/>
        <c:varyColors val="0"/>
        <c:ser>
          <c:idx val="0"/>
          <c:order val="0"/>
          <c:tx>
            <c:strRef>
              <c:f>'8.3'!$A$38</c:f>
              <c:strCache>
                <c:ptCount val="1"/>
                <c:pt idx="0">
                  <c:v>Instalovaný výkon</c:v>
                </c:pt>
              </c:strCache>
            </c:strRef>
          </c:tx>
          <c:invertIfNegative val="0"/>
          <c:val>
            <c:numRef>
              <c:f>'8.3'!$B$38</c:f>
              <c:numCache>
                <c:formatCode>0.0%</c:formatCode>
                <c:ptCount val="1"/>
                <c:pt idx="0">
                  <c:v>4.8375262121821069E-2</c:v>
                </c:pt>
              </c:numCache>
            </c:numRef>
          </c:val>
          <c:extLst>
            <c:ext xmlns:c16="http://schemas.microsoft.com/office/drawing/2014/chart" uri="{C3380CC4-5D6E-409C-BE32-E72D297353CC}">
              <c16:uniqueId val="{00000000-9F11-41FA-B525-72907D9A7F76}"/>
            </c:ext>
          </c:extLst>
        </c:ser>
        <c:ser>
          <c:idx val="1"/>
          <c:order val="1"/>
          <c:tx>
            <c:strRef>
              <c:f>'8.3'!$A$39</c:f>
              <c:strCache>
                <c:ptCount val="1"/>
                <c:pt idx="0">
                  <c:v>Výroba tepla brutto</c:v>
                </c:pt>
              </c:strCache>
            </c:strRef>
          </c:tx>
          <c:invertIfNegative val="0"/>
          <c:val>
            <c:numRef>
              <c:f>'8.3'!$B$39</c:f>
              <c:numCache>
                <c:formatCode>0.0%</c:formatCode>
                <c:ptCount val="1"/>
                <c:pt idx="0">
                  <c:v>5.3438779778569617E-2</c:v>
                </c:pt>
              </c:numCache>
            </c:numRef>
          </c:val>
          <c:extLst>
            <c:ext xmlns:c16="http://schemas.microsoft.com/office/drawing/2014/chart" uri="{C3380CC4-5D6E-409C-BE32-E72D297353CC}">
              <c16:uniqueId val="{00000001-9F11-41FA-B525-72907D9A7F76}"/>
            </c:ext>
          </c:extLst>
        </c:ser>
        <c:ser>
          <c:idx val="2"/>
          <c:order val="2"/>
          <c:tx>
            <c:strRef>
              <c:f>'8.3'!$A$40</c:f>
              <c:strCache>
                <c:ptCount val="1"/>
                <c:pt idx="0">
                  <c:v>Dodávky tepla</c:v>
                </c:pt>
              </c:strCache>
            </c:strRef>
          </c:tx>
          <c:invertIfNegative val="0"/>
          <c:val>
            <c:numRef>
              <c:f>'8.3'!$B$40</c:f>
              <c:numCache>
                <c:formatCode>0.0%</c:formatCode>
                <c:ptCount val="1"/>
                <c:pt idx="0">
                  <c:v>6.5421407161684555E-2</c:v>
                </c:pt>
              </c:numCache>
            </c:numRef>
          </c:val>
          <c:extLst>
            <c:ext xmlns:c16="http://schemas.microsoft.com/office/drawing/2014/chart" uri="{C3380CC4-5D6E-409C-BE32-E72D297353CC}">
              <c16:uniqueId val="{00000002-9F11-41FA-B525-72907D9A7F76}"/>
            </c:ext>
          </c:extLst>
        </c:ser>
        <c:dLbls>
          <c:showLegendKey val="0"/>
          <c:showVal val="0"/>
          <c:showCatName val="0"/>
          <c:showSerName val="0"/>
          <c:showPercent val="0"/>
          <c:showBubbleSize val="0"/>
        </c:dLbls>
        <c:gapWidth val="150"/>
        <c:axId val="285764992"/>
        <c:axId val="285774976"/>
      </c:barChart>
      <c:catAx>
        <c:axId val="285764992"/>
        <c:scaling>
          <c:orientation val="maxMin"/>
        </c:scaling>
        <c:delete val="0"/>
        <c:axPos val="l"/>
        <c:numFmt formatCode="General" sourceLinked="1"/>
        <c:majorTickMark val="none"/>
        <c:minorTickMark val="none"/>
        <c:tickLblPos val="none"/>
        <c:crossAx val="285774976"/>
        <c:crosses val="autoZero"/>
        <c:auto val="1"/>
        <c:lblAlgn val="ctr"/>
        <c:lblOffset val="100"/>
        <c:noMultiLvlLbl val="0"/>
      </c:catAx>
      <c:valAx>
        <c:axId val="28577497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5764992"/>
        <c:crosses val="max"/>
        <c:crossBetween val="between"/>
      </c:valAx>
    </c:plotArea>
    <c:legend>
      <c:legendPos val="b"/>
      <c:layout>
        <c:manualLayout>
          <c:xMode val="edge"/>
          <c:yMode val="edge"/>
          <c:x val="2.8842104547346682E-2"/>
          <c:y val="0.69733351273630362"/>
          <c:w val="0.59698673133986901"/>
          <c:h val="0.25841014667475098"/>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tx2"/>
                </a:solidFill>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'8.3'!$A$10</c:f>
              <c:strCache>
                <c:ptCount val="1"/>
                <c:pt idx="0">
                  <c:v>Biomasa</c:v>
                </c:pt>
              </c:strCache>
            </c:strRef>
          </c:tx>
          <c:spPr>
            <a:solidFill>
              <a:srgbClr val="23315F"/>
            </a:solidFill>
          </c:spPr>
          <c:invertIfNegative val="0"/>
          <c:cat>
            <c:strRef>
              <c:f>'8.3'!$C$38:$E$38</c:f>
              <c:strCache>
                <c:ptCount val="3"/>
                <c:pt idx="0">
                  <c:v>Leden</c:v>
                </c:pt>
                <c:pt idx="1">
                  <c:v>Únor</c:v>
                </c:pt>
                <c:pt idx="2">
                  <c:v>Březen</c:v>
                </c:pt>
              </c:strCache>
            </c:strRef>
          </c:cat>
          <c:val>
            <c:numRef>
              <c:f>('8.3'!$B$10,'8.3'!$D$10,'8.3'!$F$10)</c:f>
              <c:numCache>
                <c:formatCode>#,##0.0</c:formatCode>
                <c:ptCount val="3"/>
                <c:pt idx="0">
                  <c:v>55839.62</c:v>
                </c:pt>
                <c:pt idx="1">
                  <c:v>46217.52</c:v>
                </c:pt>
                <c:pt idx="2">
                  <c:v>48107.93</c:v>
                </c:pt>
              </c:numCache>
            </c:numRef>
          </c:val>
          <c:extLst>
            <c:ext xmlns:c16="http://schemas.microsoft.com/office/drawing/2014/chart" uri="{C3380CC4-5D6E-409C-BE32-E72D297353CC}">
              <c16:uniqueId val="{00000000-4B44-483A-8B0B-43BAFB2863D8}"/>
            </c:ext>
          </c:extLst>
        </c:ser>
        <c:ser>
          <c:idx val="1"/>
          <c:order val="1"/>
          <c:tx>
            <c:strRef>
              <c:f>'8.3'!$A$11</c:f>
              <c:strCache>
                <c:ptCount val="1"/>
                <c:pt idx="0">
                  <c:v>Bioplyn</c:v>
                </c:pt>
              </c:strCache>
            </c:strRef>
          </c:tx>
          <c:spPr>
            <a:solidFill>
              <a:srgbClr val="5A6588"/>
            </a:solidFill>
          </c:spPr>
          <c:invertIfNegative val="0"/>
          <c:cat>
            <c:strRef>
              <c:f>'8.3'!$C$38:$E$38</c:f>
              <c:strCache>
                <c:ptCount val="3"/>
                <c:pt idx="0">
                  <c:v>Leden</c:v>
                </c:pt>
                <c:pt idx="1">
                  <c:v>Únor</c:v>
                </c:pt>
                <c:pt idx="2">
                  <c:v>Březen</c:v>
                </c:pt>
              </c:strCache>
            </c:strRef>
          </c:cat>
          <c:val>
            <c:numRef>
              <c:f>('8.3'!$B$11,'8.3'!$D$11,'8.3'!$F$11)</c:f>
              <c:numCache>
                <c:formatCode>#,##0.0</c:formatCode>
                <c:ptCount val="3"/>
                <c:pt idx="0">
                  <c:v>9509.8760000000002</c:v>
                </c:pt>
                <c:pt idx="1">
                  <c:v>7007.5550000000003</c:v>
                </c:pt>
                <c:pt idx="2">
                  <c:v>7940.137999999999</c:v>
                </c:pt>
              </c:numCache>
            </c:numRef>
          </c:val>
          <c:extLst>
            <c:ext xmlns:c16="http://schemas.microsoft.com/office/drawing/2014/chart" uri="{C3380CC4-5D6E-409C-BE32-E72D297353CC}">
              <c16:uniqueId val="{00000001-4B44-483A-8B0B-43BAFB2863D8}"/>
            </c:ext>
          </c:extLst>
        </c:ser>
        <c:ser>
          <c:idx val="2"/>
          <c:order val="2"/>
          <c:tx>
            <c:strRef>
              <c:f>'8.3'!$A$12</c:f>
              <c:strCache>
                <c:ptCount val="1"/>
                <c:pt idx="0">
                  <c:v>Černé uhlí</c:v>
                </c:pt>
              </c:strCache>
            </c:strRef>
          </c:tx>
          <c:spPr>
            <a:solidFill>
              <a:srgbClr val="9198B0"/>
            </a:solidFill>
          </c:spPr>
          <c:invertIfNegative val="0"/>
          <c:cat>
            <c:strRef>
              <c:f>'8.3'!$C$38:$E$38</c:f>
              <c:strCache>
                <c:ptCount val="3"/>
                <c:pt idx="0">
                  <c:v>Leden</c:v>
                </c:pt>
                <c:pt idx="1">
                  <c:v>Únor</c:v>
                </c:pt>
                <c:pt idx="2">
                  <c:v>Březen</c:v>
                </c:pt>
              </c:strCache>
            </c:strRef>
          </c:cat>
          <c:val>
            <c:numRef>
              <c:f>('8.3'!$B$12,'8.3'!$D$12,'8.3'!$F$12)</c:f>
              <c:numCache>
                <c:formatCode>#,##0.0</c:formatCode>
                <c:ptCount val="3"/>
                <c:pt idx="0">
                  <c:v>193.64</c:v>
                </c:pt>
                <c:pt idx="1">
                  <c:v>178.21</c:v>
                </c:pt>
                <c:pt idx="2">
                  <c:v>124.13</c:v>
                </c:pt>
              </c:numCache>
            </c:numRef>
          </c:val>
          <c:extLst>
            <c:ext xmlns:c16="http://schemas.microsoft.com/office/drawing/2014/chart" uri="{C3380CC4-5D6E-409C-BE32-E72D297353CC}">
              <c16:uniqueId val="{00000002-4B44-483A-8B0B-43BAFB2863D8}"/>
            </c:ext>
          </c:extLst>
        </c:ser>
        <c:ser>
          <c:idx val="3"/>
          <c:order val="3"/>
          <c:tx>
            <c:strRef>
              <c:f>'8.3'!$A$13</c:f>
              <c:strCache>
                <c:ptCount val="1"/>
                <c:pt idx="0">
                  <c:v>Elektrická energie</c:v>
                </c:pt>
              </c:strCache>
            </c:strRef>
          </c:tx>
          <c:spPr>
            <a:solidFill>
              <a:srgbClr val="C8CBD7"/>
            </a:solidFill>
          </c:spPr>
          <c:invertIfNegative val="0"/>
          <c:cat>
            <c:strRef>
              <c:f>'8.3'!$C$38:$E$38</c:f>
              <c:strCache>
                <c:ptCount val="3"/>
                <c:pt idx="0">
                  <c:v>Leden</c:v>
                </c:pt>
                <c:pt idx="1">
                  <c:v>Únor</c:v>
                </c:pt>
                <c:pt idx="2">
                  <c:v>Březen</c:v>
                </c:pt>
              </c:strCache>
            </c:strRef>
          </c:cat>
          <c:val>
            <c:numRef>
              <c:f>('8.3'!$B$13,'8.3'!$D$13,'8.3'!$F$13)</c:f>
              <c:numCache>
                <c:formatCode>#,##0.0</c:formatCode>
                <c:ptCount val="3"/>
                <c:pt idx="0">
                  <c:v>488</c:v>
                </c:pt>
                <c:pt idx="1">
                  <c:v>391</c:v>
                </c:pt>
                <c:pt idx="2">
                  <c:v>598</c:v>
                </c:pt>
              </c:numCache>
            </c:numRef>
          </c:val>
          <c:extLst>
            <c:ext xmlns:c16="http://schemas.microsoft.com/office/drawing/2014/chart" uri="{C3380CC4-5D6E-409C-BE32-E72D297353CC}">
              <c16:uniqueId val="{00000003-4B44-483A-8B0B-43BAFB2863D8}"/>
            </c:ext>
          </c:extLst>
        </c:ser>
        <c:ser>
          <c:idx val="4"/>
          <c:order val="4"/>
          <c:tx>
            <c:strRef>
              <c:f>'8.3'!$A$14</c:f>
              <c:strCache>
                <c:ptCount val="1"/>
                <c:pt idx="0">
                  <c:v>Energie prostředí (tepelné čerpadlo)</c:v>
                </c:pt>
              </c:strCache>
            </c:strRef>
          </c:tx>
          <c:spPr>
            <a:solidFill>
              <a:srgbClr val="E02C1F"/>
            </a:solidFill>
          </c:spPr>
          <c:invertIfNegative val="0"/>
          <c:cat>
            <c:strRef>
              <c:f>'8.3'!$C$38:$E$38</c:f>
              <c:strCache>
                <c:ptCount val="3"/>
                <c:pt idx="0">
                  <c:v>Leden</c:v>
                </c:pt>
                <c:pt idx="1">
                  <c:v>Únor</c:v>
                </c:pt>
                <c:pt idx="2">
                  <c:v>Březen</c:v>
                </c:pt>
              </c:strCache>
            </c:strRef>
          </c:cat>
          <c:val>
            <c:numRef>
              <c:f>('8.3'!$B$14,'8.3'!$D$14,'8.3'!$F$14)</c:f>
              <c:numCache>
                <c:formatCode>#,##0.0</c:formatCode>
                <c:ptCount val="3"/>
                <c:pt idx="0">
                  <c:v>107</c:v>
                </c:pt>
                <c:pt idx="1">
                  <c:v>78</c:v>
                </c:pt>
                <c:pt idx="2">
                  <c:v>74</c:v>
                </c:pt>
              </c:numCache>
            </c:numRef>
          </c:val>
          <c:extLst>
            <c:ext xmlns:c16="http://schemas.microsoft.com/office/drawing/2014/chart" uri="{C3380CC4-5D6E-409C-BE32-E72D297353CC}">
              <c16:uniqueId val="{00000004-4B44-483A-8B0B-43BAFB2863D8}"/>
            </c:ext>
          </c:extLst>
        </c:ser>
        <c:ser>
          <c:idx val="5"/>
          <c:order val="5"/>
          <c:tx>
            <c:strRef>
              <c:f>'8.3'!$A$15</c:f>
              <c:strCache>
                <c:ptCount val="1"/>
                <c:pt idx="0">
                  <c:v>Energie Slunce (solární kolektor)</c:v>
                </c:pt>
              </c:strCache>
            </c:strRef>
          </c:tx>
          <c:spPr>
            <a:solidFill>
              <a:srgbClr val="E86158"/>
            </a:solidFill>
          </c:spPr>
          <c:invertIfNegative val="0"/>
          <c:cat>
            <c:strRef>
              <c:f>'8.3'!$C$38:$E$38</c:f>
              <c:strCache>
                <c:ptCount val="3"/>
                <c:pt idx="0">
                  <c:v>Leden</c:v>
                </c:pt>
                <c:pt idx="1">
                  <c:v>Únor</c:v>
                </c:pt>
                <c:pt idx="2">
                  <c:v>Březen</c:v>
                </c:pt>
              </c:strCache>
            </c:strRef>
          </c:cat>
          <c:val>
            <c:numRef>
              <c:f>('8.3'!$B$15,'8.3'!$D$15,'8.3'!$F$15)</c:f>
              <c:numCache>
                <c:formatCode>#,##0.0</c:formatCode>
                <c:ptCount val="3"/>
                <c:pt idx="0">
                  <c:v>7</c:v>
                </c:pt>
                <c:pt idx="1">
                  <c:v>8</c:v>
                </c:pt>
                <c:pt idx="2">
                  <c:v>28</c:v>
                </c:pt>
              </c:numCache>
            </c:numRef>
          </c:val>
          <c:extLst>
            <c:ext xmlns:c16="http://schemas.microsoft.com/office/drawing/2014/chart" uri="{C3380CC4-5D6E-409C-BE32-E72D297353CC}">
              <c16:uniqueId val="{00000005-4B44-483A-8B0B-43BAFB2863D8}"/>
            </c:ext>
          </c:extLst>
        </c:ser>
        <c:ser>
          <c:idx val="6"/>
          <c:order val="6"/>
          <c:tx>
            <c:strRef>
              <c:f>'8.3'!$A$16</c:f>
              <c:strCache>
                <c:ptCount val="1"/>
                <c:pt idx="0">
                  <c:v>Hnědé uhlí</c:v>
                </c:pt>
              </c:strCache>
            </c:strRef>
          </c:tx>
          <c:spPr>
            <a:solidFill>
              <a:srgbClr val="F0948F"/>
            </a:solidFill>
          </c:spPr>
          <c:invertIfNegative val="0"/>
          <c:cat>
            <c:strRef>
              <c:f>'8.3'!$C$38:$E$38</c:f>
              <c:strCache>
                <c:ptCount val="3"/>
                <c:pt idx="0">
                  <c:v>Leden</c:v>
                </c:pt>
                <c:pt idx="1">
                  <c:v>Únor</c:v>
                </c:pt>
                <c:pt idx="2">
                  <c:v>Březen</c:v>
                </c:pt>
              </c:strCache>
            </c:strRef>
          </c:cat>
          <c:val>
            <c:numRef>
              <c:f>('8.3'!$B$16,'8.3'!$D$16,'8.3'!$F$16)</c:f>
              <c:numCache>
                <c:formatCode>#,##0.0</c:formatCode>
                <c:ptCount val="3"/>
                <c:pt idx="0">
                  <c:v>16155.11</c:v>
                </c:pt>
                <c:pt idx="1">
                  <c:v>12016.78</c:v>
                </c:pt>
                <c:pt idx="2">
                  <c:v>9202.6200000000008</c:v>
                </c:pt>
              </c:numCache>
            </c:numRef>
          </c:val>
          <c:extLst>
            <c:ext xmlns:c16="http://schemas.microsoft.com/office/drawing/2014/chart" uri="{C3380CC4-5D6E-409C-BE32-E72D297353CC}">
              <c16:uniqueId val="{00000006-4B44-483A-8B0B-43BAFB2863D8}"/>
            </c:ext>
          </c:extLst>
        </c:ser>
        <c:ser>
          <c:idx val="7"/>
          <c:order val="7"/>
          <c:tx>
            <c:strRef>
              <c:f>'8.3'!$A$17</c:f>
              <c:strCache>
                <c:ptCount val="1"/>
                <c:pt idx="0">
                  <c:v>Jaderné palivo</c:v>
                </c:pt>
              </c:strCache>
            </c:strRef>
          </c:tx>
          <c:spPr>
            <a:solidFill>
              <a:srgbClr val="F7C9C7"/>
            </a:solidFill>
          </c:spPr>
          <c:invertIfNegative val="0"/>
          <c:cat>
            <c:strRef>
              <c:f>'8.3'!$C$38:$E$38</c:f>
              <c:strCache>
                <c:ptCount val="3"/>
                <c:pt idx="0">
                  <c:v>Leden</c:v>
                </c:pt>
                <c:pt idx="1">
                  <c:v>Únor</c:v>
                </c:pt>
                <c:pt idx="2">
                  <c:v>Březen</c:v>
                </c:pt>
              </c:strCache>
            </c:strRef>
          </c:cat>
          <c:val>
            <c:numRef>
              <c:f>('8.3'!$B$17,'8.3'!$D$17,'8.3'!$F$17)</c:f>
              <c:numCache>
                <c:formatCode>#,##0.0</c:formatCode>
                <c:ptCount val="3"/>
                <c:pt idx="0">
                  <c:v>0</c:v>
                </c:pt>
                <c:pt idx="1">
                  <c:v>0</c:v>
                </c:pt>
                <c:pt idx="2">
                  <c:v>0</c:v>
                </c:pt>
              </c:numCache>
            </c:numRef>
          </c:val>
          <c:extLst>
            <c:ext xmlns:c16="http://schemas.microsoft.com/office/drawing/2014/chart" uri="{C3380CC4-5D6E-409C-BE32-E72D297353CC}">
              <c16:uniqueId val="{00000007-4B44-483A-8B0B-43BAFB2863D8}"/>
            </c:ext>
          </c:extLst>
        </c:ser>
        <c:ser>
          <c:idx val="8"/>
          <c:order val="8"/>
          <c:tx>
            <c:strRef>
              <c:f>'8.3'!$A$18</c:f>
              <c:strCache>
                <c:ptCount val="1"/>
                <c:pt idx="0">
                  <c:v>Koks</c:v>
                </c:pt>
              </c:strCache>
            </c:strRef>
          </c:tx>
          <c:spPr>
            <a:solidFill>
              <a:srgbClr val="262626"/>
            </a:solidFill>
          </c:spPr>
          <c:invertIfNegative val="0"/>
          <c:cat>
            <c:strRef>
              <c:f>'8.3'!$C$38:$E$38</c:f>
              <c:strCache>
                <c:ptCount val="3"/>
                <c:pt idx="0">
                  <c:v>Leden</c:v>
                </c:pt>
                <c:pt idx="1">
                  <c:v>Únor</c:v>
                </c:pt>
                <c:pt idx="2">
                  <c:v>Březen</c:v>
                </c:pt>
              </c:strCache>
            </c:strRef>
          </c:cat>
          <c:val>
            <c:numRef>
              <c:f>('8.3'!$B$18,'8.3'!$D$18,'8.3'!$F$18)</c:f>
              <c:numCache>
                <c:formatCode>#,##0.0</c:formatCode>
                <c:ptCount val="3"/>
                <c:pt idx="0">
                  <c:v>0</c:v>
                </c:pt>
                <c:pt idx="1">
                  <c:v>0</c:v>
                </c:pt>
                <c:pt idx="2">
                  <c:v>0</c:v>
                </c:pt>
              </c:numCache>
            </c:numRef>
          </c:val>
          <c:extLst>
            <c:ext xmlns:c16="http://schemas.microsoft.com/office/drawing/2014/chart" uri="{C3380CC4-5D6E-409C-BE32-E72D297353CC}">
              <c16:uniqueId val="{00000008-4B44-483A-8B0B-43BAFB2863D8}"/>
            </c:ext>
          </c:extLst>
        </c:ser>
        <c:ser>
          <c:idx val="9"/>
          <c:order val="9"/>
          <c:tx>
            <c:strRef>
              <c:f>'8.3'!$A$19</c:f>
              <c:strCache>
                <c:ptCount val="1"/>
                <c:pt idx="0">
                  <c:v>Odpadní teplo</c:v>
                </c:pt>
              </c:strCache>
            </c:strRef>
          </c:tx>
          <c:spPr>
            <a:solidFill>
              <a:srgbClr val="646363"/>
            </a:solidFill>
          </c:spPr>
          <c:invertIfNegative val="0"/>
          <c:cat>
            <c:strRef>
              <c:f>'8.3'!$C$38:$E$38</c:f>
              <c:strCache>
                <c:ptCount val="3"/>
                <c:pt idx="0">
                  <c:v>Leden</c:v>
                </c:pt>
                <c:pt idx="1">
                  <c:v>Únor</c:v>
                </c:pt>
                <c:pt idx="2">
                  <c:v>Březen</c:v>
                </c:pt>
              </c:strCache>
            </c:strRef>
          </c:cat>
          <c:val>
            <c:numRef>
              <c:f>('8.3'!$B$19,'8.3'!$D$19,'8.3'!$F$19)</c:f>
              <c:numCache>
                <c:formatCode>#,##0.0</c:formatCode>
                <c:ptCount val="3"/>
                <c:pt idx="0">
                  <c:v>9375.7999999999993</c:v>
                </c:pt>
                <c:pt idx="1">
                  <c:v>8353.61</c:v>
                </c:pt>
                <c:pt idx="2">
                  <c:v>9042.67</c:v>
                </c:pt>
              </c:numCache>
            </c:numRef>
          </c:val>
          <c:extLst>
            <c:ext xmlns:c16="http://schemas.microsoft.com/office/drawing/2014/chart" uri="{C3380CC4-5D6E-409C-BE32-E72D297353CC}">
              <c16:uniqueId val="{00000009-4B44-483A-8B0B-43BAFB2863D8}"/>
            </c:ext>
          </c:extLst>
        </c:ser>
        <c:ser>
          <c:idx val="10"/>
          <c:order val="10"/>
          <c:tx>
            <c:strRef>
              <c:f>'8.3'!$A$20</c:f>
              <c:strCache>
                <c:ptCount val="1"/>
                <c:pt idx="0">
                  <c:v>Ostatní kapalná paliva</c:v>
                </c:pt>
              </c:strCache>
            </c:strRef>
          </c:tx>
          <c:spPr>
            <a:solidFill>
              <a:srgbClr val="9D9D9C"/>
            </a:solidFill>
          </c:spPr>
          <c:invertIfNegative val="0"/>
          <c:cat>
            <c:strRef>
              <c:f>'8.3'!$C$38:$E$38</c:f>
              <c:strCache>
                <c:ptCount val="3"/>
                <c:pt idx="0">
                  <c:v>Leden</c:v>
                </c:pt>
                <c:pt idx="1">
                  <c:v>Únor</c:v>
                </c:pt>
                <c:pt idx="2">
                  <c:v>Březen</c:v>
                </c:pt>
              </c:strCache>
            </c:strRef>
          </c:cat>
          <c:val>
            <c:numRef>
              <c:f>('8.3'!$B$20,'8.3'!$D$20,'8.3'!$F$20)</c:f>
              <c:numCache>
                <c:formatCode>#,##0.0</c:formatCode>
                <c:ptCount val="3"/>
                <c:pt idx="0">
                  <c:v>0</c:v>
                </c:pt>
                <c:pt idx="1">
                  <c:v>0</c:v>
                </c:pt>
                <c:pt idx="2">
                  <c:v>0</c:v>
                </c:pt>
              </c:numCache>
            </c:numRef>
          </c:val>
          <c:extLst>
            <c:ext xmlns:c16="http://schemas.microsoft.com/office/drawing/2014/chart" uri="{C3380CC4-5D6E-409C-BE32-E72D297353CC}">
              <c16:uniqueId val="{0000000A-4B44-483A-8B0B-43BAFB2863D8}"/>
            </c:ext>
          </c:extLst>
        </c:ser>
        <c:ser>
          <c:idx val="11"/>
          <c:order val="11"/>
          <c:tx>
            <c:strRef>
              <c:f>'8.3'!$A$21</c:f>
              <c:strCache>
                <c:ptCount val="1"/>
                <c:pt idx="0">
                  <c:v>Ostatní pevná paliva</c:v>
                </c:pt>
              </c:strCache>
            </c:strRef>
          </c:tx>
          <c:spPr>
            <a:solidFill>
              <a:srgbClr val="D0D0D0"/>
            </a:solidFill>
          </c:spPr>
          <c:invertIfNegative val="0"/>
          <c:cat>
            <c:strRef>
              <c:f>'8.3'!$C$38:$E$38</c:f>
              <c:strCache>
                <c:ptCount val="3"/>
                <c:pt idx="0">
                  <c:v>Leden</c:v>
                </c:pt>
                <c:pt idx="1">
                  <c:v>Únor</c:v>
                </c:pt>
                <c:pt idx="2">
                  <c:v>Březen</c:v>
                </c:pt>
              </c:strCache>
            </c:strRef>
          </c:cat>
          <c:val>
            <c:numRef>
              <c:f>('8.3'!$B$21,'8.3'!$D$21,'8.3'!$F$21)</c:f>
              <c:numCache>
                <c:formatCode>#,##0.0</c:formatCode>
                <c:ptCount val="3"/>
                <c:pt idx="0">
                  <c:v>86806</c:v>
                </c:pt>
                <c:pt idx="1">
                  <c:v>59142</c:v>
                </c:pt>
                <c:pt idx="2">
                  <c:v>42791</c:v>
                </c:pt>
              </c:numCache>
            </c:numRef>
          </c:val>
          <c:extLst>
            <c:ext xmlns:c16="http://schemas.microsoft.com/office/drawing/2014/chart" uri="{C3380CC4-5D6E-409C-BE32-E72D297353CC}">
              <c16:uniqueId val="{0000000B-4B44-483A-8B0B-43BAFB2863D8}"/>
            </c:ext>
          </c:extLst>
        </c:ser>
        <c:ser>
          <c:idx val="12"/>
          <c:order val="12"/>
          <c:tx>
            <c:strRef>
              <c:f>'8.3'!$A$22</c:f>
              <c:strCache>
                <c:ptCount val="1"/>
                <c:pt idx="0">
                  <c:v>Ostatní plyny</c:v>
                </c:pt>
              </c:strCache>
            </c:strRef>
          </c:tx>
          <c:spPr>
            <a:pattFill prst="ltUpDiag">
              <a:fgClr>
                <a:srgbClr val="23315F"/>
              </a:fgClr>
              <a:bgClr>
                <a:sysClr val="window" lastClr="FFFFFF"/>
              </a:bgClr>
            </a:pattFill>
          </c:spPr>
          <c:invertIfNegative val="0"/>
          <c:cat>
            <c:strRef>
              <c:f>'8.3'!$C$38:$E$38</c:f>
              <c:strCache>
                <c:ptCount val="3"/>
                <c:pt idx="0">
                  <c:v>Leden</c:v>
                </c:pt>
                <c:pt idx="1">
                  <c:v>Únor</c:v>
                </c:pt>
                <c:pt idx="2">
                  <c:v>Březen</c:v>
                </c:pt>
              </c:strCache>
            </c:strRef>
          </c:cat>
          <c:val>
            <c:numRef>
              <c:f>('8.3'!$B$22,'8.3'!$D$22,'8.3'!$F$22)</c:f>
              <c:numCache>
                <c:formatCode>#,##0.0</c:formatCode>
                <c:ptCount val="3"/>
                <c:pt idx="0">
                  <c:v>0</c:v>
                </c:pt>
                <c:pt idx="1">
                  <c:v>0</c:v>
                </c:pt>
                <c:pt idx="2">
                  <c:v>0</c:v>
                </c:pt>
              </c:numCache>
            </c:numRef>
          </c:val>
          <c:extLst>
            <c:ext xmlns:c16="http://schemas.microsoft.com/office/drawing/2014/chart" uri="{C3380CC4-5D6E-409C-BE32-E72D297353CC}">
              <c16:uniqueId val="{0000000C-4B44-483A-8B0B-43BAFB2863D8}"/>
            </c:ext>
          </c:extLst>
        </c:ser>
        <c:ser>
          <c:idx val="13"/>
          <c:order val="13"/>
          <c:tx>
            <c:strRef>
              <c:f>'8.3'!$A$23</c:f>
              <c:strCache>
                <c:ptCount val="1"/>
                <c:pt idx="0">
                  <c:v>Ostatní</c:v>
                </c:pt>
              </c:strCache>
            </c:strRef>
          </c:tx>
          <c:spPr>
            <a:pattFill prst="ltUpDiag">
              <a:fgClr>
                <a:srgbClr val="E02C1F"/>
              </a:fgClr>
              <a:bgClr>
                <a:sysClr val="window" lastClr="FFFFFF"/>
              </a:bgClr>
            </a:pattFill>
          </c:spPr>
          <c:invertIfNegative val="0"/>
          <c:cat>
            <c:strRef>
              <c:f>'8.3'!$C$38:$E$38</c:f>
              <c:strCache>
                <c:ptCount val="3"/>
                <c:pt idx="0">
                  <c:v>Leden</c:v>
                </c:pt>
                <c:pt idx="1">
                  <c:v>Únor</c:v>
                </c:pt>
                <c:pt idx="2">
                  <c:v>Březen</c:v>
                </c:pt>
              </c:strCache>
            </c:strRef>
          </c:cat>
          <c:val>
            <c:numRef>
              <c:f>('8.3'!$B$23,'8.3'!$D$23,'8.3'!$F$23)</c:f>
              <c:numCache>
                <c:formatCode>#,##0.0</c:formatCode>
                <c:ptCount val="3"/>
                <c:pt idx="0">
                  <c:v>0</c:v>
                </c:pt>
                <c:pt idx="1">
                  <c:v>0</c:v>
                </c:pt>
                <c:pt idx="2">
                  <c:v>0</c:v>
                </c:pt>
              </c:numCache>
            </c:numRef>
          </c:val>
          <c:extLst>
            <c:ext xmlns:c16="http://schemas.microsoft.com/office/drawing/2014/chart" uri="{C3380CC4-5D6E-409C-BE32-E72D297353CC}">
              <c16:uniqueId val="{0000000D-4B44-483A-8B0B-43BAFB2863D8}"/>
            </c:ext>
          </c:extLst>
        </c:ser>
        <c:ser>
          <c:idx val="14"/>
          <c:order val="14"/>
          <c:tx>
            <c:strRef>
              <c:f>'8.3'!$A$24</c:f>
              <c:strCache>
                <c:ptCount val="1"/>
                <c:pt idx="0">
                  <c:v>Topné oleje</c:v>
                </c:pt>
              </c:strCache>
            </c:strRef>
          </c:tx>
          <c:spPr>
            <a:pattFill prst="ltUpDiag">
              <a:fgClr>
                <a:srgbClr val="5A6588"/>
              </a:fgClr>
              <a:bgClr>
                <a:sysClr val="window" lastClr="FFFFFF"/>
              </a:bgClr>
            </a:pattFill>
          </c:spPr>
          <c:invertIfNegative val="0"/>
          <c:cat>
            <c:strRef>
              <c:f>'8.3'!$C$38:$E$38</c:f>
              <c:strCache>
                <c:ptCount val="3"/>
                <c:pt idx="0">
                  <c:v>Leden</c:v>
                </c:pt>
                <c:pt idx="1">
                  <c:v>Únor</c:v>
                </c:pt>
                <c:pt idx="2">
                  <c:v>Březen</c:v>
                </c:pt>
              </c:strCache>
            </c:strRef>
          </c:cat>
          <c:val>
            <c:numRef>
              <c:f>('8.3'!$B$24,'8.3'!$D$24,'8.3'!$F$24)</c:f>
              <c:numCache>
                <c:formatCode>#,##0.0</c:formatCode>
                <c:ptCount val="3"/>
                <c:pt idx="0">
                  <c:v>22.65</c:v>
                </c:pt>
                <c:pt idx="1">
                  <c:v>11.175000000000001</c:v>
                </c:pt>
                <c:pt idx="2">
                  <c:v>12.071999999999999</c:v>
                </c:pt>
              </c:numCache>
            </c:numRef>
          </c:val>
          <c:extLst>
            <c:ext xmlns:c16="http://schemas.microsoft.com/office/drawing/2014/chart" uri="{C3380CC4-5D6E-409C-BE32-E72D297353CC}">
              <c16:uniqueId val="{0000000E-4B44-483A-8B0B-43BAFB2863D8}"/>
            </c:ext>
          </c:extLst>
        </c:ser>
        <c:ser>
          <c:idx val="15"/>
          <c:order val="15"/>
          <c:tx>
            <c:strRef>
              <c:f>'8.3'!$A$25</c:f>
              <c:strCache>
                <c:ptCount val="1"/>
                <c:pt idx="0">
                  <c:v>Zemní plyn</c:v>
                </c:pt>
              </c:strCache>
            </c:strRef>
          </c:tx>
          <c:spPr>
            <a:pattFill prst="ltUpDiag">
              <a:fgClr>
                <a:srgbClr val="E86158"/>
              </a:fgClr>
              <a:bgClr>
                <a:sysClr val="window" lastClr="FFFFFF"/>
              </a:bgClr>
            </a:pattFill>
          </c:spPr>
          <c:invertIfNegative val="0"/>
          <c:cat>
            <c:strRef>
              <c:f>'8.3'!$C$38:$E$38</c:f>
              <c:strCache>
                <c:ptCount val="3"/>
                <c:pt idx="0">
                  <c:v>Leden</c:v>
                </c:pt>
                <c:pt idx="1">
                  <c:v>Únor</c:v>
                </c:pt>
                <c:pt idx="2">
                  <c:v>Březen</c:v>
                </c:pt>
              </c:strCache>
            </c:strRef>
          </c:cat>
          <c:val>
            <c:numRef>
              <c:f>('8.3'!$B$25,'8.3'!$D$25,'8.3'!$F$25)</c:f>
              <c:numCache>
                <c:formatCode>#,##0.0</c:formatCode>
                <c:ptCount val="3"/>
                <c:pt idx="0">
                  <c:v>642333.39599999983</c:v>
                </c:pt>
                <c:pt idx="1">
                  <c:v>496008.02</c:v>
                </c:pt>
                <c:pt idx="2">
                  <c:v>510366.10600099992</c:v>
                </c:pt>
              </c:numCache>
            </c:numRef>
          </c:val>
          <c:extLst>
            <c:ext xmlns:c16="http://schemas.microsoft.com/office/drawing/2014/chart" uri="{C3380CC4-5D6E-409C-BE32-E72D297353CC}">
              <c16:uniqueId val="{0000000F-4B44-483A-8B0B-43BAFB2863D8}"/>
            </c:ext>
          </c:extLst>
        </c:ser>
        <c:dLbls>
          <c:showLegendKey val="0"/>
          <c:showVal val="0"/>
          <c:showCatName val="0"/>
          <c:showSerName val="0"/>
          <c:showPercent val="0"/>
          <c:showBubbleSize val="0"/>
        </c:dLbls>
        <c:gapWidth val="75"/>
        <c:overlap val="100"/>
        <c:axId val="286256512"/>
        <c:axId val="285934720"/>
      </c:barChart>
      <c:catAx>
        <c:axId val="28625651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5934720"/>
        <c:crosses val="autoZero"/>
        <c:auto val="1"/>
        <c:lblAlgn val="ctr"/>
        <c:lblOffset val="100"/>
        <c:noMultiLvlLbl val="0"/>
      </c:catAx>
      <c:valAx>
        <c:axId val="28593472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2565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9801-414B-8E2F-A0817BD1451E}"/>
              </c:ext>
            </c:extLst>
          </c:dPt>
          <c:dPt>
            <c:idx val="1"/>
            <c:bubble3D val="0"/>
            <c:spPr>
              <a:solidFill>
                <a:schemeClr val="accent2"/>
              </a:solidFill>
            </c:spPr>
            <c:extLst>
              <c:ext xmlns:c16="http://schemas.microsoft.com/office/drawing/2014/chart" uri="{C3380CC4-5D6E-409C-BE32-E72D297353CC}">
                <c16:uniqueId val="{00000002-9801-414B-8E2F-A0817BD1451E}"/>
              </c:ext>
            </c:extLst>
          </c:dPt>
          <c:dPt>
            <c:idx val="2"/>
            <c:bubble3D val="0"/>
            <c:spPr>
              <a:solidFill>
                <a:schemeClr val="accent3"/>
              </a:solidFill>
            </c:spPr>
            <c:extLst>
              <c:ext xmlns:c16="http://schemas.microsoft.com/office/drawing/2014/chart" uri="{C3380CC4-5D6E-409C-BE32-E72D297353CC}">
                <c16:uniqueId val="{00000003-9801-414B-8E2F-A0817BD1451E}"/>
              </c:ext>
            </c:extLst>
          </c:dPt>
          <c:dPt>
            <c:idx val="3"/>
            <c:bubble3D val="0"/>
            <c:spPr>
              <a:solidFill>
                <a:schemeClr val="accent4"/>
              </a:solidFill>
            </c:spPr>
            <c:extLst>
              <c:ext xmlns:c16="http://schemas.microsoft.com/office/drawing/2014/chart" uri="{C3380CC4-5D6E-409C-BE32-E72D297353CC}">
                <c16:uniqueId val="{00000004-9801-414B-8E2F-A0817BD1451E}"/>
              </c:ext>
            </c:extLst>
          </c:dPt>
          <c:dPt>
            <c:idx val="4"/>
            <c:bubble3D val="0"/>
            <c:spPr>
              <a:solidFill>
                <a:schemeClr val="accent5"/>
              </a:solidFill>
            </c:spPr>
            <c:extLst>
              <c:ext xmlns:c16="http://schemas.microsoft.com/office/drawing/2014/chart" uri="{C3380CC4-5D6E-409C-BE32-E72D297353CC}">
                <c16:uniqueId val="{00000005-9801-414B-8E2F-A0817BD1451E}"/>
              </c:ext>
            </c:extLst>
          </c:dPt>
          <c:dPt>
            <c:idx val="5"/>
            <c:bubble3D val="0"/>
            <c:spPr>
              <a:solidFill>
                <a:schemeClr val="accent6"/>
              </a:solidFill>
            </c:spPr>
            <c:extLst>
              <c:ext xmlns:c16="http://schemas.microsoft.com/office/drawing/2014/chart" uri="{C3380CC4-5D6E-409C-BE32-E72D297353CC}">
                <c16:uniqueId val="{00000006-9801-414B-8E2F-A0817BD1451E}"/>
              </c:ext>
            </c:extLst>
          </c:dPt>
          <c:dPt>
            <c:idx val="6"/>
            <c:bubble3D val="0"/>
            <c:spPr>
              <a:solidFill>
                <a:srgbClr val="F0948F"/>
              </a:solidFill>
            </c:spPr>
            <c:extLst>
              <c:ext xmlns:c16="http://schemas.microsoft.com/office/drawing/2014/chart" uri="{C3380CC4-5D6E-409C-BE32-E72D297353CC}">
                <c16:uniqueId val="{00000007-9801-414B-8E2F-A0817BD1451E}"/>
              </c:ext>
            </c:extLst>
          </c:dPt>
          <c:dPt>
            <c:idx val="7"/>
            <c:bubble3D val="0"/>
            <c:spPr>
              <a:solidFill>
                <a:srgbClr val="F7C9C7"/>
              </a:solidFill>
            </c:spPr>
            <c:extLst>
              <c:ext xmlns:c16="http://schemas.microsoft.com/office/drawing/2014/chart" uri="{C3380CC4-5D6E-409C-BE32-E72D297353CC}">
                <c16:uniqueId val="{00000000-6BE8-4632-87C8-9B0C3CE8E245}"/>
              </c:ext>
            </c:extLst>
          </c:dPt>
          <c:cat>
            <c:numRef>
              <c:f>'8.3'!$O$27:$O$34</c:f>
              <c:numCache>
                <c:formatCode>#,##0.0</c:formatCode>
                <c:ptCount val="8"/>
              </c:numCache>
            </c:numRef>
          </c:cat>
          <c:val>
            <c:numRef>
              <c:f>'8.3'!$J$27:$J$34</c:f>
              <c:numCache>
                <c:formatCode>0.0</c:formatCode>
                <c:ptCount val="8"/>
              </c:numCache>
            </c:numRef>
          </c:val>
          <c:extLst>
            <c:ext xmlns:c16="http://schemas.microsoft.com/office/drawing/2014/chart" uri="{C3380CC4-5D6E-409C-BE32-E72D297353CC}">
              <c16:uniqueId val="{00000001-6BE8-4632-87C8-9B0C3CE8E24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521-48D2-91B0-6C9037FC6DCC}"/>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521-48D2-91B0-6C9037FC6DCC}"/>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521-48D2-91B0-6C9037FC6DCC}"/>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521-48D2-91B0-6C9037FC6DCC}"/>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521-48D2-91B0-6C9037FC6DCC}"/>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521-48D2-91B0-6C9037FC6DCC}"/>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521-48D2-91B0-6C9037FC6DCC}"/>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521-48D2-91B0-6C9037FC6DCC}"/>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521-48D2-91B0-6C9037FC6DCC}"/>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521-48D2-91B0-6C9037FC6DCC}"/>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521-48D2-91B0-6C9037FC6DCC}"/>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521-48D2-91B0-6C9037FC6DCC}"/>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521-48D2-91B0-6C9037FC6DCC}"/>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521-48D2-91B0-6C9037FC6DCC}"/>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521-48D2-91B0-6C9037FC6DCC}"/>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521-48D2-91B0-6C9037FC6DCC}"/>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2.8046199670838591E-3"/>
          <c:y val="2.2857097359064017E-3"/>
        </c:manualLayout>
      </c:layout>
      <c:overlay val="0"/>
    </c:title>
    <c:autoTitleDeleted val="0"/>
    <c:plotArea>
      <c:layout>
        <c:manualLayout>
          <c:layoutTarget val="inner"/>
          <c:xMode val="edge"/>
          <c:yMode val="edge"/>
          <c:x val="8.1482501679915928E-2"/>
          <c:y val="0.27106762224129999"/>
          <c:w val="0.70126884093696329"/>
          <c:h val="0.53978741468365954"/>
        </c:manualLayout>
      </c:layout>
      <c:barChart>
        <c:barDir val="col"/>
        <c:grouping val="stacked"/>
        <c:varyColors val="0"/>
        <c:ser>
          <c:idx val="0"/>
          <c:order val="0"/>
          <c:tx>
            <c:strRef>
              <c:f>'8.4'!$A$27</c:f>
              <c:strCache>
                <c:ptCount val="1"/>
                <c:pt idx="0">
                  <c:v>Průmysl</c:v>
                </c:pt>
              </c:strCache>
            </c:strRef>
          </c:tx>
          <c:invertIfNegative val="0"/>
          <c:cat>
            <c:strRef>
              <c:f>'8.4'!$C$38:$E$38</c:f>
              <c:strCache>
                <c:ptCount val="3"/>
                <c:pt idx="0">
                  <c:v>Leden</c:v>
                </c:pt>
                <c:pt idx="1">
                  <c:v>Únor</c:v>
                </c:pt>
                <c:pt idx="2">
                  <c:v>Březen</c:v>
                </c:pt>
              </c:strCache>
            </c:strRef>
          </c:cat>
          <c:val>
            <c:numRef>
              <c:f>('8.4'!$B$27,'8.4'!$D$27,'8.4'!$F$27)</c:f>
              <c:numCache>
                <c:formatCode>#,##0.0</c:formatCode>
                <c:ptCount val="3"/>
                <c:pt idx="0">
                  <c:v>22429.656999999999</c:v>
                </c:pt>
                <c:pt idx="1">
                  <c:v>19354.686000000002</c:v>
                </c:pt>
                <c:pt idx="2">
                  <c:v>20273.082000000002</c:v>
                </c:pt>
              </c:numCache>
            </c:numRef>
          </c:val>
          <c:extLst>
            <c:ext xmlns:c16="http://schemas.microsoft.com/office/drawing/2014/chart" uri="{C3380CC4-5D6E-409C-BE32-E72D297353CC}">
              <c16:uniqueId val="{00000000-3DFB-4CCD-9D10-C51C9B738AA8}"/>
            </c:ext>
          </c:extLst>
        </c:ser>
        <c:ser>
          <c:idx val="1"/>
          <c:order val="1"/>
          <c:tx>
            <c:strRef>
              <c:f>'8.4'!$A$28</c:f>
              <c:strCache>
                <c:ptCount val="1"/>
                <c:pt idx="0">
                  <c:v>Energetika</c:v>
                </c:pt>
              </c:strCache>
            </c:strRef>
          </c:tx>
          <c:invertIfNegative val="0"/>
          <c:cat>
            <c:strRef>
              <c:f>'8.4'!$C$38:$E$38</c:f>
              <c:strCache>
                <c:ptCount val="3"/>
                <c:pt idx="0">
                  <c:v>Leden</c:v>
                </c:pt>
                <c:pt idx="1">
                  <c:v>Únor</c:v>
                </c:pt>
                <c:pt idx="2">
                  <c:v>Březen</c:v>
                </c:pt>
              </c:strCache>
            </c:strRef>
          </c:cat>
          <c:val>
            <c:numRef>
              <c:f>('8.4'!$B$28,'8.4'!$D$28,'8.4'!$F$28)</c:f>
              <c:numCache>
                <c:formatCode>#,##0.0</c:formatCode>
                <c:ptCount val="3"/>
                <c:pt idx="0">
                  <c:v>12421.439999999999</c:v>
                </c:pt>
                <c:pt idx="1">
                  <c:v>10547</c:v>
                </c:pt>
                <c:pt idx="2">
                  <c:v>10988.86</c:v>
                </c:pt>
              </c:numCache>
            </c:numRef>
          </c:val>
          <c:extLst>
            <c:ext xmlns:c16="http://schemas.microsoft.com/office/drawing/2014/chart" uri="{C3380CC4-5D6E-409C-BE32-E72D297353CC}">
              <c16:uniqueId val="{00000001-3DFB-4CCD-9D10-C51C9B738AA8}"/>
            </c:ext>
          </c:extLst>
        </c:ser>
        <c:ser>
          <c:idx val="2"/>
          <c:order val="2"/>
          <c:tx>
            <c:strRef>
              <c:f>'8.4'!$A$29</c:f>
              <c:strCache>
                <c:ptCount val="1"/>
                <c:pt idx="0">
                  <c:v>Doprava</c:v>
                </c:pt>
              </c:strCache>
            </c:strRef>
          </c:tx>
          <c:invertIfNegative val="0"/>
          <c:cat>
            <c:strRef>
              <c:f>'8.4'!$C$38:$E$38</c:f>
              <c:strCache>
                <c:ptCount val="3"/>
                <c:pt idx="0">
                  <c:v>Leden</c:v>
                </c:pt>
                <c:pt idx="1">
                  <c:v>Únor</c:v>
                </c:pt>
                <c:pt idx="2">
                  <c:v>Březen</c:v>
                </c:pt>
              </c:strCache>
            </c:strRef>
          </c:cat>
          <c:val>
            <c:numRef>
              <c:f>('8.4'!$B$29,'8.4'!$D$29,'8.4'!$F$29)</c:f>
              <c:numCache>
                <c:formatCode>#,##0.0</c:formatCode>
                <c:ptCount val="3"/>
                <c:pt idx="0">
                  <c:v>2250.2130000000002</c:v>
                </c:pt>
                <c:pt idx="1">
                  <c:v>1907.7250000000001</c:v>
                </c:pt>
                <c:pt idx="2">
                  <c:v>1866.595</c:v>
                </c:pt>
              </c:numCache>
            </c:numRef>
          </c:val>
          <c:extLst>
            <c:ext xmlns:c16="http://schemas.microsoft.com/office/drawing/2014/chart" uri="{C3380CC4-5D6E-409C-BE32-E72D297353CC}">
              <c16:uniqueId val="{00000002-3DFB-4CCD-9D10-C51C9B738AA8}"/>
            </c:ext>
          </c:extLst>
        </c:ser>
        <c:ser>
          <c:idx val="3"/>
          <c:order val="3"/>
          <c:tx>
            <c:strRef>
              <c:f>'8.4'!$A$30</c:f>
              <c:strCache>
                <c:ptCount val="1"/>
                <c:pt idx="0">
                  <c:v>Stavebnictví</c:v>
                </c:pt>
              </c:strCache>
            </c:strRef>
          </c:tx>
          <c:invertIfNegative val="0"/>
          <c:cat>
            <c:strRef>
              <c:f>'8.4'!$C$38:$E$38</c:f>
              <c:strCache>
                <c:ptCount val="3"/>
                <c:pt idx="0">
                  <c:v>Leden</c:v>
                </c:pt>
                <c:pt idx="1">
                  <c:v>Únor</c:v>
                </c:pt>
                <c:pt idx="2">
                  <c:v>Březen</c:v>
                </c:pt>
              </c:strCache>
            </c:strRef>
          </c:cat>
          <c:val>
            <c:numRef>
              <c:f>('8.4'!$B$30,'8.4'!$D$30,'8.4'!$F$30)</c:f>
              <c:numCache>
                <c:formatCode>#,##0.0</c:formatCode>
                <c:ptCount val="3"/>
                <c:pt idx="0">
                  <c:v>2270.9110000000001</c:v>
                </c:pt>
                <c:pt idx="1">
                  <c:v>1892.625</c:v>
                </c:pt>
                <c:pt idx="2">
                  <c:v>1931.4090000000001</c:v>
                </c:pt>
              </c:numCache>
            </c:numRef>
          </c:val>
          <c:extLst>
            <c:ext xmlns:c16="http://schemas.microsoft.com/office/drawing/2014/chart" uri="{C3380CC4-5D6E-409C-BE32-E72D297353CC}">
              <c16:uniqueId val="{00000003-3DFB-4CCD-9D10-C51C9B738AA8}"/>
            </c:ext>
          </c:extLst>
        </c:ser>
        <c:ser>
          <c:idx val="4"/>
          <c:order val="4"/>
          <c:tx>
            <c:strRef>
              <c:f>'8.4'!$A$31</c:f>
              <c:strCache>
                <c:ptCount val="1"/>
                <c:pt idx="0">
                  <c:v>Zemědělství a lesnictví</c:v>
                </c:pt>
              </c:strCache>
            </c:strRef>
          </c:tx>
          <c:invertIfNegative val="0"/>
          <c:cat>
            <c:strRef>
              <c:f>'8.4'!$C$38:$E$38</c:f>
              <c:strCache>
                <c:ptCount val="3"/>
                <c:pt idx="0">
                  <c:v>Leden</c:v>
                </c:pt>
                <c:pt idx="1">
                  <c:v>Únor</c:v>
                </c:pt>
                <c:pt idx="2">
                  <c:v>Březen</c:v>
                </c:pt>
              </c:strCache>
            </c:strRef>
          </c:cat>
          <c:val>
            <c:numRef>
              <c:f>('8.4'!$B$31,'8.4'!$D$31,'8.4'!$F$31)</c:f>
              <c:numCache>
                <c:formatCode>#,##0.0</c:formatCode>
                <c:ptCount val="3"/>
                <c:pt idx="0">
                  <c:v>877.56999999999994</c:v>
                </c:pt>
                <c:pt idx="1">
                  <c:v>803.19</c:v>
                </c:pt>
                <c:pt idx="2">
                  <c:v>758.84</c:v>
                </c:pt>
              </c:numCache>
            </c:numRef>
          </c:val>
          <c:extLst>
            <c:ext xmlns:c16="http://schemas.microsoft.com/office/drawing/2014/chart" uri="{C3380CC4-5D6E-409C-BE32-E72D297353CC}">
              <c16:uniqueId val="{00000004-3DFB-4CCD-9D10-C51C9B738AA8}"/>
            </c:ext>
          </c:extLst>
        </c:ser>
        <c:ser>
          <c:idx val="5"/>
          <c:order val="5"/>
          <c:tx>
            <c:strRef>
              <c:f>'8.4'!$A$32</c:f>
              <c:strCache>
                <c:ptCount val="1"/>
                <c:pt idx="0">
                  <c:v>Domácnosti</c:v>
                </c:pt>
              </c:strCache>
            </c:strRef>
          </c:tx>
          <c:spPr>
            <a:solidFill>
              <a:schemeClr val="accent6"/>
            </a:solidFill>
          </c:spPr>
          <c:invertIfNegative val="0"/>
          <c:cat>
            <c:strRef>
              <c:f>'8.4'!$C$38:$E$38</c:f>
              <c:strCache>
                <c:ptCount val="3"/>
                <c:pt idx="0">
                  <c:v>Leden</c:v>
                </c:pt>
                <c:pt idx="1">
                  <c:v>Únor</c:v>
                </c:pt>
                <c:pt idx="2">
                  <c:v>Březen</c:v>
                </c:pt>
              </c:strCache>
            </c:strRef>
          </c:cat>
          <c:val>
            <c:numRef>
              <c:f>('8.4'!$B$32,'8.4'!$D$32,'8.4'!$F$32)</c:f>
              <c:numCache>
                <c:formatCode>#,##0.0</c:formatCode>
                <c:ptCount val="3"/>
                <c:pt idx="0">
                  <c:v>229262.614</c:v>
                </c:pt>
                <c:pt idx="1">
                  <c:v>191140.86099999995</c:v>
                </c:pt>
                <c:pt idx="2">
                  <c:v>184999.68900000001</c:v>
                </c:pt>
              </c:numCache>
            </c:numRef>
          </c:val>
          <c:extLst>
            <c:ext xmlns:c16="http://schemas.microsoft.com/office/drawing/2014/chart" uri="{C3380CC4-5D6E-409C-BE32-E72D297353CC}">
              <c16:uniqueId val="{00000005-3DFB-4CCD-9D10-C51C9B738AA8}"/>
            </c:ext>
          </c:extLst>
        </c:ser>
        <c:ser>
          <c:idx val="6"/>
          <c:order val="6"/>
          <c:tx>
            <c:strRef>
              <c:f>'8.4'!$A$33</c:f>
              <c:strCache>
                <c:ptCount val="1"/>
                <c:pt idx="0">
                  <c:v>Obchod, služby, školství, zdravotnictví</c:v>
                </c:pt>
              </c:strCache>
            </c:strRef>
          </c:tx>
          <c:spPr>
            <a:solidFill>
              <a:srgbClr val="F0948F"/>
            </a:solidFill>
          </c:spPr>
          <c:invertIfNegative val="0"/>
          <c:cat>
            <c:strRef>
              <c:f>'8.4'!$C$38:$E$38</c:f>
              <c:strCache>
                <c:ptCount val="3"/>
                <c:pt idx="0">
                  <c:v>Leden</c:v>
                </c:pt>
                <c:pt idx="1">
                  <c:v>Únor</c:v>
                </c:pt>
                <c:pt idx="2">
                  <c:v>Březen</c:v>
                </c:pt>
              </c:strCache>
            </c:strRef>
          </c:cat>
          <c:val>
            <c:numRef>
              <c:f>('8.4'!$B$33,'8.4'!$D$33,'8.4'!$F$33)</c:f>
              <c:numCache>
                <c:formatCode>#,##0.0</c:formatCode>
                <c:ptCount val="3"/>
                <c:pt idx="0">
                  <c:v>101334.815</c:v>
                </c:pt>
                <c:pt idx="1">
                  <c:v>88134.095000000001</c:v>
                </c:pt>
                <c:pt idx="2">
                  <c:v>90043.679000000004</c:v>
                </c:pt>
              </c:numCache>
            </c:numRef>
          </c:val>
          <c:extLst>
            <c:ext xmlns:c16="http://schemas.microsoft.com/office/drawing/2014/chart" uri="{C3380CC4-5D6E-409C-BE32-E72D297353CC}">
              <c16:uniqueId val="{00000006-3DFB-4CCD-9D10-C51C9B738AA8}"/>
            </c:ext>
          </c:extLst>
        </c:ser>
        <c:ser>
          <c:idx val="7"/>
          <c:order val="7"/>
          <c:tx>
            <c:strRef>
              <c:f>'8.4'!$A$34</c:f>
              <c:strCache>
                <c:ptCount val="1"/>
                <c:pt idx="0">
                  <c:v>Ostatní</c:v>
                </c:pt>
              </c:strCache>
            </c:strRef>
          </c:tx>
          <c:spPr>
            <a:solidFill>
              <a:srgbClr val="F7C9C7"/>
            </a:solidFill>
          </c:spPr>
          <c:invertIfNegative val="0"/>
          <c:cat>
            <c:strRef>
              <c:f>'8.4'!$C$38:$E$38</c:f>
              <c:strCache>
                <c:ptCount val="3"/>
                <c:pt idx="0">
                  <c:v>Leden</c:v>
                </c:pt>
                <c:pt idx="1">
                  <c:v>Únor</c:v>
                </c:pt>
                <c:pt idx="2">
                  <c:v>Březen</c:v>
                </c:pt>
              </c:strCache>
            </c:strRef>
          </c:cat>
          <c:val>
            <c:numRef>
              <c:f>('8.4'!$B$34,'8.4'!$D$34,'8.4'!$F$34)</c:f>
              <c:numCache>
                <c:formatCode>#,##0.0</c:formatCode>
                <c:ptCount val="3"/>
                <c:pt idx="0">
                  <c:v>21663.283999999996</c:v>
                </c:pt>
                <c:pt idx="1">
                  <c:v>18296.156999999999</c:v>
                </c:pt>
                <c:pt idx="2">
                  <c:v>18514.634000000002</c:v>
                </c:pt>
              </c:numCache>
            </c:numRef>
          </c:val>
          <c:extLst>
            <c:ext xmlns:c16="http://schemas.microsoft.com/office/drawing/2014/chart" uri="{C3380CC4-5D6E-409C-BE32-E72D297353CC}">
              <c16:uniqueId val="{00000007-3DFB-4CCD-9D10-C51C9B738AA8}"/>
            </c:ext>
          </c:extLst>
        </c:ser>
        <c:dLbls>
          <c:showLegendKey val="0"/>
          <c:showVal val="0"/>
          <c:showCatName val="0"/>
          <c:showSerName val="0"/>
          <c:showPercent val="0"/>
          <c:showBubbleSize val="0"/>
        </c:dLbls>
        <c:gapWidth val="75"/>
        <c:overlap val="100"/>
        <c:axId val="199647232"/>
        <c:axId val="199648768"/>
      </c:barChart>
      <c:catAx>
        <c:axId val="19964723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648768"/>
        <c:crosses val="autoZero"/>
        <c:auto val="1"/>
        <c:lblAlgn val="ctr"/>
        <c:lblOffset val="100"/>
        <c:noMultiLvlLbl val="0"/>
      </c:catAx>
      <c:valAx>
        <c:axId val="199648768"/>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647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894E-4"/>
          <c:y val="7.4740335724244878E-5"/>
        </c:manualLayout>
      </c:layout>
      <c:overlay val="0"/>
    </c:title>
    <c:autoTitleDeleted val="0"/>
    <c:plotArea>
      <c:layout>
        <c:manualLayout>
          <c:layoutTarget val="inner"/>
          <c:xMode val="edge"/>
          <c:yMode val="edge"/>
          <c:x val="8.1715856989273319E-2"/>
          <c:y val="0.23107234350197242"/>
          <c:w val="0.79406865013053884"/>
          <c:h val="0.27543700787401576"/>
        </c:manualLayout>
      </c:layout>
      <c:barChart>
        <c:barDir val="bar"/>
        <c:grouping val="clustered"/>
        <c:varyColors val="0"/>
        <c:ser>
          <c:idx val="0"/>
          <c:order val="0"/>
          <c:tx>
            <c:strRef>
              <c:f>'8.4'!$A$38</c:f>
              <c:strCache>
                <c:ptCount val="1"/>
                <c:pt idx="0">
                  <c:v>Instalovaný výkon</c:v>
                </c:pt>
              </c:strCache>
            </c:strRef>
          </c:tx>
          <c:invertIfNegative val="0"/>
          <c:val>
            <c:numRef>
              <c:f>'8.4'!$B$38</c:f>
              <c:numCache>
                <c:formatCode>0.0%</c:formatCode>
                <c:ptCount val="1"/>
                <c:pt idx="0">
                  <c:v>7.2987241665981528E-2</c:v>
                </c:pt>
              </c:numCache>
            </c:numRef>
          </c:val>
          <c:extLst>
            <c:ext xmlns:c16="http://schemas.microsoft.com/office/drawing/2014/chart" uri="{C3380CC4-5D6E-409C-BE32-E72D297353CC}">
              <c16:uniqueId val="{00000000-8CE4-42CD-925A-5E49B358BA46}"/>
            </c:ext>
          </c:extLst>
        </c:ser>
        <c:ser>
          <c:idx val="1"/>
          <c:order val="1"/>
          <c:tx>
            <c:strRef>
              <c:f>'8.4'!$A$39</c:f>
              <c:strCache>
                <c:ptCount val="1"/>
                <c:pt idx="0">
                  <c:v>Výroba tepla brutto</c:v>
                </c:pt>
              </c:strCache>
            </c:strRef>
          </c:tx>
          <c:invertIfNegative val="0"/>
          <c:val>
            <c:numRef>
              <c:f>'8.4'!$B$39</c:f>
              <c:numCache>
                <c:formatCode>0.0%</c:formatCode>
                <c:ptCount val="1"/>
                <c:pt idx="0">
                  <c:v>6.2047326390471197E-2</c:v>
                </c:pt>
              </c:numCache>
            </c:numRef>
          </c:val>
          <c:extLst>
            <c:ext xmlns:c16="http://schemas.microsoft.com/office/drawing/2014/chart" uri="{C3380CC4-5D6E-409C-BE32-E72D297353CC}">
              <c16:uniqueId val="{00000001-8CE4-42CD-925A-5E49B358BA46}"/>
            </c:ext>
          </c:extLst>
        </c:ser>
        <c:ser>
          <c:idx val="2"/>
          <c:order val="2"/>
          <c:tx>
            <c:strRef>
              <c:f>'8.4'!$A$40</c:f>
              <c:strCache>
                <c:ptCount val="1"/>
                <c:pt idx="0">
                  <c:v>Dodávky tepla</c:v>
                </c:pt>
              </c:strCache>
            </c:strRef>
          </c:tx>
          <c:invertIfNegative val="0"/>
          <c:val>
            <c:numRef>
              <c:f>'8.4'!$B$40</c:f>
              <c:numCache>
                <c:formatCode>0.0%</c:formatCode>
                <c:ptCount val="1"/>
                <c:pt idx="0">
                  <c:v>3.8689262928873841E-2</c:v>
                </c:pt>
              </c:numCache>
            </c:numRef>
          </c:val>
          <c:extLst>
            <c:ext xmlns:c16="http://schemas.microsoft.com/office/drawing/2014/chart" uri="{C3380CC4-5D6E-409C-BE32-E72D297353CC}">
              <c16:uniqueId val="{00000002-8CE4-42CD-925A-5E49B358BA46}"/>
            </c:ext>
          </c:extLst>
        </c:ser>
        <c:dLbls>
          <c:showLegendKey val="0"/>
          <c:showVal val="0"/>
          <c:showCatName val="0"/>
          <c:showSerName val="0"/>
          <c:showPercent val="0"/>
          <c:showBubbleSize val="0"/>
        </c:dLbls>
        <c:gapWidth val="150"/>
        <c:axId val="199684096"/>
        <c:axId val="199685632"/>
      </c:barChart>
      <c:catAx>
        <c:axId val="199684096"/>
        <c:scaling>
          <c:orientation val="maxMin"/>
        </c:scaling>
        <c:delete val="0"/>
        <c:axPos val="l"/>
        <c:numFmt formatCode="General" sourceLinked="1"/>
        <c:majorTickMark val="none"/>
        <c:minorTickMark val="none"/>
        <c:tickLblPos val="none"/>
        <c:crossAx val="199685632"/>
        <c:crosses val="autoZero"/>
        <c:auto val="1"/>
        <c:lblAlgn val="ctr"/>
        <c:lblOffset val="100"/>
        <c:noMultiLvlLbl val="0"/>
      </c:catAx>
      <c:valAx>
        <c:axId val="19968563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9684096"/>
        <c:crosses val="max"/>
        <c:crossBetween val="between"/>
      </c:valAx>
    </c:plotArea>
    <c:legend>
      <c:legendPos val="b"/>
      <c:layout>
        <c:manualLayout>
          <c:xMode val="edge"/>
          <c:yMode val="edge"/>
          <c:x val="1.5161347929261452E-3"/>
          <c:y val="0.65779056061106134"/>
          <c:w val="0.59835185448712147"/>
          <c:h val="0.280732291795613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8.3669129329565634E-3"/>
          <c:y val="1.1669347203398033E-2"/>
        </c:manualLayout>
      </c:layout>
      <c:overlay val="0"/>
    </c:title>
    <c:autoTitleDeleted val="0"/>
    <c:plotArea>
      <c:layout/>
      <c:barChart>
        <c:barDir val="col"/>
        <c:grouping val="stacked"/>
        <c:varyColors val="0"/>
        <c:ser>
          <c:idx val="0"/>
          <c:order val="0"/>
          <c:tx>
            <c:strRef>
              <c:f>'8.4'!$A$10</c:f>
              <c:strCache>
                <c:ptCount val="1"/>
                <c:pt idx="0">
                  <c:v>Biomasa</c:v>
                </c:pt>
              </c:strCache>
            </c:strRef>
          </c:tx>
          <c:spPr>
            <a:solidFill>
              <a:srgbClr val="23315F"/>
            </a:solidFill>
          </c:spPr>
          <c:invertIfNegative val="0"/>
          <c:cat>
            <c:strRef>
              <c:f>'8.4'!$C$38:$E$38</c:f>
              <c:strCache>
                <c:ptCount val="3"/>
                <c:pt idx="0">
                  <c:v>Leden</c:v>
                </c:pt>
                <c:pt idx="1">
                  <c:v>Únor</c:v>
                </c:pt>
                <c:pt idx="2">
                  <c:v>Březen</c:v>
                </c:pt>
              </c:strCache>
            </c:strRef>
          </c:cat>
          <c:val>
            <c:numRef>
              <c:f>('8.4'!$B$10,'8.4'!$D$10,'8.4'!$F$10)</c:f>
              <c:numCache>
                <c:formatCode>#,##0.0</c:formatCode>
                <c:ptCount val="3"/>
                <c:pt idx="0">
                  <c:v>47299.807000000001</c:v>
                </c:pt>
                <c:pt idx="1">
                  <c:v>39690.616000000002</c:v>
                </c:pt>
                <c:pt idx="2">
                  <c:v>43654.748000000007</c:v>
                </c:pt>
              </c:numCache>
            </c:numRef>
          </c:val>
          <c:extLst>
            <c:ext xmlns:c16="http://schemas.microsoft.com/office/drawing/2014/chart" uri="{C3380CC4-5D6E-409C-BE32-E72D297353CC}">
              <c16:uniqueId val="{00000000-6F9D-4093-8076-46C14AD4DAF7}"/>
            </c:ext>
          </c:extLst>
        </c:ser>
        <c:ser>
          <c:idx val="1"/>
          <c:order val="1"/>
          <c:tx>
            <c:strRef>
              <c:f>'8.4'!$A$11</c:f>
              <c:strCache>
                <c:ptCount val="1"/>
                <c:pt idx="0">
                  <c:v>Bioplyn</c:v>
                </c:pt>
              </c:strCache>
            </c:strRef>
          </c:tx>
          <c:spPr>
            <a:solidFill>
              <a:srgbClr val="5A6588"/>
            </a:solidFill>
          </c:spPr>
          <c:invertIfNegative val="0"/>
          <c:cat>
            <c:strRef>
              <c:f>'8.4'!$C$38:$E$38</c:f>
              <c:strCache>
                <c:ptCount val="3"/>
                <c:pt idx="0">
                  <c:v>Leden</c:v>
                </c:pt>
                <c:pt idx="1">
                  <c:v>Únor</c:v>
                </c:pt>
                <c:pt idx="2">
                  <c:v>Březen</c:v>
                </c:pt>
              </c:strCache>
            </c:strRef>
          </c:cat>
          <c:val>
            <c:numRef>
              <c:f>('8.4'!$B$11,'8.4'!$D$11,'8.4'!$F$11)</c:f>
              <c:numCache>
                <c:formatCode>#,##0.0</c:formatCode>
                <c:ptCount val="3"/>
                <c:pt idx="0">
                  <c:v>771</c:v>
                </c:pt>
                <c:pt idx="1">
                  <c:v>720</c:v>
                </c:pt>
                <c:pt idx="2">
                  <c:v>683</c:v>
                </c:pt>
              </c:numCache>
            </c:numRef>
          </c:val>
          <c:extLst>
            <c:ext xmlns:c16="http://schemas.microsoft.com/office/drawing/2014/chart" uri="{C3380CC4-5D6E-409C-BE32-E72D297353CC}">
              <c16:uniqueId val="{00000001-6F9D-4093-8076-46C14AD4DAF7}"/>
            </c:ext>
          </c:extLst>
        </c:ser>
        <c:ser>
          <c:idx val="2"/>
          <c:order val="2"/>
          <c:tx>
            <c:strRef>
              <c:f>'8.4'!$A$12</c:f>
              <c:strCache>
                <c:ptCount val="1"/>
                <c:pt idx="0">
                  <c:v>Černé uhlí</c:v>
                </c:pt>
              </c:strCache>
            </c:strRef>
          </c:tx>
          <c:spPr>
            <a:solidFill>
              <a:srgbClr val="9198B0"/>
            </a:solidFill>
          </c:spPr>
          <c:invertIfNegative val="0"/>
          <c:cat>
            <c:strRef>
              <c:f>'8.4'!$C$38:$E$38</c:f>
              <c:strCache>
                <c:ptCount val="3"/>
                <c:pt idx="0">
                  <c:v>Leden</c:v>
                </c:pt>
                <c:pt idx="1">
                  <c:v>Únor</c:v>
                </c:pt>
                <c:pt idx="2">
                  <c:v>Březen</c:v>
                </c:pt>
              </c:strCache>
            </c:strRef>
          </c:cat>
          <c:val>
            <c:numRef>
              <c:f>('8.4'!$B$12,'8.4'!$D$12,'8.4'!$F$12)</c:f>
              <c:numCache>
                <c:formatCode>#,##0.0</c:formatCode>
                <c:ptCount val="3"/>
                <c:pt idx="0">
                  <c:v>0</c:v>
                </c:pt>
                <c:pt idx="1">
                  <c:v>0</c:v>
                </c:pt>
                <c:pt idx="2">
                  <c:v>0</c:v>
                </c:pt>
              </c:numCache>
            </c:numRef>
          </c:val>
          <c:extLst>
            <c:ext xmlns:c16="http://schemas.microsoft.com/office/drawing/2014/chart" uri="{C3380CC4-5D6E-409C-BE32-E72D297353CC}">
              <c16:uniqueId val="{00000002-6F9D-4093-8076-46C14AD4DAF7}"/>
            </c:ext>
          </c:extLst>
        </c:ser>
        <c:ser>
          <c:idx val="3"/>
          <c:order val="3"/>
          <c:tx>
            <c:strRef>
              <c:f>'8.4'!$A$13</c:f>
              <c:strCache>
                <c:ptCount val="1"/>
                <c:pt idx="0">
                  <c:v>Elektrická energie</c:v>
                </c:pt>
              </c:strCache>
            </c:strRef>
          </c:tx>
          <c:spPr>
            <a:solidFill>
              <a:srgbClr val="C8CBD7"/>
            </a:solidFill>
          </c:spPr>
          <c:invertIfNegative val="0"/>
          <c:cat>
            <c:strRef>
              <c:f>'8.4'!$C$38:$E$38</c:f>
              <c:strCache>
                <c:ptCount val="3"/>
                <c:pt idx="0">
                  <c:v>Leden</c:v>
                </c:pt>
                <c:pt idx="1">
                  <c:v>Únor</c:v>
                </c:pt>
                <c:pt idx="2">
                  <c:v>Březen</c:v>
                </c:pt>
              </c:strCache>
            </c:strRef>
          </c:cat>
          <c:val>
            <c:numRef>
              <c:f>('8.4'!$B$13,'8.4'!$D$13,'8.4'!$F$13)</c:f>
              <c:numCache>
                <c:formatCode>#,##0.0</c:formatCode>
                <c:ptCount val="3"/>
                <c:pt idx="0">
                  <c:v>0</c:v>
                </c:pt>
                <c:pt idx="1">
                  <c:v>0</c:v>
                </c:pt>
                <c:pt idx="2">
                  <c:v>0</c:v>
                </c:pt>
              </c:numCache>
            </c:numRef>
          </c:val>
          <c:extLst>
            <c:ext xmlns:c16="http://schemas.microsoft.com/office/drawing/2014/chart" uri="{C3380CC4-5D6E-409C-BE32-E72D297353CC}">
              <c16:uniqueId val="{00000003-6F9D-4093-8076-46C14AD4DAF7}"/>
            </c:ext>
          </c:extLst>
        </c:ser>
        <c:ser>
          <c:idx val="4"/>
          <c:order val="4"/>
          <c:tx>
            <c:strRef>
              <c:f>'8.4'!$A$14</c:f>
              <c:strCache>
                <c:ptCount val="1"/>
                <c:pt idx="0">
                  <c:v>Energie prostředí (tepelné čerpadlo)</c:v>
                </c:pt>
              </c:strCache>
            </c:strRef>
          </c:tx>
          <c:spPr>
            <a:solidFill>
              <a:srgbClr val="E02C1F"/>
            </a:solidFill>
          </c:spPr>
          <c:invertIfNegative val="0"/>
          <c:cat>
            <c:strRef>
              <c:f>'8.4'!$C$38:$E$38</c:f>
              <c:strCache>
                <c:ptCount val="3"/>
                <c:pt idx="0">
                  <c:v>Leden</c:v>
                </c:pt>
                <c:pt idx="1">
                  <c:v>Únor</c:v>
                </c:pt>
                <c:pt idx="2">
                  <c:v>Březen</c:v>
                </c:pt>
              </c:strCache>
            </c:strRef>
          </c:cat>
          <c:val>
            <c:numRef>
              <c:f>('8.4'!$B$14,'8.4'!$D$14,'8.4'!$F$14)</c:f>
              <c:numCache>
                <c:formatCode>#,##0.0</c:formatCode>
                <c:ptCount val="3"/>
                <c:pt idx="0">
                  <c:v>513.83999999999992</c:v>
                </c:pt>
                <c:pt idx="1">
                  <c:v>478.33</c:v>
                </c:pt>
                <c:pt idx="2">
                  <c:v>501.17</c:v>
                </c:pt>
              </c:numCache>
            </c:numRef>
          </c:val>
          <c:extLst>
            <c:ext xmlns:c16="http://schemas.microsoft.com/office/drawing/2014/chart" uri="{C3380CC4-5D6E-409C-BE32-E72D297353CC}">
              <c16:uniqueId val="{00000004-6F9D-4093-8076-46C14AD4DAF7}"/>
            </c:ext>
          </c:extLst>
        </c:ser>
        <c:ser>
          <c:idx val="5"/>
          <c:order val="5"/>
          <c:tx>
            <c:strRef>
              <c:f>'8.4'!$A$15</c:f>
              <c:strCache>
                <c:ptCount val="1"/>
                <c:pt idx="0">
                  <c:v>Energie Slunce (solární kolektor)</c:v>
                </c:pt>
              </c:strCache>
            </c:strRef>
          </c:tx>
          <c:spPr>
            <a:solidFill>
              <a:srgbClr val="E86158"/>
            </a:solidFill>
          </c:spPr>
          <c:invertIfNegative val="0"/>
          <c:cat>
            <c:strRef>
              <c:f>'8.4'!$C$38:$E$38</c:f>
              <c:strCache>
                <c:ptCount val="3"/>
                <c:pt idx="0">
                  <c:v>Leden</c:v>
                </c:pt>
                <c:pt idx="1">
                  <c:v>Únor</c:v>
                </c:pt>
                <c:pt idx="2">
                  <c:v>Březen</c:v>
                </c:pt>
              </c:strCache>
            </c:strRef>
          </c:cat>
          <c:val>
            <c:numRef>
              <c:f>('8.4'!$B$15,'8.4'!$D$15,'8.4'!$F$15)</c:f>
              <c:numCache>
                <c:formatCode>#,##0.0</c:formatCode>
                <c:ptCount val="3"/>
                <c:pt idx="0">
                  <c:v>2.0499999999999998</c:v>
                </c:pt>
                <c:pt idx="1">
                  <c:v>5.01</c:v>
                </c:pt>
                <c:pt idx="2">
                  <c:v>20.54</c:v>
                </c:pt>
              </c:numCache>
            </c:numRef>
          </c:val>
          <c:extLst>
            <c:ext xmlns:c16="http://schemas.microsoft.com/office/drawing/2014/chart" uri="{C3380CC4-5D6E-409C-BE32-E72D297353CC}">
              <c16:uniqueId val="{00000005-6F9D-4093-8076-46C14AD4DAF7}"/>
            </c:ext>
          </c:extLst>
        </c:ser>
        <c:ser>
          <c:idx val="6"/>
          <c:order val="6"/>
          <c:tx>
            <c:strRef>
              <c:f>'8.4'!$A$16</c:f>
              <c:strCache>
                <c:ptCount val="1"/>
                <c:pt idx="0">
                  <c:v>Hnědé uhlí</c:v>
                </c:pt>
              </c:strCache>
            </c:strRef>
          </c:tx>
          <c:spPr>
            <a:solidFill>
              <a:srgbClr val="F0948F"/>
            </a:solidFill>
          </c:spPr>
          <c:invertIfNegative val="0"/>
          <c:cat>
            <c:strRef>
              <c:f>'8.4'!$C$38:$E$38</c:f>
              <c:strCache>
                <c:ptCount val="3"/>
                <c:pt idx="0">
                  <c:v>Leden</c:v>
                </c:pt>
                <c:pt idx="1">
                  <c:v>Únor</c:v>
                </c:pt>
                <c:pt idx="2">
                  <c:v>Březen</c:v>
                </c:pt>
              </c:strCache>
            </c:strRef>
          </c:cat>
          <c:val>
            <c:numRef>
              <c:f>('8.4'!$B$16,'8.4'!$D$16,'8.4'!$F$16)</c:f>
              <c:numCache>
                <c:formatCode>#,##0.0</c:formatCode>
                <c:ptCount val="3"/>
                <c:pt idx="0">
                  <c:v>304505.51</c:v>
                </c:pt>
                <c:pt idx="1">
                  <c:v>259946.81299999999</c:v>
                </c:pt>
                <c:pt idx="2">
                  <c:v>260561.30100000001</c:v>
                </c:pt>
              </c:numCache>
            </c:numRef>
          </c:val>
          <c:extLst>
            <c:ext xmlns:c16="http://schemas.microsoft.com/office/drawing/2014/chart" uri="{C3380CC4-5D6E-409C-BE32-E72D297353CC}">
              <c16:uniqueId val="{00000006-6F9D-4093-8076-46C14AD4DAF7}"/>
            </c:ext>
          </c:extLst>
        </c:ser>
        <c:ser>
          <c:idx val="7"/>
          <c:order val="7"/>
          <c:tx>
            <c:strRef>
              <c:f>'8.4'!$A$17</c:f>
              <c:strCache>
                <c:ptCount val="1"/>
                <c:pt idx="0">
                  <c:v>Jaderné palivo</c:v>
                </c:pt>
              </c:strCache>
            </c:strRef>
          </c:tx>
          <c:spPr>
            <a:solidFill>
              <a:srgbClr val="F7C9C7"/>
            </a:solidFill>
          </c:spPr>
          <c:invertIfNegative val="0"/>
          <c:cat>
            <c:strRef>
              <c:f>'8.4'!$C$38:$E$38</c:f>
              <c:strCache>
                <c:ptCount val="3"/>
                <c:pt idx="0">
                  <c:v>Leden</c:v>
                </c:pt>
                <c:pt idx="1">
                  <c:v>Únor</c:v>
                </c:pt>
                <c:pt idx="2">
                  <c:v>Březen</c:v>
                </c:pt>
              </c:strCache>
            </c:strRef>
          </c:cat>
          <c:val>
            <c:numRef>
              <c:f>('8.4'!$B$17,'8.4'!$D$17,'8.4'!$F$17)</c:f>
              <c:numCache>
                <c:formatCode>#,##0.0</c:formatCode>
                <c:ptCount val="3"/>
                <c:pt idx="0">
                  <c:v>0</c:v>
                </c:pt>
                <c:pt idx="1">
                  <c:v>0</c:v>
                </c:pt>
                <c:pt idx="2">
                  <c:v>0</c:v>
                </c:pt>
              </c:numCache>
            </c:numRef>
          </c:val>
          <c:extLst>
            <c:ext xmlns:c16="http://schemas.microsoft.com/office/drawing/2014/chart" uri="{C3380CC4-5D6E-409C-BE32-E72D297353CC}">
              <c16:uniqueId val="{00000007-6F9D-4093-8076-46C14AD4DAF7}"/>
            </c:ext>
          </c:extLst>
        </c:ser>
        <c:ser>
          <c:idx val="8"/>
          <c:order val="8"/>
          <c:tx>
            <c:strRef>
              <c:f>'8.4'!$A$18</c:f>
              <c:strCache>
                <c:ptCount val="1"/>
                <c:pt idx="0">
                  <c:v>Koks</c:v>
                </c:pt>
              </c:strCache>
            </c:strRef>
          </c:tx>
          <c:spPr>
            <a:solidFill>
              <a:srgbClr val="262626"/>
            </a:solidFill>
          </c:spPr>
          <c:invertIfNegative val="0"/>
          <c:cat>
            <c:strRef>
              <c:f>'8.4'!$C$38:$E$38</c:f>
              <c:strCache>
                <c:ptCount val="3"/>
                <c:pt idx="0">
                  <c:v>Leden</c:v>
                </c:pt>
                <c:pt idx="1">
                  <c:v>Únor</c:v>
                </c:pt>
                <c:pt idx="2">
                  <c:v>Březen</c:v>
                </c:pt>
              </c:strCache>
            </c:strRef>
          </c:cat>
          <c:val>
            <c:numRef>
              <c:f>('8.4'!$B$18,'8.4'!$D$18,'8.4'!$F$18)</c:f>
              <c:numCache>
                <c:formatCode>#,##0.0</c:formatCode>
                <c:ptCount val="3"/>
                <c:pt idx="0">
                  <c:v>0</c:v>
                </c:pt>
                <c:pt idx="1">
                  <c:v>0</c:v>
                </c:pt>
                <c:pt idx="2">
                  <c:v>0</c:v>
                </c:pt>
              </c:numCache>
            </c:numRef>
          </c:val>
          <c:extLst>
            <c:ext xmlns:c16="http://schemas.microsoft.com/office/drawing/2014/chart" uri="{C3380CC4-5D6E-409C-BE32-E72D297353CC}">
              <c16:uniqueId val="{00000008-6F9D-4093-8076-46C14AD4DAF7}"/>
            </c:ext>
          </c:extLst>
        </c:ser>
        <c:ser>
          <c:idx val="9"/>
          <c:order val="9"/>
          <c:tx>
            <c:strRef>
              <c:f>'8.4'!$A$19</c:f>
              <c:strCache>
                <c:ptCount val="1"/>
                <c:pt idx="0">
                  <c:v>Odpadní teplo</c:v>
                </c:pt>
              </c:strCache>
            </c:strRef>
          </c:tx>
          <c:spPr>
            <a:solidFill>
              <a:srgbClr val="646363"/>
            </a:solidFill>
          </c:spPr>
          <c:invertIfNegative val="0"/>
          <c:cat>
            <c:strRef>
              <c:f>'8.4'!$C$38:$E$38</c:f>
              <c:strCache>
                <c:ptCount val="3"/>
                <c:pt idx="0">
                  <c:v>Leden</c:v>
                </c:pt>
                <c:pt idx="1">
                  <c:v>Únor</c:v>
                </c:pt>
                <c:pt idx="2">
                  <c:v>Březen</c:v>
                </c:pt>
              </c:strCache>
            </c:strRef>
          </c:cat>
          <c:val>
            <c:numRef>
              <c:f>('8.4'!$B$19,'8.4'!$D$19,'8.4'!$F$19)</c:f>
              <c:numCache>
                <c:formatCode>#,##0.0</c:formatCode>
                <c:ptCount val="3"/>
                <c:pt idx="0">
                  <c:v>0</c:v>
                </c:pt>
                <c:pt idx="1">
                  <c:v>0</c:v>
                </c:pt>
                <c:pt idx="2">
                  <c:v>0</c:v>
                </c:pt>
              </c:numCache>
            </c:numRef>
          </c:val>
          <c:extLst>
            <c:ext xmlns:c16="http://schemas.microsoft.com/office/drawing/2014/chart" uri="{C3380CC4-5D6E-409C-BE32-E72D297353CC}">
              <c16:uniqueId val="{00000009-6F9D-4093-8076-46C14AD4DAF7}"/>
            </c:ext>
          </c:extLst>
        </c:ser>
        <c:ser>
          <c:idx val="10"/>
          <c:order val="10"/>
          <c:tx>
            <c:strRef>
              <c:f>'8.4'!$A$20</c:f>
              <c:strCache>
                <c:ptCount val="1"/>
                <c:pt idx="0">
                  <c:v>Ostatní kapalná paliva</c:v>
                </c:pt>
              </c:strCache>
            </c:strRef>
          </c:tx>
          <c:spPr>
            <a:solidFill>
              <a:srgbClr val="9D9D9C"/>
            </a:solidFill>
          </c:spPr>
          <c:invertIfNegative val="0"/>
          <c:cat>
            <c:strRef>
              <c:f>'8.4'!$C$38:$E$38</c:f>
              <c:strCache>
                <c:ptCount val="3"/>
                <c:pt idx="0">
                  <c:v>Leden</c:v>
                </c:pt>
                <c:pt idx="1">
                  <c:v>Únor</c:v>
                </c:pt>
                <c:pt idx="2">
                  <c:v>Březen</c:v>
                </c:pt>
              </c:strCache>
            </c:strRef>
          </c:cat>
          <c:val>
            <c:numRef>
              <c:f>('8.4'!$B$20,'8.4'!$D$20,'8.4'!$F$20)</c:f>
              <c:numCache>
                <c:formatCode>#,##0.0</c:formatCode>
                <c:ptCount val="3"/>
                <c:pt idx="0">
                  <c:v>0</c:v>
                </c:pt>
                <c:pt idx="1">
                  <c:v>0</c:v>
                </c:pt>
                <c:pt idx="2">
                  <c:v>0</c:v>
                </c:pt>
              </c:numCache>
            </c:numRef>
          </c:val>
          <c:extLst>
            <c:ext xmlns:c16="http://schemas.microsoft.com/office/drawing/2014/chart" uri="{C3380CC4-5D6E-409C-BE32-E72D297353CC}">
              <c16:uniqueId val="{0000000A-6F9D-4093-8076-46C14AD4DAF7}"/>
            </c:ext>
          </c:extLst>
        </c:ser>
        <c:ser>
          <c:idx val="11"/>
          <c:order val="11"/>
          <c:tx>
            <c:strRef>
              <c:f>'8.4'!$A$21</c:f>
              <c:strCache>
                <c:ptCount val="1"/>
                <c:pt idx="0">
                  <c:v>Ostatní pevná paliva</c:v>
                </c:pt>
              </c:strCache>
            </c:strRef>
          </c:tx>
          <c:spPr>
            <a:solidFill>
              <a:srgbClr val="D0D0D0"/>
            </a:solidFill>
          </c:spPr>
          <c:invertIfNegative val="0"/>
          <c:cat>
            <c:strRef>
              <c:f>'8.4'!$C$38:$E$38</c:f>
              <c:strCache>
                <c:ptCount val="3"/>
                <c:pt idx="0">
                  <c:v>Leden</c:v>
                </c:pt>
                <c:pt idx="1">
                  <c:v>Únor</c:v>
                </c:pt>
                <c:pt idx="2">
                  <c:v>Březen</c:v>
                </c:pt>
              </c:strCache>
            </c:strRef>
          </c:cat>
          <c:val>
            <c:numRef>
              <c:f>('8.4'!$B$21,'8.4'!$D$21,'8.4'!$F$21)</c:f>
              <c:numCache>
                <c:formatCode>#,##0.0</c:formatCode>
                <c:ptCount val="3"/>
                <c:pt idx="0">
                  <c:v>0</c:v>
                </c:pt>
                <c:pt idx="1">
                  <c:v>0</c:v>
                </c:pt>
                <c:pt idx="2">
                  <c:v>0</c:v>
                </c:pt>
              </c:numCache>
            </c:numRef>
          </c:val>
          <c:extLst>
            <c:ext xmlns:c16="http://schemas.microsoft.com/office/drawing/2014/chart" uri="{C3380CC4-5D6E-409C-BE32-E72D297353CC}">
              <c16:uniqueId val="{0000000B-6F9D-4093-8076-46C14AD4DAF7}"/>
            </c:ext>
          </c:extLst>
        </c:ser>
        <c:ser>
          <c:idx val="12"/>
          <c:order val="12"/>
          <c:tx>
            <c:strRef>
              <c:f>'8.4'!$A$22</c:f>
              <c:strCache>
                <c:ptCount val="1"/>
                <c:pt idx="0">
                  <c:v>Ostatní plyny</c:v>
                </c:pt>
              </c:strCache>
            </c:strRef>
          </c:tx>
          <c:spPr>
            <a:pattFill prst="ltUpDiag">
              <a:fgClr>
                <a:srgbClr val="23315F"/>
              </a:fgClr>
              <a:bgClr>
                <a:sysClr val="window" lastClr="FFFFFF"/>
              </a:bgClr>
            </a:pattFill>
          </c:spPr>
          <c:invertIfNegative val="0"/>
          <c:cat>
            <c:strRef>
              <c:f>'8.4'!$C$38:$E$38</c:f>
              <c:strCache>
                <c:ptCount val="3"/>
                <c:pt idx="0">
                  <c:v>Leden</c:v>
                </c:pt>
                <c:pt idx="1">
                  <c:v>Únor</c:v>
                </c:pt>
                <c:pt idx="2">
                  <c:v>Březen</c:v>
                </c:pt>
              </c:strCache>
            </c:strRef>
          </c:cat>
          <c:val>
            <c:numRef>
              <c:f>('8.4'!$B$22,'8.4'!$D$22,'8.4'!$F$22)</c:f>
              <c:numCache>
                <c:formatCode>#,##0.0</c:formatCode>
                <c:ptCount val="3"/>
                <c:pt idx="0">
                  <c:v>0</c:v>
                </c:pt>
                <c:pt idx="1">
                  <c:v>0</c:v>
                </c:pt>
                <c:pt idx="2">
                  <c:v>0</c:v>
                </c:pt>
              </c:numCache>
            </c:numRef>
          </c:val>
          <c:extLst>
            <c:ext xmlns:c16="http://schemas.microsoft.com/office/drawing/2014/chart" uri="{C3380CC4-5D6E-409C-BE32-E72D297353CC}">
              <c16:uniqueId val="{0000000C-6F9D-4093-8076-46C14AD4DAF7}"/>
            </c:ext>
          </c:extLst>
        </c:ser>
        <c:ser>
          <c:idx val="13"/>
          <c:order val="13"/>
          <c:tx>
            <c:strRef>
              <c:f>'8.4'!$A$23</c:f>
              <c:strCache>
                <c:ptCount val="1"/>
                <c:pt idx="0">
                  <c:v>Ostatní</c:v>
                </c:pt>
              </c:strCache>
            </c:strRef>
          </c:tx>
          <c:spPr>
            <a:pattFill prst="ltUpDiag">
              <a:fgClr>
                <a:srgbClr val="E02C1F"/>
              </a:fgClr>
              <a:bgClr>
                <a:sysClr val="window" lastClr="FFFFFF"/>
              </a:bgClr>
            </a:pattFill>
          </c:spPr>
          <c:invertIfNegative val="0"/>
          <c:cat>
            <c:strRef>
              <c:f>'8.4'!$C$38:$E$38</c:f>
              <c:strCache>
                <c:ptCount val="3"/>
                <c:pt idx="0">
                  <c:v>Leden</c:v>
                </c:pt>
                <c:pt idx="1">
                  <c:v>Únor</c:v>
                </c:pt>
                <c:pt idx="2">
                  <c:v>Březen</c:v>
                </c:pt>
              </c:strCache>
            </c:strRef>
          </c:cat>
          <c:val>
            <c:numRef>
              <c:f>('8.4'!$B$23,'8.4'!$D$23,'8.4'!$F$23)</c:f>
              <c:numCache>
                <c:formatCode>#,##0.0</c:formatCode>
                <c:ptCount val="3"/>
                <c:pt idx="0">
                  <c:v>0</c:v>
                </c:pt>
                <c:pt idx="1">
                  <c:v>0</c:v>
                </c:pt>
                <c:pt idx="2">
                  <c:v>0</c:v>
                </c:pt>
              </c:numCache>
            </c:numRef>
          </c:val>
          <c:extLst>
            <c:ext xmlns:c16="http://schemas.microsoft.com/office/drawing/2014/chart" uri="{C3380CC4-5D6E-409C-BE32-E72D297353CC}">
              <c16:uniqueId val="{0000000D-6F9D-4093-8076-46C14AD4DAF7}"/>
            </c:ext>
          </c:extLst>
        </c:ser>
        <c:ser>
          <c:idx val="14"/>
          <c:order val="14"/>
          <c:tx>
            <c:strRef>
              <c:f>'8.4'!$A$24</c:f>
              <c:strCache>
                <c:ptCount val="1"/>
                <c:pt idx="0">
                  <c:v>Topné oleje</c:v>
                </c:pt>
              </c:strCache>
            </c:strRef>
          </c:tx>
          <c:spPr>
            <a:pattFill prst="ltUpDiag">
              <a:fgClr>
                <a:srgbClr val="5A6588"/>
              </a:fgClr>
              <a:bgClr>
                <a:sysClr val="window" lastClr="FFFFFF"/>
              </a:bgClr>
            </a:pattFill>
          </c:spPr>
          <c:invertIfNegative val="0"/>
          <c:cat>
            <c:strRef>
              <c:f>'8.4'!$C$38:$E$38</c:f>
              <c:strCache>
                <c:ptCount val="3"/>
                <c:pt idx="0">
                  <c:v>Leden</c:v>
                </c:pt>
                <c:pt idx="1">
                  <c:v>Únor</c:v>
                </c:pt>
                <c:pt idx="2">
                  <c:v>Březen</c:v>
                </c:pt>
              </c:strCache>
            </c:strRef>
          </c:cat>
          <c:val>
            <c:numRef>
              <c:f>('8.4'!$B$24,'8.4'!$D$24,'8.4'!$F$24)</c:f>
              <c:numCache>
                <c:formatCode>#,##0.0</c:formatCode>
                <c:ptCount val="3"/>
                <c:pt idx="0">
                  <c:v>8346.6299999999992</c:v>
                </c:pt>
                <c:pt idx="1">
                  <c:v>7737.71</c:v>
                </c:pt>
                <c:pt idx="2">
                  <c:v>11756.939999999999</c:v>
                </c:pt>
              </c:numCache>
            </c:numRef>
          </c:val>
          <c:extLst>
            <c:ext xmlns:c16="http://schemas.microsoft.com/office/drawing/2014/chart" uri="{C3380CC4-5D6E-409C-BE32-E72D297353CC}">
              <c16:uniqueId val="{0000000E-6F9D-4093-8076-46C14AD4DAF7}"/>
            </c:ext>
          </c:extLst>
        </c:ser>
        <c:ser>
          <c:idx val="15"/>
          <c:order val="15"/>
          <c:tx>
            <c:strRef>
              <c:f>'8.4'!$A$25</c:f>
              <c:strCache>
                <c:ptCount val="1"/>
                <c:pt idx="0">
                  <c:v>Zemní plyn</c:v>
                </c:pt>
              </c:strCache>
            </c:strRef>
          </c:tx>
          <c:spPr>
            <a:pattFill prst="ltUpDiag">
              <a:fgClr>
                <a:srgbClr val="E86158"/>
              </a:fgClr>
              <a:bgClr>
                <a:sysClr val="window" lastClr="FFFFFF"/>
              </a:bgClr>
            </a:pattFill>
          </c:spPr>
          <c:invertIfNegative val="0"/>
          <c:cat>
            <c:strRef>
              <c:f>'8.4'!$C$38:$E$38</c:f>
              <c:strCache>
                <c:ptCount val="3"/>
                <c:pt idx="0">
                  <c:v>Leden</c:v>
                </c:pt>
                <c:pt idx="1">
                  <c:v>Únor</c:v>
                </c:pt>
                <c:pt idx="2">
                  <c:v>Březen</c:v>
                </c:pt>
              </c:strCache>
            </c:strRef>
          </c:cat>
          <c:val>
            <c:numRef>
              <c:f>('8.4'!$B$25,'8.4'!$D$25,'8.4'!$F$25)</c:f>
              <c:numCache>
                <c:formatCode>#,##0.0</c:formatCode>
                <c:ptCount val="3"/>
                <c:pt idx="0">
                  <c:v>95830.748999999996</c:v>
                </c:pt>
                <c:pt idx="1">
                  <c:v>78221.430000000008</c:v>
                </c:pt>
                <c:pt idx="2">
                  <c:v>67968.953999999983</c:v>
                </c:pt>
              </c:numCache>
            </c:numRef>
          </c:val>
          <c:extLst>
            <c:ext xmlns:c16="http://schemas.microsoft.com/office/drawing/2014/chart" uri="{C3380CC4-5D6E-409C-BE32-E72D297353CC}">
              <c16:uniqueId val="{0000000F-6F9D-4093-8076-46C14AD4DAF7}"/>
            </c:ext>
          </c:extLst>
        </c:ser>
        <c:dLbls>
          <c:showLegendKey val="0"/>
          <c:showVal val="0"/>
          <c:showCatName val="0"/>
          <c:showSerName val="0"/>
          <c:showPercent val="0"/>
          <c:showBubbleSize val="0"/>
        </c:dLbls>
        <c:gapWidth val="75"/>
        <c:overlap val="100"/>
        <c:axId val="284585984"/>
        <c:axId val="284587520"/>
      </c:barChart>
      <c:catAx>
        <c:axId val="2845859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587520"/>
        <c:crosses val="autoZero"/>
        <c:auto val="1"/>
        <c:lblAlgn val="ctr"/>
        <c:lblOffset val="100"/>
        <c:noMultiLvlLbl val="0"/>
      </c:catAx>
      <c:valAx>
        <c:axId val="284587520"/>
        <c:scaling>
          <c:orientation val="minMax"/>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5859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309A-4B8B-9C9C-69DD6FC9E635}"/>
              </c:ext>
            </c:extLst>
          </c:dPt>
          <c:dPt>
            <c:idx val="1"/>
            <c:bubble3D val="0"/>
            <c:spPr>
              <a:solidFill>
                <a:schemeClr val="accent2"/>
              </a:solidFill>
            </c:spPr>
            <c:extLst>
              <c:ext xmlns:c16="http://schemas.microsoft.com/office/drawing/2014/chart" uri="{C3380CC4-5D6E-409C-BE32-E72D297353CC}">
                <c16:uniqueId val="{00000002-309A-4B8B-9C9C-69DD6FC9E635}"/>
              </c:ext>
            </c:extLst>
          </c:dPt>
          <c:dPt>
            <c:idx val="2"/>
            <c:bubble3D val="0"/>
            <c:spPr>
              <a:solidFill>
                <a:schemeClr val="accent3"/>
              </a:solidFill>
            </c:spPr>
            <c:extLst>
              <c:ext xmlns:c16="http://schemas.microsoft.com/office/drawing/2014/chart" uri="{C3380CC4-5D6E-409C-BE32-E72D297353CC}">
                <c16:uniqueId val="{00000003-309A-4B8B-9C9C-69DD6FC9E635}"/>
              </c:ext>
            </c:extLst>
          </c:dPt>
          <c:dPt>
            <c:idx val="3"/>
            <c:bubble3D val="0"/>
            <c:spPr>
              <a:solidFill>
                <a:schemeClr val="accent4"/>
              </a:solidFill>
            </c:spPr>
            <c:extLst>
              <c:ext xmlns:c16="http://schemas.microsoft.com/office/drawing/2014/chart" uri="{C3380CC4-5D6E-409C-BE32-E72D297353CC}">
                <c16:uniqueId val="{00000004-309A-4B8B-9C9C-69DD6FC9E635}"/>
              </c:ext>
            </c:extLst>
          </c:dPt>
          <c:dPt>
            <c:idx val="4"/>
            <c:bubble3D val="0"/>
            <c:spPr>
              <a:solidFill>
                <a:schemeClr val="accent5"/>
              </a:solidFill>
            </c:spPr>
            <c:extLst>
              <c:ext xmlns:c16="http://schemas.microsoft.com/office/drawing/2014/chart" uri="{C3380CC4-5D6E-409C-BE32-E72D297353CC}">
                <c16:uniqueId val="{00000005-309A-4B8B-9C9C-69DD6FC9E635}"/>
              </c:ext>
            </c:extLst>
          </c:dPt>
          <c:dPt>
            <c:idx val="5"/>
            <c:bubble3D val="0"/>
            <c:spPr>
              <a:solidFill>
                <a:schemeClr val="accent6"/>
              </a:solidFill>
            </c:spPr>
            <c:extLst>
              <c:ext xmlns:c16="http://schemas.microsoft.com/office/drawing/2014/chart" uri="{C3380CC4-5D6E-409C-BE32-E72D297353CC}">
                <c16:uniqueId val="{00000006-309A-4B8B-9C9C-69DD6FC9E635}"/>
              </c:ext>
            </c:extLst>
          </c:dPt>
          <c:dPt>
            <c:idx val="6"/>
            <c:bubble3D val="0"/>
            <c:spPr>
              <a:solidFill>
                <a:srgbClr val="F0948F"/>
              </a:solidFill>
            </c:spPr>
            <c:extLst>
              <c:ext xmlns:c16="http://schemas.microsoft.com/office/drawing/2014/chart" uri="{C3380CC4-5D6E-409C-BE32-E72D297353CC}">
                <c16:uniqueId val="{00000007-309A-4B8B-9C9C-69DD6FC9E635}"/>
              </c:ext>
            </c:extLst>
          </c:dPt>
          <c:dPt>
            <c:idx val="7"/>
            <c:bubble3D val="0"/>
            <c:spPr>
              <a:solidFill>
                <a:srgbClr val="F7C9C7"/>
              </a:solidFill>
            </c:spPr>
            <c:extLst>
              <c:ext xmlns:c16="http://schemas.microsoft.com/office/drawing/2014/chart" uri="{C3380CC4-5D6E-409C-BE32-E72D297353CC}">
                <c16:uniqueId val="{00000000-C55B-4F2D-A47F-E7BF0FB902C0}"/>
              </c:ext>
            </c:extLst>
          </c:dPt>
          <c:cat>
            <c:numRef>
              <c:f>'8.4'!$O$27:$O$34</c:f>
              <c:numCache>
                <c:formatCode>#,##0.0</c:formatCode>
                <c:ptCount val="8"/>
              </c:numCache>
            </c:numRef>
          </c:cat>
          <c:val>
            <c:numRef>
              <c:f>'8.4'!$J$27:$J$34</c:f>
              <c:numCache>
                <c:formatCode>0.0</c:formatCode>
                <c:ptCount val="8"/>
              </c:numCache>
            </c:numRef>
          </c:val>
          <c:extLst>
            <c:ext xmlns:c16="http://schemas.microsoft.com/office/drawing/2014/chart" uri="{C3380CC4-5D6E-409C-BE32-E72D297353CC}">
              <c16:uniqueId val="{00000001-C55B-4F2D-A47F-E7BF0FB902C0}"/>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solidFill>
                  <a:schemeClr val="accent1"/>
                </a:solidFill>
              </a:defRPr>
            </a:pPr>
            <a:r>
              <a:rPr lang="cs-CZ" sz="1000" baseline="0">
                <a:solidFill>
                  <a:srgbClr val="233060"/>
                </a:solidFill>
                <a:latin typeface="Arial" panose="020B0604020202020204" pitchFamily="34" charset="0"/>
                <a:cs typeface="Arial" panose="020B0604020202020204" pitchFamily="34" charset="0"/>
              </a:rPr>
              <a:t>Podíl paliv na dodávkách tepla</a:t>
            </a:r>
          </a:p>
        </c:rich>
      </c:tx>
      <c:layout>
        <c:manualLayout>
          <c:xMode val="edge"/>
          <c:yMode val="edge"/>
          <c:x val="8.7851731180618178E-4"/>
          <c:y val="1.1100832562442183E-2"/>
        </c:manualLayout>
      </c:layout>
      <c:overlay val="0"/>
    </c:title>
    <c:autoTitleDeleted val="0"/>
    <c:plotArea>
      <c:layout>
        <c:manualLayout>
          <c:layoutTarget val="inner"/>
          <c:xMode val="edge"/>
          <c:yMode val="edge"/>
          <c:x val="8.3331666875167715E-2"/>
          <c:y val="0.11933668332971675"/>
          <c:w val="0.70632167844727234"/>
          <c:h val="0.85914506913361033"/>
        </c:manualLayout>
      </c:layout>
      <c:doughnutChart>
        <c:varyColors val="1"/>
        <c:ser>
          <c:idx val="0"/>
          <c:order val="0"/>
          <c:dPt>
            <c:idx val="0"/>
            <c:bubble3D val="0"/>
            <c:spPr>
              <a:solidFill>
                <a:srgbClr val="262626"/>
              </a:solidFill>
            </c:spPr>
            <c:extLst>
              <c:ext xmlns:c16="http://schemas.microsoft.com/office/drawing/2014/chart" uri="{C3380CC4-5D6E-409C-BE32-E72D297353CC}">
                <c16:uniqueId val="{00000001-9873-4A6F-9B29-7304FFDDD914}"/>
              </c:ext>
            </c:extLst>
          </c:dPt>
          <c:dPt>
            <c:idx val="1"/>
            <c:bubble3D val="0"/>
            <c:spPr>
              <a:solidFill>
                <a:srgbClr val="5A6588"/>
              </a:solidFill>
            </c:spPr>
            <c:extLst>
              <c:ext xmlns:c16="http://schemas.microsoft.com/office/drawing/2014/chart" uri="{C3380CC4-5D6E-409C-BE32-E72D297353CC}">
                <c16:uniqueId val="{00000003-9873-4A6F-9B29-7304FFDDD914}"/>
              </c:ext>
            </c:extLst>
          </c:dPt>
          <c:dPt>
            <c:idx val="2"/>
            <c:bubble3D val="0"/>
            <c:spPr>
              <a:solidFill>
                <a:srgbClr val="9198B0"/>
              </a:solidFill>
            </c:spPr>
            <c:extLst>
              <c:ext xmlns:c16="http://schemas.microsoft.com/office/drawing/2014/chart" uri="{C3380CC4-5D6E-409C-BE32-E72D297353CC}">
                <c16:uniqueId val="{00000005-9873-4A6F-9B29-7304FFDDD914}"/>
              </c:ext>
            </c:extLst>
          </c:dPt>
          <c:dPt>
            <c:idx val="3"/>
            <c:bubble3D val="0"/>
            <c:spPr>
              <a:solidFill>
                <a:srgbClr val="C8CBD7"/>
              </a:solidFill>
            </c:spPr>
            <c:extLst>
              <c:ext xmlns:c16="http://schemas.microsoft.com/office/drawing/2014/chart" uri="{C3380CC4-5D6E-409C-BE32-E72D297353CC}">
                <c16:uniqueId val="{0000000A-70B9-4039-A717-E40AAAE6A29C}"/>
              </c:ext>
            </c:extLst>
          </c:dPt>
          <c:dPt>
            <c:idx val="4"/>
            <c:bubble3D val="0"/>
            <c:spPr>
              <a:solidFill>
                <a:srgbClr val="E02C1F"/>
              </a:solidFill>
            </c:spPr>
            <c:extLst>
              <c:ext xmlns:c16="http://schemas.microsoft.com/office/drawing/2014/chart" uri="{C3380CC4-5D6E-409C-BE32-E72D297353CC}">
                <c16:uniqueId val="{0000000B-70B9-4039-A717-E40AAAE6A29C}"/>
              </c:ext>
            </c:extLst>
          </c:dPt>
          <c:dPt>
            <c:idx val="5"/>
            <c:bubble3D val="0"/>
            <c:spPr>
              <a:solidFill>
                <a:srgbClr val="E86158"/>
              </a:solidFill>
            </c:spPr>
            <c:extLst>
              <c:ext xmlns:c16="http://schemas.microsoft.com/office/drawing/2014/chart" uri="{C3380CC4-5D6E-409C-BE32-E72D297353CC}">
                <c16:uniqueId val="{0000000C-70B9-4039-A717-E40AAAE6A29C}"/>
              </c:ext>
            </c:extLst>
          </c:dPt>
          <c:dPt>
            <c:idx val="6"/>
            <c:bubble3D val="0"/>
            <c:spPr>
              <a:solidFill>
                <a:srgbClr val="F0948F"/>
              </a:solidFill>
            </c:spPr>
            <c:extLst>
              <c:ext xmlns:c16="http://schemas.microsoft.com/office/drawing/2014/chart" uri="{C3380CC4-5D6E-409C-BE32-E72D297353CC}">
                <c16:uniqueId val="{00000007-9873-4A6F-9B29-7304FFDDD914}"/>
              </c:ext>
            </c:extLst>
          </c:dPt>
          <c:dPt>
            <c:idx val="7"/>
            <c:bubble3D val="0"/>
            <c:spPr>
              <a:solidFill>
                <a:srgbClr val="F7C9C7"/>
              </a:solidFill>
            </c:spPr>
            <c:extLst>
              <c:ext xmlns:c16="http://schemas.microsoft.com/office/drawing/2014/chart" uri="{C3380CC4-5D6E-409C-BE32-E72D297353CC}">
                <c16:uniqueId val="{0000000D-70B9-4039-A717-E40AAAE6A29C}"/>
              </c:ext>
            </c:extLst>
          </c:dPt>
          <c:dPt>
            <c:idx val="8"/>
            <c:bubble3D val="0"/>
            <c:spPr>
              <a:solidFill>
                <a:srgbClr val="262626"/>
              </a:solidFill>
            </c:spPr>
            <c:extLst>
              <c:ext xmlns:c16="http://schemas.microsoft.com/office/drawing/2014/chart" uri="{C3380CC4-5D6E-409C-BE32-E72D297353CC}">
                <c16:uniqueId val="{0000000E-70B9-4039-A717-E40AAAE6A29C}"/>
              </c:ext>
            </c:extLst>
          </c:dPt>
          <c:dPt>
            <c:idx val="9"/>
            <c:bubble3D val="0"/>
            <c:spPr>
              <a:solidFill>
                <a:srgbClr val="646363"/>
              </a:solidFill>
            </c:spPr>
            <c:extLst>
              <c:ext xmlns:c16="http://schemas.microsoft.com/office/drawing/2014/chart" uri="{C3380CC4-5D6E-409C-BE32-E72D297353CC}">
                <c16:uniqueId val="{0000000F-70B9-4039-A717-E40AAAE6A29C}"/>
              </c:ext>
            </c:extLst>
          </c:dPt>
          <c:dPt>
            <c:idx val="10"/>
            <c:bubble3D val="0"/>
            <c:spPr>
              <a:solidFill>
                <a:srgbClr val="9D9D9C"/>
              </a:solidFill>
            </c:spPr>
            <c:extLst>
              <c:ext xmlns:c16="http://schemas.microsoft.com/office/drawing/2014/chart" uri="{C3380CC4-5D6E-409C-BE32-E72D297353CC}">
                <c16:uniqueId val="{00000010-70B9-4039-A717-E40AAAE6A29C}"/>
              </c:ext>
            </c:extLst>
          </c:dPt>
          <c:dPt>
            <c:idx val="11"/>
            <c:bubble3D val="0"/>
            <c:spPr>
              <a:solidFill>
                <a:srgbClr val="D0D0D0"/>
              </a:solidFill>
            </c:spPr>
            <c:extLst>
              <c:ext xmlns:c16="http://schemas.microsoft.com/office/drawing/2014/chart" uri="{C3380CC4-5D6E-409C-BE32-E72D297353CC}">
                <c16:uniqueId val="{0000000A-4293-46FE-8B47-2350727370E2}"/>
              </c:ext>
            </c:extLst>
          </c:dPt>
          <c:dPt>
            <c:idx val="12"/>
            <c:bubble3D val="0"/>
            <c:spPr>
              <a:pattFill prst="ltUpDiag">
                <a:fgClr>
                  <a:srgbClr val="23315F"/>
                </a:fgClr>
                <a:bgClr>
                  <a:sysClr val="window" lastClr="FFFFFF"/>
                </a:bgClr>
              </a:pattFill>
            </c:spPr>
            <c:extLst>
              <c:ext xmlns:c16="http://schemas.microsoft.com/office/drawing/2014/chart" uri="{C3380CC4-5D6E-409C-BE32-E72D297353CC}">
                <c16:uniqueId val="{0000000B-4293-46FE-8B47-2350727370E2}"/>
              </c:ext>
            </c:extLst>
          </c:dPt>
          <c:dPt>
            <c:idx val="13"/>
            <c:bubble3D val="0"/>
            <c:spPr>
              <a:pattFill prst="ltUpDiag">
                <a:fgClr>
                  <a:srgbClr val="E02C1F"/>
                </a:fgClr>
                <a:bgClr>
                  <a:sysClr val="window" lastClr="FFFFFF"/>
                </a:bgClr>
              </a:pattFill>
            </c:spPr>
            <c:extLst>
              <c:ext xmlns:c16="http://schemas.microsoft.com/office/drawing/2014/chart" uri="{C3380CC4-5D6E-409C-BE32-E72D297353CC}">
                <c16:uniqueId val="{00000011-70B9-4039-A717-E40AAAE6A29C}"/>
              </c:ext>
            </c:extLst>
          </c:dPt>
          <c:dPt>
            <c:idx val="14"/>
            <c:bubble3D val="0"/>
            <c:spPr>
              <a:pattFill prst="ltUpDiag">
                <a:fgClr>
                  <a:srgbClr val="5A6588"/>
                </a:fgClr>
                <a:bgClr>
                  <a:sysClr val="window" lastClr="FFFFFF"/>
                </a:bgClr>
              </a:pattFill>
            </c:spPr>
            <c:extLst>
              <c:ext xmlns:c16="http://schemas.microsoft.com/office/drawing/2014/chart" uri="{C3380CC4-5D6E-409C-BE32-E72D297353CC}">
                <c16:uniqueId val="{00000012-70B9-4039-A717-E40AAAE6A29C}"/>
              </c:ext>
            </c:extLst>
          </c:dPt>
          <c:dPt>
            <c:idx val="15"/>
            <c:bubble3D val="0"/>
            <c:spPr>
              <a:pattFill prst="ltUpDiag">
                <a:fgClr>
                  <a:srgbClr val="E86158"/>
                </a:fgClr>
                <a:bgClr>
                  <a:sysClr val="window" lastClr="FFFFFF"/>
                </a:bgClr>
              </a:pattFill>
            </c:spPr>
            <c:extLst>
              <c:ext xmlns:c16="http://schemas.microsoft.com/office/drawing/2014/chart" uri="{C3380CC4-5D6E-409C-BE32-E72D297353CC}">
                <c16:uniqueId val="{00000009-9873-4A6F-9B29-7304FFDDD914}"/>
              </c:ext>
            </c:extLst>
          </c:dPt>
          <c:dLbls>
            <c:dLbl>
              <c:idx val="1"/>
              <c:layout>
                <c:manualLayout>
                  <c:x val="0.1069178365891358"/>
                  <c:y val="-0.14739128015709907"/>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873-4A6F-9B29-7304FFDDD914}"/>
                </c:ext>
              </c:extLst>
            </c:dLbl>
            <c:dLbl>
              <c:idx val="2"/>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9873-4A6F-9B29-7304FFDDD914}"/>
                </c:ext>
              </c:extLst>
            </c:dLbl>
            <c:dLbl>
              <c:idx val="3"/>
              <c:delete val="1"/>
              <c:extLst>
                <c:ext xmlns:c15="http://schemas.microsoft.com/office/drawing/2012/chart" uri="{CE6537A1-D6FC-4f65-9D91-7224C49458BB}"/>
                <c:ext xmlns:c16="http://schemas.microsoft.com/office/drawing/2014/chart" uri="{C3380CC4-5D6E-409C-BE32-E72D297353CC}">
                  <c16:uniqueId val="{0000000A-70B9-4039-A717-E40AAAE6A29C}"/>
                </c:ext>
              </c:extLst>
            </c:dLbl>
            <c:dLbl>
              <c:idx val="4"/>
              <c:delete val="1"/>
              <c:extLst>
                <c:ext xmlns:c15="http://schemas.microsoft.com/office/drawing/2012/chart" uri="{CE6537A1-D6FC-4f65-9D91-7224C49458BB}"/>
                <c:ext xmlns:c16="http://schemas.microsoft.com/office/drawing/2014/chart" uri="{C3380CC4-5D6E-409C-BE32-E72D297353CC}">
                  <c16:uniqueId val="{0000000B-70B9-4039-A717-E40AAAE6A29C}"/>
                </c:ext>
              </c:extLst>
            </c:dLbl>
            <c:dLbl>
              <c:idx val="5"/>
              <c:delete val="1"/>
              <c:extLst>
                <c:ext xmlns:c15="http://schemas.microsoft.com/office/drawing/2012/chart" uri="{CE6537A1-D6FC-4f65-9D91-7224C49458BB}"/>
                <c:ext xmlns:c16="http://schemas.microsoft.com/office/drawing/2014/chart" uri="{C3380CC4-5D6E-409C-BE32-E72D297353CC}">
                  <c16:uniqueId val="{0000000C-70B9-4039-A717-E40AAAE6A29C}"/>
                </c:ext>
              </c:extLst>
            </c:dLbl>
            <c:dLbl>
              <c:idx val="6"/>
              <c:spPr>
                <a:ln>
                  <a:noFill/>
                </a:ln>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9873-4A6F-9B29-7304FFDDD914}"/>
                </c:ext>
              </c:extLst>
            </c:dLbl>
            <c:dLbl>
              <c:idx val="7"/>
              <c:layout>
                <c:manualLayout>
                  <c:x val="-8.5345689780001829E-2"/>
                  <c:y val="0.16128950089565885"/>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0B9-4039-A717-E40AAAE6A29C}"/>
                </c:ext>
              </c:extLst>
            </c:dLbl>
            <c:dLbl>
              <c:idx val="8"/>
              <c:delete val="1"/>
              <c:extLst>
                <c:ext xmlns:c15="http://schemas.microsoft.com/office/drawing/2012/chart" uri="{CE6537A1-D6FC-4f65-9D91-7224C49458BB}"/>
                <c:ext xmlns:c16="http://schemas.microsoft.com/office/drawing/2014/chart" uri="{C3380CC4-5D6E-409C-BE32-E72D297353CC}">
                  <c16:uniqueId val="{0000000E-70B9-4039-A717-E40AAAE6A29C}"/>
                </c:ext>
              </c:extLst>
            </c:dLbl>
            <c:dLbl>
              <c:idx val="9"/>
              <c:layout>
                <c:manualLayout>
                  <c:x val="-0.15099520581543233"/>
                  <c:y val="0.11822903256453081"/>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70B9-4039-A717-E40AAAE6A29C}"/>
                </c:ext>
              </c:extLst>
            </c:dLbl>
            <c:dLbl>
              <c:idx val="10"/>
              <c:layout>
                <c:manualLayout>
                  <c:x val="-0.15823811752767797"/>
                  <c:y val="3.730649707206974E-2"/>
                </c:manualLayout>
              </c:layout>
              <c:numFmt formatCode="0.0%" sourceLinked="0"/>
              <c:spPr>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70B9-4039-A717-E40AAAE6A29C}"/>
                </c:ext>
              </c:extLst>
            </c:dLbl>
            <c:dLbl>
              <c:idx val="11"/>
              <c:spPr>
                <a:no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A-4293-46FE-8B47-2350727370E2}"/>
                </c:ext>
              </c:extLst>
            </c:dLbl>
            <c:dLbl>
              <c:idx val="12"/>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4293-46FE-8B47-2350727370E2}"/>
                </c:ext>
              </c:extLst>
            </c:dLbl>
            <c:dLbl>
              <c:idx val="13"/>
              <c:delete val="1"/>
              <c:extLst>
                <c:ext xmlns:c15="http://schemas.microsoft.com/office/drawing/2012/chart" uri="{CE6537A1-D6FC-4f65-9D91-7224C49458BB}"/>
                <c:ext xmlns:c16="http://schemas.microsoft.com/office/drawing/2014/chart" uri="{C3380CC4-5D6E-409C-BE32-E72D297353CC}">
                  <c16:uniqueId val="{00000011-70B9-4039-A717-E40AAAE6A29C}"/>
                </c:ext>
              </c:extLst>
            </c:dLbl>
            <c:dLbl>
              <c:idx val="14"/>
              <c:layout>
                <c:manualLayout>
                  <c:x val="-0.14824979636729632"/>
                  <c:y val="1.6651248843663275E-2"/>
                </c:manualLayout>
              </c:layout>
              <c:numFmt formatCode="0.0%" sourceLinked="0"/>
              <c:spPr>
                <a:solidFill>
                  <a:sysClr val="window" lastClr="FFFFFF"/>
                </a:solidFill>
                <a:ln>
                  <a:noFill/>
                </a:ln>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70B9-4039-A717-E40AAAE6A29C}"/>
                </c:ext>
              </c:extLst>
            </c:dLbl>
            <c:dLbl>
              <c:idx val="15"/>
              <c:spPr>
                <a:solidFill>
                  <a:sysClr val="window" lastClr="FFFFFF"/>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9873-4A6F-9B29-7304FFDDD914}"/>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2698.9550050000003</c:v>
                </c:pt>
                <c:pt idx="1">
                  <c:v>194.18929600000001</c:v>
                </c:pt>
                <c:pt idx="2">
                  <c:v>3646.9837109999999</c:v>
                </c:pt>
                <c:pt idx="3">
                  <c:v>13.272959999999999</c:v>
                </c:pt>
                <c:pt idx="4">
                  <c:v>3.2284079999999999</c:v>
                </c:pt>
                <c:pt idx="5">
                  <c:v>0.11840000000000001</c:v>
                </c:pt>
                <c:pt idx="6">
                  <c:v>14443.406704000003</c:v>
                </c:pt>
                <c:pt idx="7">
                  <c:v>92.156800000000018</c:v>
                </c:pt>
                <c:pt idx="8">
                  <c:v>0</c:v>
                </c:pt>
                <c:pt idx="9">
                  <c:v>237.610027</c:v>
                </c:pt>
                <c:pt idx="10">
                  <c:v>24.202047</c:v>
                </c:pt>
                <c:pt idx="11">
                  <c:v>649.78457429899504</c:v>
                </c:pt>
                <c:pt idx="12">
                  <c:v>1156.7260289999997</c:v>
                </c:pt>
                <c:pt idx="13">
                  <c:v>0</c:v>
                </c:pt>
                <c:pt idx="14">
                  <c:v>298.44404200000008</c:v>
                </c:pt>
                <c:pt idx="15">
                  <c:v>8312.4279636093215</c:v>
                </c:pt>
              </c:numCache>
            </c:numRef>
          </c:val>
          <c:extLst>
            <c:ext xmlns:c16="http://schemas.microsoft.com/office/drawing/2014/chart" uri="{C3380CC4-5D6E-409C-BE32-E72D297353CC}">
              <c16:uniqueId val="{00000013-9873-4A6F-9B29-7304FFDDD914}"/>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4F57-466C-BAA9-D24AC6218E6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4F57-466C-BAA9-D24AC6218E6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4F57-466C-BAA9-D24AC6218E6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4F57-466C-BAA9-D24AC6218E6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4F57-466C-BAA9-D24AC6218E6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4F57-466C-BAA9-D24AC6218E6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4F57-466C-BAA9-D24AC6218E6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4F57-466C-BAA9-D24AC6218E6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4F57-466C-BAA9-D24AC6218E6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4F57-466C-BAA9-D24AC6218E6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4F57-466C-BAA9-D24AC6218E6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4F57-466C-BAA9-D24AC6218E6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4F57-466C-BAA9-D24AC6218E6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4F57-466C-BAA9-D24AC6218E6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4F57-466C-BAA9-D24AC6218E6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4F57-466C-BAA9-D24AC6218E6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6990647660880451E-3"/>
          <c:y val="7.60378872244375E-3"/>
        </c:manualLayout>
      </c:layout>
      <c:overlay val="0"/>
    </c:title>
    <c:autoTitleDeleted val="0"/>
    <c:plotArea>
      <c:layout>
        <c:manualLayout>
          <c:layoutTarget val="inner"/>
          <c:xMode val="edge"/>
          <c:yMode val="edge"/>
          <c:x val="7.5531919219025079E-2"/>
          <c:y val="0.25069991251093615"/>
          <c:w val="0.65337529325185317"/>
          <c:h val="0.55147294088238974"/>
        </c:manualLayout>
      </c:layout>
      <c:barChart>
        <c:barDir val="col"/>
        <c:grouping val="stacked"/>
        <c:varyColors val="0"/>
        <c:ser>
          <c:idx val="0"/>
          <c:order val="0"/>
          <c:tx>
            <c:strRef>
              <c:f>'8.5'!$A$27</c:f>
              <c:strCache>
                <c:ptCount val="1"/>
                <c:pt idx="0">
                  <c:v>Průmysl</c:v>
                </c:pt>
              </c:strCache>
            </c:strRef>
          </c:tx>
          <c:invertIfNegative val="0"/>
          <c:cat>
            <c:strRef>
              <c:f>'8.5'!$C$38:$E$38</c:f>
              <c:strCache>
                <c:ptCount val="3"/>
                <c:pt idx="0">
                  <c:v>Leden</c:v>
                </c:pt>
                <c:pt idx="1">
                  <c:v>Únor</c:v>
                </c:pt>
                <c:pt idx="2">
                  <c:v>Březen</c:v>
                </c:pt>
              </c:strCache>
            </c:strRef>
          </c:cat>
          <c:val>
            <c:numRef>
              <c:f>('8.5'!$B$27,'8.5'!$D$27,'8.5'!$F$27)</c:f>
              <c:numCache>
                <c:formatCode>#,##0.0</c:formatCode>
                <c:ptCount val="3"/>
                <c:pt idx="0">
                  <c:v>21350.317999999999</c:v>
                </c:pt>
                <c:pt idx="1">
                  <c:v>19205.223999999998</c:v>
                </c:pt>
                <c:pt idx="2">
                  <c:v>19788.317999999999</c:v>
                </c:pt>
              </c:numCache>
            </c:numRef>
          </c:val>
          <c:extLst>
            <c:ext xmlns:c16="http://schemas.microsoft.com/office/drawing/2014/chart" uri="{C3380CC4-5D6E-409C-BE32-E72D297353CC}">
              <c16:uniqueId val="{00000000-F0B1-49C0-959A-DDCB6551FDAE}"/>
            </c:ext>
          </c:extLst>
        </c:ser>
        <c:ser>
          <c:idx val="1"/>
          <c:order val="1"/>
          <c:tx>
            <c:strRef>
              <c:f>'8.5'!$A$28</c:f>
              <c:strCache>
                <c:ptCount val="1"/>
                <c:pt idx="0">
                  <c:v>Energetika</c:v>
                </c:pt>
              </c:strCache>
            </c:strRef>
          </c:tx>
          <c:invertIfNegative val="0"/>
          <c:cat>
            <c:strRef>
              <c:f>'8.5'!$C$38:$E$38</c:f>
              <c:strCache>
                <c:ptCount val="3"/>
                <c:pt idx="0">
                  <c:v>Leden</c:v>
                </c:pt>
                <c:pt idx="1">
                  <c:v>Únor</c:v>
                </c:pt>
                <c:pt idx="2">
                  <c:v>Březen</c:v>
                </c:pt>
              </c:strCache>
            </c:strRef>
          </c:cat>
          <c:val>
            <c:numRef>
              <c:f>('8.5'!$B$28,'8.5'!$D$28,'8.5'!$F$28)</c:f>
              <c:numCache>
                <c:formatCode>#,##0.0</c:formatCode>
                <c:ptCount val="3"/>
                <c:pt idx="0">
                  <c:v>6119.82</c:v>
                </c:pt>
                <c:pt idx="1">
                  <c:v>5367.64</c:v>
                </c:pt>
                <c:pt idx="2">
                  <c:v>4889.0600000000004</c:v>
                </c:pt>
              </c:numCache>
            </c:numRef>
          </c:val>
          <c:extLst>
            <c:ext xmlns:c16="http://schemas.microsoft.com/office/drawing/2014/chart" uri="{C3380CC4-5D6E-409C-BE32-E72D297353CC}">
              <c16:uniqueId val="{00000001-F0B1-49C0-959A-DDCB6551FDAE}"/>
            </c:ext>
          </c:extLst>
        </c:ser>
        <c:ser>
          <c:idx val="2"/>
          <c:order val="2"/>
          <c:tx>
            <c:strRef>
              <c:f>'8.5'!$A$29</c:f>
              <c:strCache>
                <c:ptCount val="1"/>
                <c:pt idx="0">
                  <c:v>Doprava</c:v>
                </c:pt>
              </c:strCache>
            </c:strRef>
          </c:tx>
          <c:invertIfNegative val="0"/>
          <c:cat>
            <c:strRef>
              <c:f>'8.5'!$C$38:$E$38</c:f>
              <c:strCache>
                <c:ptCount val="3"/>
                <c:pt idx="0">
                  <c:v>Leden</c:v>
                </c:pt>
                <c:pt idx="1">
                  <c:v>Únor</c:v>
                </c:pt>
                <c:pt idx="2">
                  <c:v>Březen</c:v>
                </c:pt>
              </c:strCache>
            </c:strRef>
          </c:cat>
          <c:val>
            <c:numRef>
              <c:f>('8.5'!$B$29,'8.5'!$D$29,'8.5'!$F$29)</c:f>
              <c:numCache>
                <c:formatCode>#,##0.0</c:formatCode>
                <c:ptCount val="3"/>
                <c:pt idx="0">
                  <c:v>599.88</c:v>
                </c:pt>
                <c:pt idx="1">
                  <c:v>446.61</c:v>
                </c:pt>
                <c:pt idx="2">
                  <c:v>448.65999999999997</c:v>
                </c:pt>
              </c:numCache>
            </c:numRef>
          </c:val>
          <c:extLst>
            <c:ext xmlns:c16="http://schemas.microsoft.com/office/drawing/2014/chart" uri="{C3380CC4-5D6E-409C-BE32-E72D297353CC}">
              <c16:uniqueId val="{00000002-F0B1-49C0-959A-DDCB6551FDAE}"/>
            </c:ext>
          </c:extLst>
        </c:ser>
        <c:ser>
          <c:idx val="3"/>
          <c:order val="3"/>
          <c:tx>
            <c:strRef>
              <c:f>'8.5'!$A$30</c:f>
              <c:strCache>
                <c:ptCount val="1"/>
                <c:pt idx="0">
                  <c:v>Stavebnictví</c:v>
                </c:pt>
              </c:strCache>
            </c:strRef>
          </c:tx>
          <c:invertIfNegative val="0"/>
          <c:cat>
            <c:strRef>
              <c:f>'8.5'!$C$38:$E$38</c:f>
              <c:strCache>
                <c:ptCount val="3"/>
                <c:pt idx="0">
                  <c:v>Leden</c:v>
                </c:pt>
                <c:pt idx="1">
                  <c:v>Únor</c:v>
                </c:pt>
                <c:pt idx="2">
                  <c:v>Březen</c:v>
                </c:pt>
              </c:strCache>
            </c:strRef>
          </c:cat>
          <c:val>
            <c:numRef>
              <c:f>('8.5'!$B$30,'8.5'!$D$30,'8.5'!$F$30)</c:f>
              <c:numCache>
                <c:formatCode>#,##0.0</c:formatCode>
                <c:ptCount val="3"/>
                <c:pt idx="0">
                  <c:v>777.55</c:v>
                </c:pt>
                <c:pt idx="1">
                  <c:v>495.7</c:v>
                </c:pt>
                <c:pt idx="2">
                  <c:v>687.31999999999994</c:v>
                </c:pt>
              </c:numCache>
            </c:numRef>
          </c:val>
          <c:extLst>
            <c:ext xmlns:c16="http://schemas.microsoft.com/office/drawing/2014/chart" uri="{C3380CC4-5D6E-409C-BE32-E72D297353CC}">
              <c16:uniqueId val="{00000003-F0B1-49C0-959A-DDCB6551FDAE}"/>
            </c:ext>
          </c:extLst>
        </c:ser>
        <c:ser>
          <c:idx val="4"/>
          <c:order val="4"/>
          <c:tx>
            <c:strRef>
              <c:f>'8.5'!$A$31</c:f>
              <c:strCache>
                <c:ptCount val="1"/>
                <c:pt idx="0">
                  <c:v>Zemědělství a lesnictví</c:v>
                </c:pt>
              </c:strCache>
            </c:strRef>
          </c:tx>
          <c:invertIfNegative val="0"/>
          <c:cat>
            <c:strRef>
              <c:f>'8.5'!$C$38:$E$38</c:f>
              <c:strCache>
                <c:ptCount val="3"/>
                <c:pt idx="0">
                  <c:v>Leden</c:v>
                </c:pt>
                <c:pt idx="1">
                  <c:v>Únor</c:v>
                </c:pt>
                <c:pt idx="2">
                  <c:v>Březen</c:v>
                </c:pt>
              </c:strCache>
            </c:strRef>
          </c:cat>
          <c:val>
            <c:numRef>
              <c:f>('8.5'!$B$31,'8.5'!$D$31,'8.5'!$F$31)</c:f>
              <c:numCache>
                <c:formatCode>#,##0.0</c:formatCode>
                <c:ptCount val="3"/>
                <c:pt idx="0">
                  <c:v>7270.4220000000005</c:v>
                </c:pt>
                <c:pt idx="1">
                  <c:v>6924.817</c:v>
                </c:pt>
                <c:pt idx="2">
                  <c:v>7030.2460000000001</c:v>
                </c:pt>
              </c:numCache>
            </c:numRef>
          </c:val>
          <c:extLst>
            <c:ext xmlns:c16="http://schemas.microsoft.com/office/drawing/2014/chart" uri="{C3380CC4-5D6E-409C-BE32-E72D297353CC}">
              <c16:uniqueId val="{00000004-F0B1-49C0-959A-DDCB6551FDAE}"/>
            </c:ext>
          </c:extLst>
        </c:ser>
        <c:ser>
          <c:idx val="5"/>
          <c:order val="5"/>
          <c:tx>
            <c:strRef>
              <c:f>'8.5'!$A$32</c:f>
              <c:strCache>
                <c:ptCount val="1"/>
                <c:pt idx="0">
                  <c:v>Domácnosti</c:v>
                </c:pt>
              </c:strCache>
            </c:strRef>
          </c:tx>
          <c:spPr>
            <a:solidFill>
              <a:schemeClr val="accent6"/>
            </a:solidFill>
          </c:spPr>
          <c:invertIfNegative val="0"/>
          <c:cat>
            <c:strRef>
              <c:f>'8.5'!$C$38:$E$38</c:f>
              <c:strCache>
                <c:ptCount val="3"/>
                <c:pt idx="0">
                  <c:v>Leden</c:v>
                </c:pt>
                <c:pt idx="1">
                  <c:v>Únor</c:v>
                </c:pt>
                <c:pt idx="2">
                  <c:v>Březen</c:v>
                </c:pt>
              </c:strCache>
            </c:strRef>
          </c:cat>
          <c:val>
            <c:numRef>
              <c:f>('8.5'!$B$32,'8.5'!$D$32,'8.5'!$F$32)</c:f>
              <c:numCache>
                <c:formatCode>#,##0.0</c:formatCode>
                <c:ptCount val="3"/>
                <c:pt idx="0">
                  <c:v>119576.55086746704</c:v>
                </c:pt>
                <c:pt idx="1">
                  <c:v>94637.578999999969</c:v>
                </c:pt>
                <c:pt idx="2">
                  <c:v>96103.028999999995</c:v>
                </c:pt>
              </c:numCache>
            </c:numRef>
          </c:val>
          <c:extLst>
            <c:ext xmlns:c16="http://schemas.microsoft.com/office/drawing/2014/chart" uri="{C3380CC4-5D6E-409C-BE32-E72D297353CC}">
              <c16:uniqueId val="{00000005-F0B1-49C0-959A-DDCB6551FDAE}"/>
            </c:ext>
          </c:extLst>
        </c:ser>
        <c:ser>
          <c:idx val="6"/>
          <c:order val="6"/>
          <c:tx>
            <c:strRef>
              <c:f>'8.5'!$A$33</c:f>
              <c:strCache>
                <c:ptCount val="1"/>
                <c:pt idx="0">
                  <c:v>Obchod, služby, školství, zdravotnictví</c:v>
                </c:pt>
              </c:strCache>
            </c:strRef>
          </c:tx>
          <c:spPr>
            <a:solidFill>
              <a:srgbClr val="F0948F"/>
            </a:solidFill>
          </c:spPr>
          <c:invertIfNegative val="0"/>
          <c:cat>
            <c:strRef>
              <c:f>'8.5'!$C$38:$E$38</c:f>
              <c:strCache>
                <c:ptCount val="3"/>
                <c:pt idx="0">
                  <c:v>Leden</c:v>
                </c:pt>
                <c:pt idx="1">
                  <c:v>Únor</c:v>
                </c:pt>
                <c:pt idx="2">
                  <c:v>Březen</c:v>
                </c:pt>
              </c:strCache>
            </c:strRef>
          </c:cat>
          <c:val>
            <c:numRef>
              <c:f>('8.5'!$B$33,'8.5'!$D$33,'8.5'!$F$33)</c:f>
              <c:numCache>
                <c:formatCode>#,##0.0</c:formatCode>
                <c:ptCount val="3"/>
                <c:pt idx="0">
                  <c:v>52286.689000000006</c:v>
                </c:pt>
                <c:pt idx="1">
                  <c:v>40573.028000000013</c:v>
                </c:pt>
                <c:pt idx="2">
                  <c:v>42378.749000000003</c:v>
                </c:pt>
              </c:numCache>
            </c:numRef>
          </c:val>
          <c:extLst>
            <c:ext xmlns:c16="http://schemas.microsoft.com/office/drawing/2014/chart" uri="{C3380CC4-5D6E-409C-BE32-E72D297353CC}">
              <c16:uniqueId val="{00000006-F0B1-49C0-959A-DDCB6551FDAE}"/>
            </c:ext>
          </c:extLst>
        </c:ser>
        <c:ser>
          <c:idx val="7"/>
          <c:order val="7"/>
          <c:tx>
            <c:strRef>
              <c:f>'8.5'!$A$34</c:f>
              <c:strCache>
                <c:ptCount val="1"/>
                <c:pt idx="0">
                  <c:v>Ostatní</c:v>
                </c:pt>
              </c:strCache>
            </c:strRef>
          </c:tx>
          <c:spPr>
            <a:solidFill>
              <a:srgbClr val="F7C9C7"/>
            </a:solidFill>
          </c:spPr>
          <c:invertIfNegative val="0"/>
          <c:cat>
            <c:strRef>
              <c:f>'8.5'!$C$38:$E$38</c:f>
              <c:strCache>
                <c:ptCount val="3"/>
                <c:pt idx="0">
                  <c:v>Leden</c:v>
                </c:pt>
                <c:pt idx="1">
                  <c:v>Únor</c:v>
                </c:pt>
                <c:pt idx="2">
                  <c:v>Březen</c:v>
                </c:pt>
              </c:strCache>
            </c:strRef>
          </c:cat>
          <c:val>
            <c:numRef>
              <c:f>('8.5'!$B$34,'8.5'!$D$34,'8.5'!$F$34)</c:f>
              <c:numCache>
                <c:formatCode>#,##0.0</c:formatCode>
                <c:ptCount val="3"/>
                <c:pt idx="0">
                  <c:v>399.13299999999998</c:v>
                </c:pt>
                <c:pt idx="1">
                  <c:v>295.41500000000002</c:v>
                </c:pt>
                <c:pt idx="2">
                  <c:v>327.81500000000005</c:v>
                </c:pt>
              </c:numCache>
            </c:numRef>
          </c:val>
          <c:extLst>
            <c:ext xmlns:c16="http://schemas.microsoft.com/office/drawing/2014/chart" uri="{C3380CC4-5D6E-409C-BE32-E72D297353CC}">
              <c16:uniqueId val="{00000007-F0B1-49C0-959A-DDCB6551FDAE}"/>
            </c:ext>
          </c:extLst>
        </c:ser>
        <c:dLbls>
          <c:showLegendKey val="0"/>
          <c:showVal val="0"/>
          <c:showCatName val="0"/>
          <c:showSerName val="0"/>
          <c:showPercent val="0"/>
          <c:showBubbleSize val="0"/>
        </c:dLbls>
        <c:gapWidth val="50"/>
        <c:overlap val="100"/>
        <c:axId val="286978816"/>
        <c:axId val="286980352"/>
      </c:barChart>
      <c:catAx>
        <c:axId val="28697881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80352"/>
        <c:crosses val="autoZero"/>
        <c:auto val="1"/>
        <c:lblAlgn val="ctr"/>
        <c:lblOffset val="100"/>
        <c:noMultiLvlLbl val="0"/>
      </c:catAx>
      <c:valAx>
        <c:axId val="28698035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78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'8.5'!$A$38</c:f>
              <c:strCache>
                <c:ptCount val="1"/>
                <c:pt idx="0">
                  <c:v>Instalovaný výkon</c:v>
                </c:pt>
              </c:strCache>
            </c:strRef>
          </c:tx>
          <c:invertIfNegative val="0"/>
          <c:val>
            <c:numRef>
              <c:f>'8.5'!$B$38</c:f>
              <c:numCache>
                <c:formatCode>0.0%</c:formatCode>
                <c:ptCount val="1"/>
                <c:pt idx="0">
                  <c:v>1.3460610286723462E-2</c:v>
                </c:pt>
              </c:numCache>
            </c:numRef>
          </c:val>
          <c:extLst>
            <c:ext xmlns:c16="http://schemas.microsoft.com/office/drawing/2014/chart" uri="{C3380CC4-5D6E-409C-BE32-E72D297353CC}">
              <c16:uniqueId val="{00000000-EF5E-4BE5-871E-3DB8301B520D}"/>
            </c:ext>
          </c:extLst>
        </c:ser>
        <c:ser>
          <c:idx val="1"/>
          <c:order val="1"/>
          <c:tx>
            <c:strRef>
              <c:f>'8.5'!$A$39</c:f>
              <c:strCache>
                <c:ptCount val="1"/>
                <c:pt idx="0">
                  <c:v>Výroba tepla brutto</c:v>
                </c:pt>
              </c:strCache>
            </c:strRef>
          </c:tx>
          <c:invertIfNegative val="0"/>
          <c:val>
            <c:numRef>
              <c:f>'8.5'!$B$39</c:f>
              <c:numCache>
                <c:formatCode>0.0%</c:formatCode>
                <c:ptCount val="1"/>
                <c:pt idx="0">
                  <c:v>2.3773319738561061E-2</c:v>
                </c:pt>
              </c:numCache>
            </c:numRef>
          </c:val>
          <c:extLst>
            <c:ext xmlns:c16="http://schemas.microsoft.com/office/drawing/2014/chart" uri="{C3380CC4-5D6E-409C-BE32-E72D297353CC}">
              <c16:uniqueId val="{00000001-EF5E-4BE5-871E-3DB8301B520D}"/>
            </c:ext>
          </c:extLst>
        </c:ser>
        <c:ser>
          <c:idx val="2"/>
          <c:order val="2"/>
          <c:tx>
            <c:strRef>
              <c:f>'8.5'!$A$40</c:f>
              <c:strCache>
                <c:ptCount val="1"/>
                <c:pt idx="0">
                  <c:v>Dodávky tepla</c:v>
                </c:pt>
              </c:strCache>
            </c:strRef>
          </c:tx>
          <c:invertIfNegative val="0"/>
          <c:val>
            <c:numRef>
              <c:f>'8.5'!$B$40</c:f>
              <c:numCache>
                <c:formatCode>0.0%</c:formatCode>
                <c:ptCount val="1"/>
                <c:pt idx="0">
                  <c:v>1.8866434392244079E-2</c:v>
                </c:pt>
              </c:numCache>
            </c:numRef>
          </c:val>
          <c:extLst>
            <c:ext xmlns:c16="http://schemas.microsoft.com/office/drawing/2014/chart" uri="{C3380CC4-5D6E-409C-BE32-E72D297353CC}">
              <c16:uniqueId val="{00000002-EF5E-4BE5-871E-3DB8301B520D}"/>
            </c:ext>
          </c:extLst>
        </c:ser>
        <c:dLbls>
          <c:showLegendKey val="0"/>
          <c:showVal val="0"/>
          <c:showCatName val="0"/>
          <c:showSerName val="0"/>
          <c:showPercent val="0"/>
          <c:showBubbleSize val="0"/>
        </c:dLbls>
        <c:gapWidth val="150"/>
        <c:axId val="287032064"/>
        <c:axId val="287033600"/>
      </c:barChart>
      <c:catAx>
        <c:axId val="287032064"/>
        <c:scaling>
          <c:orientation val="maxMin"/>
        </c:scaling>
        <c:delete val="0"/>
        <c:axPos val="l"/>
        <c:numFmt formatCode="General" sourceLinked="1"/>
        <c:majorTickMark val="none"/>
        <c:minorTickMark val="none"/>
        <c:tickLblPos val="none"/>
        <c:crossAx val="287033600"/>
        <c:crosses val="autoZero"/>
        <c:auto val="1"/>
        <c:lblAlgn val="ctr"/>
        <c:lblOffset val="100"/>
        <c:noMultiLvlLbl val="0"/>
      </c:catAx>
      <c:valAx>
        <c:axId val="2870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7032064"/>
        <c:crosses val="max"/>
        <c:crossBetween val="between"/>
      </c:valAx>
    </c:plotArea>
    <c:legend>
      <c:legendPos val="b"/>
      <c:layout>
        <c:manualLayout>
          <c:xMode val="edge"/>
          <c:yMode val="edge"/>
          <c:x val="1.5162396231415507E-3"/>
          <c:y val="0.76406173692914925"/>
          <c:w val="0.59974858669514242"/>
          <c:h val="0.2359385331183894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2247503206054425E-3"/>
          <c:y val="4.1151285518635811E-2"/>
        </c:manualLayout>
      </c:layout>
      <c:overlay val="0"/>
    </c:title>
    <c:autoTitleDeleted val="0"/>
    <c:plotArea>
      <c:layout/>
      <c:barChart>
        <c:barDir val="col"/>
        <c:grouping val="stacked"/>
        <c:varyColors val="0"/>
        <c:ser>
          <c:idx val="0"/>
          <c:order val="0"/>
          <c:tx>
            <c:strRef>
              <c:f>'8.5'!$A$10</c:f>
              <c:strCache>
                <c:ptCount val="1"/>
                <c:pt idx="0">
                  <c:v>Biomasa</c:v>
                </c:pt>
              </c:strCache>
            </c:strRef>
          </c:tx>
          <c:spPr>
            <a:solidFill>
              <a:srgbClr val="23315F"/>
            </a:solidFill>
          </c:spPr>
          <c:invertIfNegative val="0"/>
          <c:cat>
            <c:strRef>
              <c:f>'8.5'!$C$38:$E$38</c:f>
              <c:strCache>
                <c:ptCount val="3"/>
                <c:pt idx="0">
                  <c:v>Leden</c:v>
                </c:pt>
                <c:pt idx="1">
                  <c:v>Únor</c:v>
                </c:pt>
                <c:pt idx="2">
                  <c:v>Březen</c:v>
                </c:pt>
              </c:strCache>
            </c:strRef>
          </c:cat>
          <c:val>
            <c:numRef>
              <c:f>('8.5'!$B$10,'8.5'!$D$10,'8.5'!$F$10)</c:f>
              <c:numCache>
                <c:formatCode>#,##0.0</c:formatCode>
                <c:ptCount val="3"/>
                <c:pt idx="0">
                  <c:v>80768.584000000003</c:v>
                </c:pt>
                <c:pt idx="1">
                  <c:v>62220.239999999991</c:v>
                </c:pt>
                <c:pt idx="2">
                  <c:v>64658.707999999999</c:v>
                </c:pt>
              </c:numCache>
            </c:numRef>
          </c:val>
          <c:extLst>
            <c:ext xmlns:c16="http://schemas.microsoft.com/office/drawing/2014/chart" uri="{C3380CC4-5D6E-409C-BE32-E72D297353CC}">
              <c16:uniqueId val="{00000000-540C-4332-BEC4-2ACA99A4C3FB}"/>
            </c:ext>
          </c:extLst>
        </c:ser>
        <c:ser>
          <c:idx val="1"/>
          <c:order val="1"/>
          <c:tx>
            <c:strRef>
              <c:f>'8.5'!$A$11</c:f>
              <c:strCache>
                <c:ptCount val="1"/>
                <c:pt idx="0">
                  <c:v>Bioplyn</c:v>
                </c:pt>
              </c:strCache>
            </c:strRef>
          </c:tx>
          <c:spPr>
            <a:solidFill>
              <a:srgbClr val="5A6588"/>
            </a:solidFill>
          </c:spPr>
          <c:invertIfNegative val="0"/>
          <c:cat>
            <c:strRef>
              <c:f>'8.5'!$C$38:$E$38</c:f>
              <c:strCache>
                <c:ptCount val="3"/>
                <c:pt idx="0">
                  <c:v>Leden</c:v>
                </c:pt>
                <c:pt idx="1">
                  <c:v>Únor</c:v>
                </c:pt>
                <c:pt idx="2">
                  <c:v>Březen</c:v>
                </c:pt>
              </c:strCache>
            </c:strRef>
          </c:cat>
          <c:val>
            <c:numRef>
              <c:f>('8.5'!$B$11,'8.5'!$D$11,'8.5'!$F$11)</c:f>
              <c:numCache>
                <c:formatCode>#,##0.0</c:formatCode>
                <c:ptCount val="3"/>
                <c:pt idx="0">
                  <c:v>6624.3509999999997</c:v>
                </c:pt>
                <c:pt idx="1">
                  <c:v>5131.5659999999998</c:v>
                </c:pt>
                <c:pt idx="2">
                  <c:v>5220.0509999999995</c:v>
                </c:pt>
              </c:numCache>
            </c:numRef>
          </c:val>
          <c:extLst>
            <c:ext xmlns:c16="http://schemas.microsoft.com/office/drawing/2014/chart" uri="{C3380CC4-5D6E-409C-BE32-E72D297353CC}">
              <c16:uniqueId val="{00000001-540C-4332-BEC4-2ACA99A4C3FB}"/>
            </c:ext>
          </c:extLst>
        </c:ser>
        <c:ser>
          <c:idx val="2"/>
          <c:order val="2"/>
          <c:tx>
            <c:strRef>
              <c:f>'8.5'!$A$12</c:f>
              <c:strCache>
                <c:ptCount val="1"/>
                <c:pt idx="0">
                  <c:v>Černé uhlí</c:v>
                </c:pt>
              </c:strCache>
            </c:strRef>
          </c:tx>
          <c:spPr>
            <a:solidFill>
              <a:srgbClr val="9198B0"/>
            </a:solidFill>
          </c:spPr>
          <c:invertIfNegative val="0"/>
          <c:cat>
            <c:strRef>
              <c:f>'8.5'!$C$38:$E$38</c:f>
              <c:strCache>
                <c:ptCount val="3"/>
                <c:pt idx="0">
                  <c:v>Leden</c:v>
                </c:pt>
                <c:pt idx="1">
                  <c:v>Únor</c:v>
                </c:pt>
                <c:pt idx="2">
                  <c:v>Březen</c:v>
                </c:pt>
              </c:strCache>
            </c:strRef>
          </c:cat>
          <c:val>
            <c:numRef>
              <c:f>('8.5'!$B$12,'8.5'!$D$12,'8.5'!$F$12)</c:f>
              <c:numCache>
                <c:formatCode>#,##0.0</c:formatCode>
                <c:ptCount val="3"/>
                <c:pt idx="0">
                  <c:v>0</c:v>
                </c:pt>
                <c:pt idx="1">
                  <c:v>0</c:v>
                </c:pt>
                <c:pt idx="2">
                  <c:v>0</c:v>
                </c:pt>
              </c:numCache>
            </c:numRef>
          </c:val>
          <c:extLst>
            <c:ext xmlns:c16="http://schemas.microsoft.com/office/drawing/2014/chart" uri="{C3380CC4-5D6E-409C-BE32-E72D297353CC}">
              <c16:uniqueId val="{00000002-540C-4332-BEC4-2ACA99A4C3FB}"/>
            </c:ext>
          </c:extLst>
        </c:ser>
        <c:ser>
          <c:idx val="3"/>
          <c:order val="3"/>
          <c:tx>
            <c:strRef>
              <c:f>'8.5'!$A$13</c:f>
              <c:strCache>
                <c:ptCount val="1"/>
                <c:pt idx="0">
                  <c:v>Elektrická energie</c:v>
                </c:pt>
              </c:strCache>
            </c:strRef>
          </c:tx>
          <c:spPr>
            <a:solidFill>
              <a:srgbClr val="C8CBD7"/>
            </a:solidFill>
          </c:spPr>
          <c:invertIfNegative val="0"/>
          <c:cat>
            <c:strRef>
              <c:f>'8.5'!$C$38:$E$38</c:f>
              <c:strCache>
                <c:ptCount val="3"/>
                <c:pt idx="0">
                  <c:v>Leden</c:v>
                </c:pt>
                <c:pt idx="1">
                  <c:v>Únor</c:v>
                </c:pt>
                <c:pt idx="2">
                  <c:v>Březen</c:v>
                </c:pt>
              </c:strCache>
            </c:strRef>
          </c:cat>
          <c:val>
            <c:numRef>
              <c:f>('8.5'!$B$13,'8.5'!$D$13,'8.5'!$F$13)</c:f>
              <c:numCache>
                <c:formatCode>#,##0.0</c:formatCode>
                <c:ptCount val="3"/>
                <c:pt idx="0">
                  <c:v>0</c:v>
                </c:pt>
                <c:pt idx="1">
                  <c:v>0</c:v>
                </c:pt>
                <c:pt idx="2">
                  <c:v>0</c:v>
                </c:pt>
              </c:numCache>
            </c:numRef>
          </c:val>
          <c:extLst>
            <c:ext xmlns:c16="http://schemas.microsoft.com/office/drawing/2014/chart" uri="{C3380CC4-5D6E-409C-BE32-E72D297353CC}">
              <c16:uniqueId val="{00000003-540C-4332-BEC4-2ACA99A4C3FB}"/>
            </c:ext>
          </c:extLst>
        </c:ser>
        <c:ser>
          <c:idx val="4"/>
          <c:order val="4"/>
          <c:tx>
            <c:strRef>
              <c:f>'8.5'!$A$14</c:f>
              <c:strCache>
                <c:ptCount val="1"/>
                <c:pt idx="0">
                  <c:v>Energie prostředí (tepelné čerpadlo)</c:v>
                </c:pt>
              </c:strCache>
            </c:strRef>
          </c:tx>
          <c:spPr>
            <a:solidFill>
              <a:srgbClr val="E02C1F"/>
            </a:solidFill>
          </c:spPr>
          <c:invertIfNegative val="0"/>
          <c:cat>
            <c:strRef>
              <c:f>'8.5'!$C$38:$E$38</c:f>
              <c:strCache>
                <c:ptCount val="3"/>
                <c:pt idx="0">
                  <c:v>Leden</c:v>
                </c:pt>
                <c:pt idx="1">
                  <c:v>Únor</c:v>
                </c:pt>
                <c:pt idx="2">
                  <c:v>Březen</c:v>
                </c:pt>
              </c:strCache>
            </c:strRef>
          </c:cat>
          <c:val>
            <c:numRef>
              <c:f>('8.5'!$B$14,'8.5'!$D$14,'8.5'!$F$14)</c:f>
              <c:numCache>
                <c:formatCode>#,##0.0</c:formatCode>
                <c:ptCount val="3"/>
                <c:pt idx="0">
                  <c:v>0</c:v>
                </c:pt>
                <c:pt idx="1">
                  <c:v>0</c:v>
                </c:pt>
                <c:pt idx="2">
                  <c:v>0</c:v>
                </c:pt>
              </c:numCache>
            </c:numRef>
          </c:val>
          <c:extLst>
            <c:ext xmlns:c16="http://schemas.microsoft.com/office/drawing/2014/chart" uri="{C3380CC4-5D6E-409C-BE32-E72D297353CC}">
              <c16:uniqueId val="{00000004-540C-4332-BEC4-2ACA99A4C3FB}"/>
            </c:ext>
          </c:extLst>
        </c:ser>
        <c:ser>
          <c:idx val="5"/>
          <c:order val="5"/>
          <c:tx>
            <c:strRef>
              <c:f>'8.5'!$A$15</c:f>
              <c:strCache>
                <c:ptCount val="1"/>
                <c:pt idx="0">
                  <c:v>Energie Slunce (solární kolektor)</c:v>
                </c:pt>
              </c:strCache>
            </c:strRef>
          </c:tx>
          <c:spPr>
            <a:solidFill>
              <a:srgbClr val="E86158"/>
            </a:solidFill>
          </c:spPr>
          <c:invertIfNegative val="0"/>
          <c:cat>
            <c:strRef>
              <c:f>'8.5'!$C$38:$E$38</c:f>
              <c:strCache>
                <c:ptCount val="3"/>
                <c:pt idx="0">
                  <c:v>Leden</c:v>
                </c:pt>
                <c:pt idx="1">
                  <c:v>Únor</c:v>
                </c:pt>
                <c:pt idx="2">
                  <c:v>Březen</c:v>
                </c:pt>
              </c:strCache>
            </c:strRef>
          </c:cat>
          <c:val>
            <c:numRef>
              <c:f>('8.5'!$B$15,'8.5'!$D$15,'8.5'!$F$15)</c:f>
              <c:numCache>
                <c:formatCode>#,##0.0</c:formatCode>
                <c:ptCount val="3"/>
                <c:pt idx="0">
                  <c:v>4.8</c:v>
                </c:pt>
                <c:pt idx="1">
                  <c:v>8.8000000000000007</c:v>
                </c:pt>
                <c:pt idx="2">
                  <c:v>16.2</c:v>
                </c:pt>
              </c:numCache>
            </c:numRef>
          </c:val>
          <c:extLst>
            <c:ext xmlns:c16="http://schemas.microsoft.com/office/drawing/2014/chart" uri="{C3380CC4-5D6E-409C-BE32-E72D297353CC}">
              <c16:uniqueId val="{00000005-540C-4332-BEC4-2ACA99A4C3FB}"/>
            </c:ext>
          </c:extLst>
        </c:ser>
        <c:ser>
          <c:idx val="6"/>
          <c:order val="6"/>
          <c:tx>
            <c:strRef>
              <c:f>'8.5'!$A$16</c:f>
              <c:strCache>
                <c:ptCount val="1"/>
                <c:pt idx="0">
                  <c:v>Hnědé uhlí</c:v>
                </c:pt>
              </c:strCache>
            </c:strRef>
          </c:tx>
          <c:spPr>
            <a:solidFill>
              <a:srgbClr val="F0948F"/>
            </a:solidFill>
          </c:spPr>
          <c:invertIfNegative val="0"/>
          <c:cat>
            <c:strRef>
              <c:f>'8.5'!$C$38:$E$38</c:f>
              <c:strCache>
                <c:ptCount val="3"/>
                <c:pt idx="0">
                  <c:v>Leden</c:v>
                </c:pt>
                <c:pt idx="1">
                  <c:v>Únor</c:v>
                </c:pt>
                <c:pt idx="2">
                  <c:v>Březen</c:v>
                </c:pt>
              </c:strCache>
            </c:strRef>
          </c:cat>
          <c:val>
            <c:numRef>
              <c:f>('8.5'!$B$16,'8.5'!$D$16,'8.5'!$F$16)</c:f>
              <c:numCache>
                <c:formatCode>#,##0.0</c:formatCode>
                <c:ptCount val="3"/>
                <c:pt idx="0">
                  <c:v>41785.949999999997</c:v>
                </c:pt>
                <c:pt idx="1">
                  <c:v>34029.576000000001</c:v>
                </c:pt>
                <c:pt idx="2">
                  <c:v>33814.451000000001</c:v>
                </c:pt>
              </c:numCache>
            </c:numRef>
          </c:val>
          <c:extLst>
            <c:ext xmlns:c16="http://schemas.microsoft.com/office/drawing/2014/chart" uri="{C3380CC4-5D6E-409C-BE32-E72D297353CC}">
              <c16:uniqueId val="{00000006-540C-4332-BEC4-2ACA99A4C3FB}"/>
            </c:ext>
          </c:extLst>
        </c:ser>
        <c:ser>
          <c:idx val="7"/>
          <c:order val="7"/>
          <c:tx>
            <c:strRef>
              <c:f>'8.5'!$A$17</c:f>
              <c:strCache>
                <c:ptCount val="1"/>
                <c:pt idx="0">
                  <c:v>Jaderné palivo</c:v>
                </c:pt>
              </c:strCache>
            </c:strRef>
          </c:tx>
          <c:spPr>
            <a:solidFill>
              <a:srgbClr val="F7C9C7"/>
            </a:solidFill>
          </c:spPr>
          <c:invertIfNegative val="0"/>
          <c:cat>
            <c:strRef>
              <c:f>'8.5'!$C$38:$E$38</c:f>
              <c:strCache>
                <c:ptCount val="3"/>
                <c:pt idx="0">
                  <c:v>Leden</c:v>
                </c:pt>
                <c:pt idx="1">
                  <c:v>Únor</c:v>
                </c:pt>
                <c:pt idx="2">
                  <c:v>Březen</c:v>
                </c:pt>
              </c:strCache>
            </c:strRef>
          </c:cat>
          <c:val>
            <c:numRef>
              <c:f>('8.5'!$B$17,'8.5'!$D$17,'8.5'!$F$17)</c:f>
              <c:numCache>
                <c:formatCode>#,##0.0</c:formatCode>
                <c:ptCount val="3"/>
                <c:pt idx="0">
                  <c:v>6119.82</c:v>
                </c:pt>
                <c:pt idx="1">
                  <c:v>5367.64</c:v>
                </c:pt>
                <c:pt idx="2">
                  <c:v>4889.0600000000004</c:v>
                </c:pt>
              </c:numCache>
            </c:numRef>
          </c:val>
          <c:extLst>
            <c:ext xmlns:c16="http://schemas.microsoft.com/office/drawing/2014/chart" uri="{C3380CC4-5D6E-409C-BE32-E72D297353CC}">
              <c16:uniqueId val="{00000007-540C-4332-BEC4-2ACA99A4C3FB}"/>
            </c:ext>
          </c:extLst>
        </c:ser>
        <c:ser>
          <c:idx val="8"/>
          <c:order val="8"/>
          <c:tx>
            <c:strRef>
              <c:f>'8.5'!$A$18</c:f>
              <c:strCache>
                <c:ptCount val="1"/>
                <c:pt idx="0">
                  <c:v>Koks</c:v>
                </c:pt>
              </c:strCache>
            </c:strRef>
          </c:tx>
          <c:spPr>
            <a:solidFill>
              <a:srgbClr val="262626"/>
            </a:solidFill>
          </c:spPr>
          <c:invertIfNegative val="0"/>
          <c:cat>
            <c:strRef>
              <c:f>'8.5'!$C$38:$E$38</c:f>
              <c:strCache>
                <c:ptCount val="3"/>
                <c:pt idx="0">
                  <c:v>Leden</c:v>
                </c:pt>
                <c:pt idx="1">
                  <c:v>Únor</c:v>
                </c:pt>
                <c:pt idx="2">
                  <c:v>Březen</c:v>
                </c:pt>
              </c:strCache>
            </c:strRef>
          </c:cat>
          <c:val>
            <c:numRef>
              <c:f>('8.5'!$B$18,'8.5'!$D$18,'8.5'!$F$18)</c:f>
              <c:numCache>
                <c:formatCode>#,##0.0</c:formatCode>
                <c:ptCount val="3"/>
                <c:pt idx="0">
                  <c:v>0</c:v>
                </c:pt>
                <c:pt idx="1">
                  <c:v>0</c:v>
                </c:pt>
                <c:pt idx="2">
                  <c:v>0</c:v>
                </c:pt>
              </c:numCache>
            </c:numRef>
          </c:val>
          <c:extLst>
            <c:ext xmlns:c16="http://schemas.microsoft.com/office/drawing/2014/chart" uri="{C3380CC4-5D6E-409C-BE32-E72D297353CC}">
              <c16:uniqueId val="{00000008-540C-4332-BEC4-2ACA99A4C3FB}"/>
            </c:ext>
          </c:extLst>
        </c:ser>
        <c:ser>
          <c:idx val="9"/>
          <c:order val="9"/>
          <c:tx>
            <c:strRef>
              <c:f>'8.5'!$A$19</c:f>
              <c:strCache>
                <c:ptCount val="1"/>
                <c:pt idx="0">
                  <c:v>Odpadní teplo</c:v>
                </c:pt>
              </c:strCache>
            </c:strRef>
          </c:tx>
          <c:spPr>
            <a:solidFill>
              <a:srgbClr val="646363"/>
            </a:solidFill>
          </c:spPr>
          <c:invertIfNegative val="0"/>
          <c:cat>
            <c:strRef>
              <c:f>'8.5'!$C$38:$E$38</c:f>
              <c:strCache>
                <c:ptCount val="3"/>
                <c:pt idx="0">
                  <c:v>Leden</c:v>
                </c:pt>
                <c:pt idx="1">
                  <c:v>Únor</c:v>
                </c:pt>
                <c:pt idx="2">
                  <c:v>Březen</c:v>
                </c:pt>
              </c:strCache>
            </c:strRef>
          </c:cat>
          <c:val>
            <c:numRef>
              <c:f>('8.5'!$B$19,'8.5'!$D$19,'8.5'!$F$19)</c:f>
              <c:numCache>
                <c:formatCode>#,##0.0</c:formatCode>
                <c:ptCount val="3"/>
                <c:pt idx="0">
                  <c:v>1699.5260000000001</c:v>
                </c:pt>
                <c:pt idx="1">
                  <c:v>1354.0650000000001</c:v>
                </c:pt>
                <c:pt idx="2">
                  <c:v>1326.57</c:v>
                </c:pt>
              </c:numCache>
            </c:numRef>
          </c:val>
          <c:extLst>
            <c:ext xmlns:c16="http://schemas.microsoft.com/office/drawing/2014/chart" uri="{C3380CC4-5D6E-409C-BE32-E72D297353CC}">
              <c16:uniqueId val="{00000009-540C-4332-BEC4-2ACA99A4C3FB}"/>
            </c:ext>
          </c:extLst>
        </c:ser>
        <c:ser>
          <c:idx val="10"/>
          <c:order val="10"/>
          <c:tx>
            <c:strRef>
              <c:f>'8.5'!$A$20</c:f>
              <c:strCache>
                <c:ptCount val="1"/>
                <c:pt idx="0">
                  <c:v>Ostatní kapalná paliva</c:v>
                </c:pt>
              </c:strCache>
            </c:strRef>
          </c:tx>
          <c:spPr>
            <a:solidFill>
              <a:srgbClr val="9D9D9C"/>
            </a:solidFill>
          </c:spPr>
          <c:invertIfNegative val="0"/>
          <c:cat>
            <c:strRef>
              <c:f>'8.5'!$C$38:$E$38</c:f>
              <c:strCache>
                <c:ptCount val="3"/>
                <c:pt idx="0">
                  <c:v>Leden</c:v>
                </c:pt>
                <c:pt idx="1">
                  <c:v>Únor</c:v>
                </c:pt>
                <c:pt idx="2">
                  <c:v>Březen</c:v>
                </c:pt>
              </c:strCache>
            </c:strRef>
          </c:cat>
          <c:val>
            <c:numRef>
              <c:f>('8.5'!$B$20,'8.5'!$D$20,'8.5'!$F$20)</c:f>
              <c:numCache>
                <c:formatCode>#,##0.0</c:formatCode>
                <c:ptCount val="3"/>
                <c:pt idx="0">
                  <c:v>0</c:v>
                </c:pt>
                <c:pt idx="1">
                  <c:v>0</c:v>
                </c:pt>
                <c:pt idx="2">
                  <c:v>0</c:v>
                </c:pt>
              </c:numCache>
            </c:numRef>
          </c:val>
          <c:extLst>
            <c:ext xmlns:c16="http://schemas.microsoft.com/office/drawing/2014/chart" uri="{C3380CC4-5D6E-409C-BE32-E72D297353CC}">
              <c16:uniqueId val="{0000000A-540C-4332-BEC4-2ACA99A4C3FB}"/>
            </c:ext>
          </c:extLst>
        </c:ser>
        <c:ser>
          <c:idx val="11"/>
          <c:order val="11"/>
          <c:tx>
            <c:strRef>
              <c:f>'8.5'!$A$21</c:f>
              <c:strCache>
                <c:ptCount val="1"/>
                <c:pt idx="0">
                  <c:v>Ostatní pevná paliva</c:v>
                </c:pt>
              </c:strCache>
            </c:strRef>
          </c:tx>
          <c:spPr>
            <a:solidFill>
              <a:srgbClr val="D0D0D0"/>
            </a:solidFill>
          </c:spPr>
          <c:invertIfNegative val="0"/>
          <c:cat>
            <c:strRef>
              <c:f>'8.5'!$C$38:$E$38</c:f>
              <c:strCache>
                <c:ptCount val="3"/>
                <c:pt idx="0">
                  <c:v>Leden</c:v>
                </c:pt>
                <c:pt idx="1">
                  <c:v>Únor</c:v>
                </c:pt>
                <c:pt idx="2">
                  <c:v>Březen</c:v>
                </c:pt>
              </c:strCache>
            </c:strRef>
          </c:cat>
          <c:val>
            <c:numRef>
              <c:f>('8.5'!$B$21,'8.5'!$D$21,'8.5'!$F$21)</c:f>
              <c:numCache>
                <c:formatCode>#,##0.0</c:formatCode>
                <c:ptCount val="3"/>
                <c:pt idx="0">
                  <c:v>1091.7149999999999</c:v>
                </c:pt>
                <c:pt idx="1">
                  <c:v>1269.0719999999999</c:v>
                </c:pt>
                <c:pt idx="2">
                  <c:v>1136.7660000000001</c:v>
                </c:pt>
              </c:numCache>
            </c:numRef>
          </c:val>
          <c:extLst>
            <c:ext xmlns:c16="http://schemas.microsoft.com/office/drawing/2014/chart" uri="{C3380CC4-5D6E-409C-BE32-E72D297353CC}">
              <c16:uniqueId val="{0000000B-540C-4332-BEC4-2ACA99A4C3FB}"/>
            </c:ext>
          </c:extLst>
        </c:ser>
        <c:ser>
          <c:idx val="12"/>
          <c:order val="12"/>
          <c:tx>
            <c:strRef>
              <c:f>'8.5'!$A$22</c:f>
              <c:strCache>
                <c:ptCount val="1"/>
                <c:pt idx="0">
                  <c:v>Ostatní plyny</c:v>
                </c:pt>
              </c:strCache>
            </c:strRef>
          </c:tx>
          <c:spPr>
            <a:pattFill prst="ltUpDiag">
              <a:fgClr>
                <a:srgbClr val="23315F"/>
              </a:fgClr>
              <a:bgClr>
                <a:sysClr val="window" lastClr="FFFFFF"/>
              </a:bgClr>
            </a:pattFill>
          </c:spPr>
          <c:invertIfNegative val="0"/>
          <c:cat>
            <c:strRef>
              <c:f>'8.5'!$C$38:$E$38</c:f>
              <c:strCache>
                <c:ptCount val="3"/>
                <c:pt idx="0">
                  <c:v>Leden</c:v>
                </c:pt>
                <c:pt idx="1">
                  <c:v>Únor</c:v>
                </c:pt>
                <c:pt idx="2">
                  <c:v>Březen</c:v>
                </c:pt>
              </c:strCache>
            </c:strRef>
          </c:cat>
          <c:val>
            <c:numRef>
              <c:f>('8.5'!$B$22,'8.5'!$D$22,'8.5'!$F$22)</c:f>
              <c:numCache>
                <c:formatCode>#,##0.0</c:formatCode>
                <c:ptCount val="3"/>
                <c:pt idx="0">
                  <c:v>0</c:v>
                </c:pt>
                <c:pt idx="1">
                  <c:v>0</c:v>
                </c:pt>
                <c:pt idx="2">
                  <c:v>0</c:v>
                </c:pt>
              </c:numCache>
            </c:numRef>
          </c:val>
          <c:extLst>
            <c:ext xmlns:c16="http://schemas.microsoft.com/office/drawing/2014/chart" uri="{C3380CC4-5D6E-409C-BE32-E72D297353CC}">
              <c16:uniqueId val="{0000000C-540C-4332-BEC4-2ACA99A4C3FB}"/>
            </c:ext>
          </c:extLst>
        </c:ser>
        <c:ser>
          <c:idx val="13"/>
          <c:order val="13"/>
          <c:tx>
            <c:strRef>
              <c:f>'8.5'!$A$23</c:f>
              <c:strCache>
                <c:ptCount val="1"/>
                <c:pt idx="0">
                  <c:v>Ostatní</c:v>
                </c:pt>
              </c:strCache>
            </c:strRef>
          </c:tx>
          <c:spPr>
            <a:pattFill prst="ltUpDiag">
              <a:fgClr>
                <a:srgbClr val="E02C1F"/>
              </a:fgClr>
              <a:bgClr>
                <a:sysClr val="window" lastClr="FFFFFF"/>
              </a:bgClr>
            </a:pattFill>
          </c:spPr>
          <c:invertIfNegative val="0"/>
          <c:cat>
            <c:strRef>
              <c:f>'8.5'!$C$38:$E$38</c:f>
              <c:strCache>
                <c:ptCount val="3"/>
                <c:pt idx="0">
                  <c:v>Leden</c:v>
                </c:pt>
                <c:pt idx="1">
                  <c:v>Únor</c:v>
                </c:pt>
                <c:pt idx="2">
                  <c:v>Březen</c:v>
                </c:pt>
              </c:strCache>
            </c:strRef>
          </c:cat>
          <c:val>
            <c:numRef>
              <c:f>('8.5'!$B$23,'8.5'!$D$23,'8.5'!$F$23)</c:f>
              <c:numCache>
                <c:formatCode>#,##0.0</c:formatCode>
                <c:ptCount val="3"/>
                <c:pt idx="0">
                  <c:v>0</c:v>
                </c:pt>
                <c:pt idx="1">
                  <c:v>0</c:v>
                </c:pt>
                <c:pt idx="2">
                  <c:v>0</c:v>
                </c:pt>
              </c:numCache>
            </c:numRef>
          </c:val>
          <c:extLst>
            <c:ext xmlns:c16="http://schemas.microsoft.com/office/drawing/2014/chart" uri="{C3380CC4-5D6E-409C-BE32-E72D297353CC}">
              <c16:uniqueId val="{0000000D-540C-4332-BEC4-2ACA99A4C3FB}"/>
            </c:ext>
          </c:extLst>
        </c:ser>
        <c:ser>
          <c:idx val="14"/>
          <c:order val="14"/>
          <c:tx>
            <c:strRef>
              <c:f>'8.5'!$A$24</c:f>
              <c:strCache>
                <c:ptCount val="1"/>
                <c:pt idx="0">
                  <c:v>Topné oleje</c:v>
                </c:pt>
              </c:strCache>
            </c:strRef>
          </c:tx>
          <c:spPr>
            <a:pattFill prst="ltUpDiag">
              <a:fgClr>
                <a:srgbClr val="5A6588"/>
              </a:fgClr>
              <a:bgClr>
                <a:sysClr val="window" lastClr="FFFFFF"/>
              </a:bgClr>
            </a:pattFill>
          </c:spPr>
          <c:invertIfNegative val="0"/>
          <c:cat>
            <c:strRef>
              <c:f>'8.5'!$C$38:$E$38</c:f>
              <c:strCache>
                <c:ptCount val="3"/>
                <c:pt idx="0">
                  <c:v>Leden</c:v>
                </c:pt>
                <c:pt idx="1">
                  <c:v>Únor</c:v>
                </c:pt>
                <c:pt idx="2">
                  <c:v>Březen</c:v>
                </c:pt>
              </c:strCache>
            </c:strRef>
          </c:cat>
          <c:val>
            <c:numRef>
              <c:f>('8.5'!$B$24,'8.5'!$D$24,'8.5'!$F$24)</c:f>
              <c:numCache>
                <c:formatCode>#,##0.0</c:formatCode>
                <c:ptCount val="3"/>
                <c:pt idx="0">
                  <c:v>131.01</c:v>
                </c:pt>
                <c:pt idx="1">
                  <c:v>102.661</c:v>
                </c:pt>
                <c:pt idx="2">
                  <c:v>95.381</c:v>
                </c:pt>
              </c:numCache>
            </c:numRef>
          </c:val>
          <c:extLst>
            <c:ext xmlns:c16="http://schemas.microsoft.com/office/drawing/2014/chart" uri="{C3380CC4-5D6E-409C-BE32-E72D297353CC}">
              <c16:uniqueId val="{0000000E-540C-4332-BEC4-2ACA99A4C3FB}"/>
            </c:ext>
          </c:extLst>
        </c:ser>
        <c:ser>
          <c:idx val="15"/>
          <c:order val="15"/>
          <c:tx>
            <c:strRef>
              <c:f>'8.5'!$A$25</c:f>
              <c:strCache>
                <c:ptCount val="1"/>
                <c:pt idx="0">
                  <c:v>Zemní plyn</c:v>
                </c:pt>
              </c:strCache>
            </c:strRef>
          </c:tx>
          <c:spPr>
            <a:pattFill prst="ltUpDiag">
              <a:fgClr>
                <a:srgbClr val="E86158"/>
              </a:fgClr>
              <a:bgClr>
                <a:sysClr val="window" lastClr="FFFFFF"/>
              </a:bgClr>
            </a:pattFill>
          </c:spPr>
          <c:invertIfNegative val="0"/>
          <c:cat>
            <c:strRef>
              <c:f>'8.5'!$C$38:$E$38</c:f>
              <c:strCache>
                <c:ptCount val="3"/>
                <c:pt idx="0">
                  <c:v>Leden</c:v>
                </c:pt>
                <c:pt idx="1">
                  <c:v>Únor</c:v>
                </c:pt>
                <c:pt idx="2">
                  <c:v>Březen</c:v>
                </c:pt>
              </c:strCache>
            </c:strRef>
          </c:cat>
          <c:val>
            <c:numRef>
              <c:f>('8.5'!$B$25,'8.5'!$D$25,'8.5'!$F$25)</c:f>
              <c:numCache>
                <c:formatCode>#,##0.0</c:formatCode>
                <c:ptCount val="3"/>
                <c:pt idx="0">
                  <c:v>88475.909867467024</c:v>
                </c:pt>
                <c:pt idx="1">
                  <c:v>76452.696000000025</c:v>
                </c:pt>
                <c:pt idx="2">
                  <c:v>75619.864000000001</c:v>
                </c:pt>
              </c:numCache>
            </c:numRef>
          </c:val>
          <c:extLst>
            <c:ext xmlns:c16="http://schemas.microsoft.com/office/drawing/2014/chart" uri="{C3380CC4-5D6E-409C-BE32-E72D297353CC}">
              <c16:uniqueId val="{0000000F-540C-4332-BEC4-2ACA99A4C3FB}"/>
            </c:ext>
          </c:extLst>
        </c:ser>
        <c:dLbls>
          <c:showLegendKey val="0"/>
          <c:showVal val="0"/>
          <c:showCatName val="0"/>
          <c:showSerName val="0"/>
          <c:showPercent val="0"/>
          <c:showBubbleSize val="0"/>
        </c:dLbls>
        <c:gapWidth val="75"/>
        <c:overlap val="100"/>
        <c:axId val="286905088"/>
        <c:axId val="286906624"/>
      </c:barChart>
      <c:catAx>
        <c:axId val="286905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906624"/>
        <c:crosses val="autoZero"/>
        <c:auto val="1"/>
        <c:lblAlgn val="ctr"/>
        <c:lblOffset val="100"/>
        <c:noMultiLvlLbl val="0"/>
      </c:catAx>
      <c:valAx>
        <c:axId val="28690662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905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13EF-4B87-8848-FCF0A19B1B2C}"/>
              </c:ext>
            </c:extLst>
          </c:dPt>
          <c:dPt>
            <c:idx val="1"/>
            <c:bubble3D val="0"/>
            <c:spPr>
              <a:solidFill>
                <a:schemeClr val="accent2"/>
              </a:solidFill>
            </c:spPr>
            <c:extLst>
              <c:ext xmlns:c16="http://schemas.microsoft.com/office/drawing/2014/chart" uri="{C3380CC4-5D6E-409C-BE32-E72D297353CC}">
                <c16:uniqueId val="{00000002-13EF-4B87-8848-FCF0A19B1B2C}"/>
              </c:ext>
            </c:extLst>
          </c:dPt>
          <c:dPt>
            <c:idx val="2"/>
            <c:bubble3D val="0"/>
            <c:spPr>
              <a:solidFill>
                <a:schemeClr val="accent3"/>
              </a:solidFill>
            </c:spPr>
            <c:extLst>
              <c:ext xmlns:c16="http://schemas.microsoft.com/office/drawing/2014/chart" uri="{C3380CC4-5D6E-409C-BE32-E72D297353CC}">
                <c16:uniqueId val="{00000003-13EF-4B87-8848-FCF0A19B1B2C}"/>
              </c:ext>
            </c:extLst>
          </c:dPt>
          <c:dPt>
            <c:idx val="3"/>
            <c:bubble3D val="0"/>
            <c:spPr>
              <a:solidFill>
                <a:schemeClr val="accent4"/>
              </a:solidFill>
            </c:spPr>
            <c:extLst>
              <c:ext xmlns:c16="http://schemas.microsoft.com/office/drawing/2014/chart" uri="{C3380CC4-5D6E-409C-BE32-E72D297353CC}">
                <c16:uniqueId val="{00000004-13EF-4B87-8848-FCF0A19B1B2C}"/>
              </c:ext>
            </c:extLst>
          </c:dPt>
          <c:dPt>
            <c:idx val="4"/>
            <c:bubble3D val="0"/>
            <c:spPr>
              <a:solidFill>
                <a:schemeClr val="accent5"/>
              </a:solidFill>
            </c:spPr>
            <c:extLst>
              <c:ext xmlns:c16="http://schemas.microsoft.com/office/drawing/2014/chart" uri="{C3380CC4-5D6E-409C-BE32-E72D297353CC}">
                <c16:uniqueId val="{00000005-13EF-4B87-8848-FCF0A19B1B2C}"/>
              </c:ext>
            </c:extLst>
          </c:dPt>
          <c:dPt>
            <c:idx val="5"/>
            <c:bubble3D val="0"/>
            <c:spPr>
              <a:solidFill>
                <a:schemeClr val="accent6"/>
              </a:solidFill>
            </c:spPr>
            <c:extLst>
              <c:ext xmlns:c16="http://schemas.microsoft.com/office/drawing/2014/chart" uri="{C3380CC4-5D6E-409C-BE32-E72D297353CC}">
                <c16:uniqueId val="{00000006-13EF-4B87-8848-FCF0A19B1B2C}"/>
              </c:ext>
            </c:extLst>
          </c:dPt>
          <c:dPt>
            <c:idx val="6"/>
            <c:bubble3D val="0"/>
            <c:spPr>
              <a:solidFill>
                <a:srgbClr val="F0948F"/>
              </a:solidFill>
            </c:spPr>
            <c:extLst>
              <c:ext xmlns:c16="http://schemas.microsoft.com/office/drawing/2014/chart" uri="{C3380CC4-5D6E-409C-BE32-E72D297353CC}">
                <c16:uniqueId val="{00000007-13EF-4B87-8848-FCF0A19B1B2C}"/>
              </c:ext>
            </c:extLst>
          </c:dPt>
          <c:dPt>
            <c:idx val="7"/>
            <c:bubble3D val="0"/>
            <c:spPr>
              <a:solidFill>
                <a:srgbClr val="F7C9C7"/>
              </a:solidFill>
            </c:spPr>
            <c:extLst>
              <c:ext xmlns:c16="http://schemas.microsoft.com/office/drawing/2014/chart" uri="{C3380CC4-5D6E-409C-BE32-E72D297353CC}">
                <c16:uniqueId val="{00000000-0875-4A16-9BC1-0D39CE297F06}"/>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01-0875-4A16-9BC1-0D39CE297F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54E-4B39-8912-AE424469FAD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54E-4B39-8912-AE424469FAD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54E-4B39-8912-AE424469FAD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54E-4B39-8912-AE424469FAD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54E-4B39-8912-AE424469FAD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54E-4B39-8912-AE424469FAD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54E-4B39-8912-AE424469FAD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54E-4B39-8912-AE424469FAD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54E-4B39-8912-AE424469FAD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54E-4B39-8912-AE424469FAD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54E-4B39-8912-AE424469FAD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54E-4B39-8912-AE424469FAD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54E-4B39-8912-AE424469FAD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54E-4B39-8912-AE424469FAD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54E-4B39-8912-AE424469FAD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54E-4B39-8912-AE424469FAD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7.410497524529088E-3"/>
          <c:y val="0"/>
        </c:manualLayout>
      </c:layout>
      <c:overlay val="0"/>
    </c:title>
    <c:autoTitleDeleted val="0"/>
    <c:plotArea>
      <c:layout>
        <c:manualLayout>
          <c:layoutTarget val="inner"/>
          <c:xMode val="edge"/>
          <c:yMode val="edge"/>
          <c:x val="7.1198914290335355E-2"/>
          <c:y val="0.20676643896334151"/>
          <c:w val="0.61241682696674693"/>
          <c:h val="0.57443326206740719"/>
        </c:manualLayout>
      </c:layout>
      <c:barChart>
        <c:barDir val="col"/>
        <c:grouping val="stacked"/>
        <c:varyColors val="0"/>
        <c:ser>
          <c:idx val="0"/>
          <c:order val="0"/>
          <c:tx>
            <c:strRef>
              <c:f>'8.6'!$A$28</c:f>
              <c:strCache>
                <c:ptCount val="1"/>
                <c:pt idx="0">
                  <c:v>Průmysl</c:v>
                </c:pt>
              </c:strCache>
            </c:strRef>
          </c:tx>
          <c:invertIfNegative val="0"/>
          <c:cat>
            <c:strRef>
              <c:f>'8.6'!$C$38:$E$38</c:f>
              <c:strCache>
                <c:ptCount val="3"/>
                <c:pt idx="0">
                  <c:v>Leden</c:v>
                </c:pt>
                <c:pt idx="1">
                  <c:v>Únor</c:v>
                </c:pt>
                <c:pt idx="2">
                  <c:v>Březen</c:v>
                </c:pt>
              </c:strCache>
            </c:strRef>
          </c:cat>
          <c:val>
            <c:numRef>
              <c:f>('8.6'!$B$28,'8.6'!$D$28,'8.6'!$F$28)</c:f>
              <c:numCache>
                <c:formatCode>#,##0.0</c:formatCode>
                <c:ptCount val="3"/>
                <c:pt idx="0">
                  <c:v>89655.787427942603</c:v>
                </c:pt>
                <c:pt idx="1">
                  <c:v>75851.669490652101</c:v>
                </c:pt>
                <c:pt idx="2">
                  <c:v>75608.576000000001</c:v>
                </c:pt>
              </c:numCache>
            </c:numRef>
          </c:val>
          <c:extLst>
            <c:ext xmlns:c16="http://schemas.microsoft.com/office/drawing/2014/chart" uri="{C3380CC4-5D6E-409C-BE32-E72D297353CC}">
              <c16:uniqueId val="{00000000-4BC6-434E-9A23-488B9CF28F3E}"/>
            </c:ext>
          </c:extLst>
        </c:ser>
        <c:ser>
          <c:idx val="1"/>
          <c:order val="1"/>
          <c:tx>
            <c:strRef>
              <c:f>'8.6'!$A$29</c:f>
              <c:strCache>
                <c:ptCount val="1"/>
                <c:pt idx="0">
                  <c:v>Energetika</c:v>
                </c:pt>
              </c:strCache>
            </c:strRef>
          </c:tx>
          <c:invertIfNegative val="0"/>
          <c:cat>
            <c:strRef>
              <c:f>'8.6'!$C$38:$E$38</c:f>
              <c:strCache>
                <c:ptCount val="3"/>
                <c:pt idx="0">
                  <c:v>Leden</c:v>
                </c:pt>
                <c:pt idx="1">
                  <c:v>Únor</c:v>
                </c:pt>
                <c:pt idx="2">
                  <c:v>Březen</c:v>
                </c:pt>
              </c:strCache>
            </c:strRef>
          </c:cat>
          <c:val>
            <c:numRef>
              <c:f>('8.6'!$B$29,'8.6'!$D$29,'8.6'!$F$29)</c:f>
              <c:numCache>
                <c:formatCode>#,##0.0</c:formatCode>
                <c:ptCount val="3"/>
                <c:pt idx="0">
                  <c:v>953.01</c:v>
                </c:pt>
                <c:pt idx="1">
                  <c:v>709.05</c:v>
                </c:pt>
                <c:pt idx="2">
                  <c:v>773.74</c:v>
                </c:pt>
              </c:numCache>
            </c:numRef>
          </c:val>
          <c:extLst>
            <c:ext xmlns:c16="http://schemas.microsoft.com/office/drawing/2014/chart" uri="{C3380CC4-5D6E-409C-BE32-E72D297353CC}">
              <c16:uniqueId val="{00000001-4BC6-434E-9A23-488B9CF28F3E}"/>
            </c:ext>
          </c:extLst>
        </c:ser>
        <c:ser>
          <c:idx val="2"/>
          <c:order val="2"/>
          <c:tx>
            <c:strRef>
              <c:f>'8.6'!$A$30</c:f>
              <c:strCache>
                <c:ptCount val="1"/>
                <c:pt idx="0">
                  <c:v>Doprava</c:v>
                </c:pt>
              </c:strCache>
            </c:strRef>
          </c:tx>
          <c:invertIfNegative val="0"/>
          <c:cat>
            <c:strRef>
              <c:f>'8.6'!$C$38:$E$38</c:f>
              <c:strCache>
                <c:ptCount val="3"/>
                <c:pt idx="0">
                  <c:v>Leden</c:v>
                </c:pt>
                <c:pt idx="1">
                  <c:v>Únor</c:v>
                </c:pt>
                <c:pt idx="2">
                  <c:v>Březen</c:v>
                </c:pt>
              </c:strCache>
            </c:strRef>
          </c:cat>
          <c:val>
            <c:numRef>
              <c:f>('8.6'!$B$30,'8.6'!$D$30,'8.6'!$F$30)</c:f>
              <c:numCache>
                <c:formatCode>#,##0.0</c:formatCode>
                <c:ptCount val="3"/>
                <c:pt idx="0">
                  <c:v>2681.8</c:v>
                </c:pt>
                <c:pt idx="1">
                  <c:v>2175</c:v>
                </c:pt>
                <c:pt idx="2">
                  <c:v>2083.6</c:v>
                </c:pt>
              </c:numCache>
            </c:numRef>
          </c:val>
          <c:extLst>
            <c:ext xmlns:c16="http://schemas.microsoft.com/office/drawing/2014/chart" uri="{C3380CC4-5D6E-409C-BE32-E72D297353CC}">
              <c16:uniqueId val="{00000002-4BC6-434E-9A23-488B9CF28F3E}"/>
            </c:ext>
          </c:extLst>
        </c:ser>
        <c:ser>
          <c:idx val="3"/>
          <c:order val="3"/>
          <c:tx>
            <c:strRef>
              <c:f>'8.6'!$A$31</c:f>
              <c:strCache>
                <c:ptCount val="1"/>
                <c:pt idx="0">
                  <c:v>Stavebnictví</c:v>
                </c:pt>
              </c:strCache>
            </c:strRef>
          </c:tx>
          <c:invertIfNegative val="0"/>
          <c:cat>
            <c:strRef>
              <c:f>'8.6'!$C$38:$E$38</c:f>
              <c:strCache>
                <c:ptCount val="3"/>
                <c:pt idx="0">
                  <c:v>Leden</c:v>
                </c:pt>
                <c:pt idx="1">
                  <c:v>Únor</c:v>
                </c:pt>
                <c:pt idx="2">
                  <c:v>Březen</c:v>
                </c:pt>
              </c:strCache>
            </c:strRef>
          </c:cat>
          <c:val>
            <c:numRef>
              <c:f>('8.6'!$B$31,'8.6'!$D$31,'8.6'!$F$31)</c:f>
              <c:numCache>
                <c:formatCode>#,##0.0</c:formatCode>
                <c:ptCount val="3"/>
                <c:pt idx="0">
                  <c:v>1204</c:v>
                </c:pt>
                <c:pt idx="1">
                  <c:v>971</c:v>
                </c:pt>
                <c:pt idx="2">
                  <c:v>918</c:v>
                </c:pt>
              </c:numCache>
            </c:numRef>
          </c:val>
          <c:extLst>
            <c:ext xmlns:c16="http://schemas.microsoft.com/office/drawing/2014/chart" uri="{C3380CC4-5D6E-409C-BE32-E72D297353CC}">
              <c16:uniqueId val="{00000003-4BC6-434E-9A23-488B9CF28F3E}"/>
            </c:ext>
          </c:extLst>
        </c:ser>
        <c:ser>
          <c:idx val="4"/>
          <c:order val="4"/>
          <c:tx>
            <c:strRef>
              <c:f>'8.6'!$A$32</c:f>
              <c:strCache>
                <c:ptCount val="1"/>
                <c:pt idx="0">
                  <c:v>Zemědělství a lesnictví</c:v>
                </c:pt>
              </c:strCache>
            </c:strRef>
          </c:tx>
          <c:invertIfNegative val="0"/>
          <c:cat>
            <c:strRef>
              <c:f>'8.6'!$C$38:$E$38</c:f>
              <c:strCache>
                <c:ptCount val="3"/>
                <c:pt idx="0">
                  <c:v>Leden</c:v>
                </c:pt>
                <c:pt idx="1">
                  <c:v>Únor</c:v>
                </c:pt>
                <c:pt idx="2">
                  <c:v>Březen</c:v>
                </c:pt>
              </c:strCache>
            </c:strRef>
          </c:cat>
          <c:val>
            <c:numRef>
              <c:f>('8.6'!$B$32,'8.6'!$D$32,'8.6'!$F$32)</c:f>
              <c:numCache>
                <c:formatCode>#,##0.0</c:formatCode>
                <c:ptCount val="3"/>
                <c:pt idx="0">
                  <c:v>154</c:v>
                </c:pt>
                <c:pt idx="1">
                  <c:v>131</c:v>
                </c:pt>
                <c:pt idx="2">
                  <c:v>119</c:v>
                </c:pt>
              </c:numCache>
            </c:numRef>
          </c:val>
          <c:extLst>
            <c:ext xmlns:c16="http://schemas.microsoft.com/office/drawing/2014/chart" uri="{C3380CC4-5D6E-409C-BE32-E72D297353CC}">
              <c16:uniqueId val="{00000004-4BC6-434E-9A23-488B9CF28F3E}"/>
            </c:ext>
          </c:extLst>
        </c:ser>
        <c:ser>
          <c:idx val="5"/>
          <c:order val="5"/>
          <c:tx>
            <c:strRef>
              <c:f>'8.6'!$A$33</c:f>
              <c:strCache>
                <c:ptCount val="1"/>
                <c:pt idx="0">
                  <c:v>Domácnosti</c:v>
                </c:pt>
              </c:strCache>
            </c:strRef>
          </c:tx>
          <c:spPr>
            <a:solidFill>
              <a:schemeClr val="accent6"/>
            </a:solidFill>
          </c:spPr>
          <c:invertIfNegative val="0"/>
          <c:cat>
            <c:strRef>
              <c:f>'8.6'!$C$38:$E$38</c:f>
              <c:strCache>
                <c:ptCount val="3"/>
                <c:pt idx="0">
                  <c:v>Leden</c:v>
                </c:pt>
                <c:pt idx="1">
                  <c:v>Únor</c:v>
                </c:pt>
                <c:pt idx="2">
                  <c:v>Březen</c:v>
                </c:pt>
              </c:strCache>
            </c:strRef>
          </c:cat>
          <c:val>
            <c:numRef>
              <c:f>('8.6'!$B$33,'8.6'!$D$33,'8.6'!$F$33)</c:f>
              <c:numCache>
                <c:formatCode>#,##0.0</c:formatCode>
                <c:ptCount val="3"/>
                <c:pt idx="0">
                  <c:v>244668.11999999997</c:v>
                </c:pt>
                <c:pt idx="1">
                  <c:v>196584.19999999998</c:v>
                </c:pt>
                <c:pt idx="2">
                  <c:v>191224.59000000003</c:v>
                </c:pt>
              </c:numCache>
            </c:numRef>
          </c:val>
          <c:extLst>
            <c:ext xmlns:c16="http://schemas.microsoft.com/office/drawing/2014/chart" uri="{C3380CC4-5D6E-409C-BE32-E72D297353CC}">
              <c16:uniqueId val="{00000005-4BC6-434E-9A23-488B9CF28F3E}"/>
            </c:ext>
          </c:extLst>
        </c:ser>
        <c:ser>
          <c:idx val="6"/>
          <c:order val="6"/>
          <c:tx>
            <c:strRef>
              <c:f>'8.6'!$A$34</c:f>
              <c:strCache>
                <c:ptCount val="1"/>
                <c:pt idx="0">
                  <c:v>Obchod, služby, školství, zdravotnictví</c:v>
                </c:pt>
              </c:strCache>
            </c:strRef>
          </c:tx>
          <c:spPr>
            <a:solidFill>
              <a:srgbClr val="F0948F"/>
            </a:solidFill>
          </c:spPr>
          <c:invertIfNegative val="0"/>
          <c:cat>
            <c:strRef>
              <c:f>'8.6'!$C$38:$E$38</c:f>
              <c:strCache>
                <c:ptCount val="3"/>
                <c:pt idx="0">
                  <c:v>Leden</c:v>
                </c:pt>
                <c:pt idx="1">
                  <c:v>Únor</c:v>
                </c:pt>
                <c:pt idx="2">
                  <c:v>Březen</c:v>
                </c:pt>
              </c:strCache>
            </c:strRef>
          </c:cat>
          <c:val>
            <c:numRef>
              <c:f>('8.6'!$B$34,'8.6'!$D$34,'8.6'!$F$34)</c:f>
              <c:numCache>
                <c:formatCode>#,##0.0</c:formatCode>
                <c:ptCount val="3"/>
                <c:pt idx="0">
                  <c:v>148438.43599999999</c:v>
                </c:pt>
                <c:pt idx="1">
                  <c:v>117878.077</c:v>
                </c:pt>
                <c:pt idx="2">
                  <c:v>116189.58499999999</c:v>
                </c:pt>
              </c:numCache>
            </c:numRef>
          </c:val>
          <c:extLst>
            <c:ext xmlns:c16="http://schemas.microsoft.com/office/drawing/2014/chart" uri="{C3380CC4-5D6E-409C-BE32-E72D297353CC}">
              <c16:uniqueId val="{00000006-4BC6-434E-9A23-488B9CF28F3E}"/>
            </c:ext>
          </c:extLst>
        </c:ser>
        <c:ser>
          <c:idx val="7"/>
          <c:order val="7"/>
          <c:tx>
            <c:strRef>
              <c:f>'8.6'!$A$35</c:f>
              <c:strCache>
                <c:ptCount val="1"/>
                <c:pt idx="0">
                  <c:v>Ostatní</c:v>
                </c:pt>
              </c:strCache>
            </c:strRef>
          </c:tx>
          <c:spPr>
            <a:solidFill>
              <a:srgbClr val="F7C9C7"/>
            </a:solidFill>
          </c:spPr>
          <c:invertIfNegative val="0"/>
          <c:cat>
            <c:strRef>
              <c:f>'8.6'!$C$38:$E$38</c:f>
              <c:strCache>
                <c:ptCount val="3"/>
                <c:pt idx="0">
                  <c:v>Leden</c:v>
                </c:pt>
                <c:pt idx="1">
                  <c:v>Únor</c:v>
                </c:pt>
                <c:pt idx="2">
                  <c:v>Březen</c:v>
                </c:pt>
              </c:strCache>
            </c:strRef>
          </c:cat>
          <c:val>
            <c:numRef>
              <c:f>('8.6'!$B$35,'8.6'!$D$35,'8.6'!$F$35)</c:f>
              <c:numCache>
                <c:formatCode>#,##0.0</c:formatCode>
                <c:ptCount val="3"/>
                <c:pt idx="0">
                  <c:v>7175.7029999999995</c:v>
                </c:pt>
                <c:pt idx="1">
                  <c:v>6136.1750000000011</c:v>
                </c:pt>
                <c:pt idx="2">
                  <c:v>6300.585</c:v>
                </c:pt>
              </c:numCache>
            </c:numRef>
          </c:val>
          <c:extLst>
            <c:ext xmlns:c16="http://schemas.microsoft.com/office/drawing/2014/chart" uri="{C3380CC4-5D6E-409C-BE32-E72D297353CC}">
              <c16:uniqueId val="{00000007-4BC6-434E-9A23-488B9CF28F3E}"/>
            </c:ext>
          </c:extLst>
        </c:ser>
        <c:dLbls>
          <c:showLegendKey val="0"/>
          <c:showVal val="0"/>
          <c:showCatName val="0"/>
          <c:showSerName val="0"/>
          <c:showPercent val="0"/>
          <c:showBubbleSize val="0"/>
        </c:dLbls>
        <c:gapWidth val="50"/>
        <c:overlap val="100"/>
        <c:axId val="286819840"/>
        <c:axId val="286821376"/>
      </c:barChart>
      <c:catAx>
        <c:axId val="286819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821376"/>
        <c:crosses val="autoZero"/>
        <c:auto val="1"/>
        <c:lblAlgn val="ctr"/>
        <c:lblOffset val="100"/>
        <c:noMultiLvlLbl val="0"/>
      </c:catAx>
      <c:valAx>
        <c:axId val="286821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819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0.11001674014869284"/>
          <c:y val="0.20117725284339458"/>
          <c:w val="0.78119817301062278"/>
          <c:h val="0.30708451443569551"/>
        </c:manualLayout>
      </c:layout>
      <c:barChart>
        <c:barDir val="bar"/>
        <c:grouping val="clustered"/>
        <c:varyColors val="0"/>
        <c:ser>
          <c:idx val="0"/>
          <c:order val="0"/>
          <c:tx>
            <c:strRef>
              <c:f>'8.6'!$A$38</c:f>
              <c:strCache>
                <c:ptCount val="1"/>
                <c:pt idx="0">
                  <c:v>Instalovaný výkon</c:v>
                </c:pt>
              </c:strCache>
            </c:strRef>
          </c:tx>
          <c:invertIfNegative val="0"/>
          <c:val>
            <c:numRef>
              <c:f>'8.6'!$B$38</c:f>
              <c:numCache>
                <c:formatCode>0.0%</c:formatCode>
                <c:ptCount val="1"/>
                <c:pt idx="0">
                  <c:v>2.7264457856732999E-2</c:v>
                </c:pt>
              </c:numCache>
            </c:numRef>
          </c:val>
          <c:extLst>
            <c:ext xmlns:c16="http://schemas.microsoft.com/office/drawing/2014/chart" uri="{C3380CC4-5D6E-409C-BE32-E72D297353CC}">
              <c16:uniqueId val="{00000000-959C-46A4-A3E1-0DDC2617E363}"/>
            </c:ext>
          </c:extLst>
        </c:ser>
        <c:ser>
          <c:idx val="1"/>
          <c:order val="1"/>
          <c:tx>
            <c:strRef>
              <c:f>'8.6'!$A$39</c:f>
              <c:strCache>
                <c:ptCount val="1"/>
                <c:pt idx="0">
                  <c:v>Výroba tepla brutto</c:v>
                </c:pt>
              </c:strCache>
            </c:strRef>
          </c:tx>
          <c:invertIfNegative val="0"/>
          <c:val>
            <c:numRef>
              <c:f>'8.6'!$B$39</c:f>
              <c:numCache>
                <c:formatCode>0.0%</c:formatCode>
                <c:ptCount val="1"/>
                <c:pt idx="0">
                  <c:v>2.9175400764734221E-2</c:v>
                </c:pt>
              </c:numCache>
            </c:numRef>
          </c:val>
          <c:extLst>
            <c:ext xmlns:c16="http://schemas.microsoft.com/office/drawing/2014/chart" uri="{C3380CC4-5D6E-409C-BE32-E72D297353CC}">
              <c16:uniqueId val="{00000001-959C-46A4-A3E1-0DDC2617E363}"/>
            </c:ext>
          </c:extLst>
        </c:ser>
        <c:ser>
          <c:idx val="2"/>
          <c:order val="2"/>
          <c:tx>
            <c:strRef>
              <c:f>'8.6'!$A$40</c:f>
              <c:strCache>
                <c:ptCount val="1"/>
                <c:pt idx="0">
                  <c:v>Dodávky tepla</c:v>
                </c:pt>
              </c:strCache>
            </c:strRef>
          </c:tx>
          <c:invertIfNegative val="0"/>
          <c:val>
            <c:numRef>
              <c:f>'8.6'!$B$40</c:f>
              <c:numCache>
                <c:formatCode>0.0%</c:formatCode>
                <c:ptCount val="1"/>
                <c:pt idx="0">
                  <c:v>3.3612952405558102E-2</c:v>
                </c:pt>
              </c:numCache>
            </c:numRef>
          </c:val>
          <c:extLst>
            <c:ext xmlns:c16="http://schemas.microsoft.com/office/drawing/2014/chart" uri="{C3380CC4-5D6E-409C-BE32-E72D297353CC}">
              <c16:uniqueId val="{00000002-959C-46A4-A3E1-0DDC2617E363}"/>
            </c:ext>
          </c:extLst>
        </c:ser>
        <c:dLbls>
          <c:showLegendKey val="0"/>
          <c:showVal val="0"/>
          <c:showCatName val="0"/>
          <c:showSerName val="0"/>
          <c:showPercent val="0"/>
          <c:showBubbleSize val="0"/>
        </c:dLbls>
        <c:gapWidth val="150"/>
        <c:axId val="287458816"/>
        <c:axId val="287460352"/>
      </c:barChart>
      <c:catAx>
        <c:axId val="287458816"/>
        <c:scaling>
          <c:orientation val="maxMin"/>
        </c:scaling>
        <c:delete val="0"/>
        <c:axPos val="l"/>
        <c:numFmt formatCode="General" sourceLinked="1"/>
        <c:majorTickMark val="none"/>
        <c:minorTickMark val="none"/>
        <c:tickLblPos val="none"/>
        <c:crossAx val="287460352"/>
        <c:crosses val="autoZero"/>
        <c:auto val="1"/>
        <c:lblAlgn val="ctr"/>
        <c:lblOffset val="100"/>
        <c:noMultiLvlLbl val="0"/>
      </c:catAx>
      <c:valAx>
        <c:axId val="28746035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458816"/>
        <c:crosses val="max"/>
        <c:crossBetween val="between"/>
        <c:majorUnit val="0.1"/>
      </c:valAx>
    </c:plotArea>
    <c:legend>
      <c:legendPos val="b"/>
      <c:layout>
        <c:manualLayout>
          <c:xMode val="edge"/>
          <c:yMode val="edge"/>
          <c:x val="6.9449477811089509E-3"/>
          <c:y val="0.65802137779689651"/>
          <c:w val="0.69069517548809689"/>
          <c:h val="0.3315382608279463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1.5771851879898952E-3"/>
          <c:y val="1.6209679220659044E-2"/>
        </c:manualLayout>
      </c:layout>
      <c:overlay val="0"/>
    </c:title>
    <c:autoTitleDeleted val="0"/>
    <c:plotArea>
      <c:layout>
        <c:manualLayout>
          <c:layoutTarget val="inner"/>
          <c:xMode val="edge"/>
          <c:yMode val="edge"/>
          <c:x val="0.16497442402322599"/>
          <c:y val="0.22795698924731184"/>
          <c:w val="0.79622485973277224"/>
          <c:h val="0.58296774193548395"/>
        </c:manualLayout>
      </c:layout>
      <c:barChart>
        <c:barDir val="col"/>
        <c:grouping val="stacked"/>
        <c:varyColors val="0"/>
        <c:ser>
          <c:idx val="0"/>
          <c:order val="0"/>
          <c:tx>
            <c:strRef>
              <c:f>'8.6'!$A$10</c:f>
              <c:strCache>
                <c:ptCount val="1"/>
                <c:pt idx="0">
                  <c:v>Biomasa</c:v>
                </c:pt>
              </c:strCache>
            </c:strRef>
          </c:tx>
          <c:spPr>
            <a:solidFill>
              <a:srgbClr val="23315F"/>
            </a:solidFill>
          </c:spPr>
          <c:invertIfNegative val="0"/>
          <c:cat>
            <c:strRef>
              <c:f>'8.6'!$C$38:$E$38</c:f>
              <c:strCache>
                <c:ptCount val="3"/>
                <c:pt idx="0">
                  <c:v>Leden</c:v>
                </c:pt>
                <c:pt idx="1">
                  <c:v>Únor</c:v>
                </c:pt>
                <c:pt idx="2">
                  <c:v>Březen</c:v>
                </c:pt>
              </c:strCache>
            </c:strRef>
          </c:cat>
          <c:val>
            <c:numRef>
              <c:f>('8.6'!$B$10,'8.6'!$D$10,'8.6'!$F$10)</c:f>
              <c:numCache>
                <c:formatCode>#,##0.0</c:formatCode>
                <c:ptCount val="3"/>
                <c:pt idx="0">
                  <c:v>51704.82</c:v>
                </c:pt>
                <c:pt idx="1">
                  <c:v>53395.59</c:v>
                </c:pt>
                <c:pt idx="2">
                  <c:v>42765.07</c:v>
                </c:pt>
              </c:numCache>
            </c:numRef>
          </c:val>
          <c:extLst>
            <c:ext xmlns:c16="http://schemas.microsoft.com/office/drawing/2014/chart" uri="{C3380CC4-5D6E-409C-BE32-E72D297353CC}">
              <c16:uniqueId val="{00000000-0903-4E1A-9723-6717129C30F9}"/>
            </c:ext>
          </c:extLst>
        </c:ser>
        <c:ser>
          <c:idx val="1"/>
          <c:order val="1"/>
          <c:tx>
            <c:strRef>
              <c:f>'8.6'!$A$11</c:f>
              <c:strCache>
                <c:ptCount val="1"/>
                <c:pt idx="0">
                  <c:v>Bioplyn</c:v>
                </c:pt>
              </c:strCache>
            </c:strRef>
          </c:tx>
          <c:spPr>
            <a:solidFill>
              <a:srgbClr val="5A6588"/>
            </a:solidFill>
          </c:spPr>
          <c:invertIfNegative val="0"/>
          <c:cat>
            <c:strRef>
              <c:f>'8.6'!$C$38:$E$38</c:f>
              <c:strCache>
                <c:ptCount val="3"/>
                <c:pt idx="0">
                  <c:v>Leden</c:v>
                </c:pt>
                <c:pt idx="1">
                  <c:v>Únor</c:v>
                </c:pt>
                <c:pt idx="2">
                  <c:v>Březen</c:v>
                </c:pt>
              </c:strCache>
            </c:strRef>
          </c:cat>
          <c:val>
            <c:numRef>
              <c:f>('8.6'!$B$11,'8.6'!$D$11,'8.6'!$F$11)</c:f>
              <c:numCache>
                <c:formatCode>#,##0.0</c:formatCode>
                <c:ptCount val="3"/>
                <c:pt idx="0">
                  <c:v>5837.125</c:v>
                </c:pt>
                <c:pt idx="1">
                  <c:v>4958.54</c:v>
                </c:pt>
                <c:pt idx="2">
                  <c:v>5020.6459999999997</c:v>
                </c:pt>
              </c:numCache>
            </c:numRef>
          </c:val>
          <c:extLst>
            <c:ext xmlns:c16="http://schemas.microsoft.com/office/drawing/2014/chart" uri="{C3380CC4-5D6E-409C-BE32-E72D297353CC}">
              <c16:uniqueId val="{00000001-0903-4E1A-9723-6717129C30F9}"/>
            </c:ext>
          </c:extLst>
        </c:ser>
        <c:ser>
          <c:idx val="2"/>
          <c:order val="2"/>
          <c:tx>
            <c:strRef>
              <c:f>'8.6'!$A$12</c:f>
              <c:strCache>
                <c:ptCount val="1"/>
                <c:pt idx="0">
                  <c:v>Černé uhlí</c:v>
                </c:pt>
              </c:strCache>
            </c:strRef>
          </c:tx>
          <c:spPr>
            <a:solidFill>
              <a:srgbClr val="9198B0"/>
            </a:solidFill>
          </c:spPr>
          <c:invertIfNegative val="0"/>
          <c:cat>
            <c:strRef>
              <c:f>'8.6'!$C$38:$E$38</c:f>
              <c:strCache>
                <c:ptCount val="3"/>
                <c:pt idx="0">
                  <c:v>Leden</c:v>
                </c:pt>
                <c:pt idx="1">
                  <c:v>Únor</c:v>
                </c:pt>
                <c:pt idx="2">
                  <c:v>Březen</c:v>
                </c:pt>
              </c:strCache>
            </c:strRef>
          </c:cat>
          <c:val>
            <c:numRef>
              <c:f>('8.6'!$B$12,'8.6'!$D$12,'8.6'!$F$12)</c:f>
              <c:numCache>
                <c:formatCode>#,##0.0</c:formatCode>
                <c:ptCount val="3"/>
                <c:pt idx="0">
                  <c:v>9852.07</c:v>
                </c:pt>
                <c:pt idx="1">
                  <c:v>3941.98</c:v>
                </c:pt>
                <c:pt idx="2">
                  <c:v>2128.86</c:v>
                </c:pt>
              </c:numCache>
            </c:numRef>
          </c:val>
          <c:extLst>
            <c:ext xmlns:c16="http://schemas.microsoft.com/office/drawing/2014/chart" uri="{C3380CC4-5D6E-409C-BE32-E72D297353CC}">
              <c16:uniqueId val="{00000002-0903-4E1A-9723-6717129C30F9}"/>
            </c:ext>
          </c:extLst>
        </c:ser>
        <c:ser>
          <c:idx val="3"/>
          <c:order val="3"/>
          <c:tx>
            <c:strRef>
              <c:f>'8.6'!$A$13</c:f>
              <c:strCache>
                <c:ptCount val="1"/>
                <c:pt idx="0">
                  <c:v>Elektrická energie</c:v>
                </c:pt>
              </c:strCache>
            </c:strRef>
          </c:tx>
          <c:spPr>
            <a:solidFill>
              <a:srgbClr val="C8CBD7"/>
            </a:solidFill>
          </c:spPr>
          <c:invertIfNegative val="0"/>
          <c:cat>
            <c:strRef>
              <c:f>'8.6'!$C$38:$E$38</c:f>
              <c:strCache>
                <c:ptCount val="3"/>
                <c:pt idx="0">
                  <c:v>Leden</c:v>
                </c:pt>
                <c:pt idx="1">
                  <c:v>Únor</c:v>
                </c:pt>
                <c:pt idx="2">
                  <c:v>Březen</c:v>
                </c:pt>
              </c:strCache>
            </c:strRef>
          </c:cat>
          <c:val>
            <c:numRef>
              <c:f>('8.6'!$B$13,'8.6'!$D$13,'8.6'!$F$13)</c:f>
              <c:numCache>
                <c:formatCode>#,##0.0</c:formatCode>
                <c:ptCount val="3"/>
                <c:pt idx="0">
                  <c:v>0</c:v>
                </c:pt>
                <c:pt idx="1">
                  <c:v>0</c:v>
                </c:pt>
                <c:pt idx="2">
                  <c:v>0</c:v>
                </c:pt>
              </c:numCache>
            </c:numRef>
          </c:val>
          <c:extLst>
            <c:ext xmlns:c16="http://schemas.microsoft.com/office/drawing/2014/chart" uri="{C3380CC4-5D6E-409C-BE32-E72D297353CC}">
              <c16:uniqueId val="{00000003-0903-4E1A-9723-6717129C30F9}"/>
            </c:ext>
          </c:extLst>
        </c:ser>
        <c:ser>
          <c:idx val="4"/>
          <c:order val="4"/>
          <c:tx>
            <c:strRef>
              <c:f>'8.6'!$A$14</c:f>
              <c:strCache>
                <c:ptCount val="1"/>
                <c:pt idx="0">
                  <c:v>Energie prostředí (tepelné čerpadlo)</c:v>
                </c:pt>
              </c:strCache>
            </c:strRef>
          </c:tx>
          <c:spPr>
            <a:solidFill>
              <a:srgbClr val="E02C1F"/>
            </a:solidFill>
          </c:spPr>
          <c:invertIfNegative val="0"/>
          <c:cat>
            <c:strRef>
              <c:f>'8.6'!$C$38:$E$38</c:f>
              <c:strCache>
                <c:ptCount val="3"/>
                <c:pt idx="0">
                  <c:v>Leden</c:v>
                </c:pt>
                <c:pt idx="1">
                  <c:v>Únor</c:v>
                </c:pt>
                <c:pt idx="2">
                  <c:v>Březen</c:v>
                </c:pt>
              </c:strCache>
            </c:strRef>
          </c:cat>
          <c:val>
            <c:numRef>
              <c:f>('8.6'!$B$14,'8.6'!$D$14,'8.6'!$F$14)</c:f>
              <c:numCache>
                <c:formatCode>#,##0.0</c:formatCode>
                <c:ptCount val="3"/>
                <c:pt idx="0">
                  <c:v>0</c:v>
                </c:pt>
                <c:pt idx="1">
                  <c:v>0</c:v>
                </c:pt>
                <c:pt idx="2">
                  <c:v>0</c:v>
                </c:pt>
              </c:numCache>
            </c:numRef>
          </c:val>
          <c:extLst>
            <c:ext xmlns:c16="http://schemas.microsoft.com/office/drawing/2014/chart" uri="{C3380CC4-5D6E-409C-BE32-E72D297353CC}">
              <c16:uniqueId val="{00000004-0903-4E1A-9723-6717129C30F9}"/>
            </c:ext>
          </c:extLst>
        </c:ser>
        <c:ser>
          <c:idx val="5"/>
          <c:order val="5"/>
          <c:tx>
            <c:strRef>
              <c:f>'8.6'!$A$15</c:f>
              <c:strCache>
                <c:ptCount val="1"/>
                <c:pt idx="0">
                  <c:v>Energie Slunce (solární kolektor)</c:v>
                </c:pt>
              </c:strCache>
            </c:strRef>
          </c:tx>
          <c:spPr>
            <a:solidFill>
              <a:srgbClr val="E86158"/>
            </a:solidFill>
          </c:spPr>
          <c:invertIfNegative val="0"/>
          <c:cat>
            <c:strRef>
              <c:f>'8.6'!$C$38:$E$38</c:f>
              <c:strCache>
                <c:ptCount val="3"/>
                <c:pt idx="0">
                  <c:v>Leden</c:v>
                </c:pt>
                <c:pt idx="1">
                  <c:v>Únor</c:v>
                </c:pt>
                <c:pt idx="2">
                  <c:v>Březen</c:v>
                </c:pt>
              </c:strCache>
            </c:strRef>
          </c:cat>
          <c:val>
            <c:numRef>
              <c:f>('8.6'!$B$15,'8.6'!$D$15,'8.6'!$F$15)</c:f>
              <c:numCache>
                <c:formatCode>#,##0.0</c:formatCode>
                <c:ptCount val="3"/>
                <c:pt idx="0">
                  <c:v>0</c:v>
                </c:pt>
                <c:pt idx="1">
                  <c:v>0</c:v>
                </c:pt>
                <c:pt idx="2">
                  <c:v>0</c:v>
                </c:pt>
              </c:numCache>
            </c:numRef>
          </c:val>
          <c:extLst>
            <c:ext xmlns:c16="http://schemas.microsoft.com/office/drawing/2014/chart" uri="{C3380CC4-5D6E-409C-BE32-E72D297353CC}">
              <c16:uniqueId val="{00000005-0903-4E1A-9723-6717129C30F9}"/>
            </c:ext>
          </c:extLst>
        </c:ser>
        <c:ser>
          <c:idx val="6"/>
          <c:order val="6"/>
          <c:tx>
            <c:strRef>
              <c:f>'8.6'!$A$16</c:f>
              <c:strCache>
                <c:ptCount val="1"/>
                <c:pt idx="0">
                  <c:v>Hnědé uhlí</c:v>
                </c:pt>
              </c:strCache>
            </c:strRef>
          </c:tx>
          <c:spPr>
            <a:solidFill>
              <a:srgbClr val="F0948F"/>
            </a:solidFill>
          </c:spPr>
          <c:invertIfNegative val="0"/>
          <c:cat>
            <c:strRef>
              <c:f>'8.6'!$C$38:$E$38</c:f>
              <c:strCache>
                <c:ptCount val="3"/>
                <c:pt idx="0">
                  <c:v>Leden</c:v>
                </c:pt>
                <c:pt idx="1">
                  <c:v>Únor</c:v>
                </c:pt>
                <c:pt idx="2">
                  <c:v>Březen</c:v>
                </c:pt>
              </c:strCache>
            </c:strRef>
          </c:cat>
          <c:val>
            <c:numRef>
              <c:f>('8.6'!$B$16,'8.6'!$D$16,'8.6'!$F$16)</c:f>
              <c:numCache>
                <c:formatCode>#,##0.0</c:formatCode>
                <c:ptCount val="3"/>
                <c:pt idx="0">
                  <c:v>188478.8</c:v>
                </c:pt>
                <c:pt idx="1">
                  <c:v>152640.66</c:v>
                </c:pt>
                <c:pt idx="2">
                  <c:v>168215.84</c:v>
                </c:pt>
              </c:numCache>
            </c:numRef>
          </c:val>
          <c:extLst>
            <c:ext xmlns:c16="http://schemas.microsoft.com/office/drawing/2014/chart" uri="{C3380CC4-5D6E-409C-BE32-E72D297353CC}">
              <c16:uniqueId val="{00000006-0903-4E1A-9723-6717129C30F9}"/>
            </c:ext>
          </c:extLst>
        </c:ser>
        <c:ser>
          <c:idx val="7"/>
          <c:order val="7"/>
          <c:tx>
            <c:strRef>
              <c:f>'8.6'!$A$17</c:f>
              <c:strCache>
                <c:ptCount val="1"/>
                <c:pt idx="0">
                  <c:v>Jaderné palivo</c:v>
                </c:pt>
              </c:strCache>
            </c:strRef>
          </c:tx>
          <c:spPr>
            <a:solidFill>
              <a:srgbClr val="F7C9C7"/>
            </a:solidFill>
          </c:spPr>
          <c:invertIfNegative val="0"/>
          <c:cat>
            <c:strRef>
              <c:f>'8.6'!$C$38:$E$38</c:f>
              <c:strCache>
                <c:ptCount val="3"/>
                <c:pt idx="0">
                  <c:v>Leden</c:v>
                </c:pt>
                <c:pt idx="1">
                  <c:v>Únor</c:v>
                </c:pt>
                <c:pt idx="2">
                  <c:v>Březen</c:v>
                </c:pt>
              </c:strCache>
            </c:strRef>
          </c:cat>
          <c:val>
            <c:numRef>
              <c:f>('8.6'!$B$17,'8.6'!$D$17,'8.6'!$F$17)</c:f>
              <c:numCache>
                <c:formatCode>#,##0.0</c:formatCode>
                <c:ptCount val="3"/>
                <c:pt idx="0">
                  <c:v>0</c:v>
                </c:pt>
                <c:pt idx="1">
                  <c:v>0</c:v>
                </c:pt>
                <c:pt idx="2">
                  <c:v>0</c:v>
                </c:pt>
              </c:numCache>
            </c:numRef>
          </c:val>
          <c:extLst>
            <c:ext xmlns:c16="http://schemas.microsoft.com/office/drawing/2014/chart" uri="{C3380CC4-5D6E-409C-BE32-E72D297353CC}">
              <c16:uniqueId val="{00000007-0903-4E1A-9723-6717129C30F9}"/>
            </c:ext>
          </c:extLst>
        </c:ser>
        <c:ser>
          <c:idx val="8"/>
          <c:order val="8"/>
          <c:tx>
            <c:strRef>
              <c:f>'8.6'!$A$18</c:f>
              <c:strCache>
                <c:ptCount val="1"/>
                <c:pt idx="0">
                  <c:v>Koks</c:v>
                </c:pt>
              </c:strCache>
            </c:strRef>
          </c:tx>
          <c:spPr>
            <a:solidFill>
              <a:srgbClr val="262626"/>
            </a:solidFill>
          </c:spPr>
          <c:invertIfNegative val="0"/>
          <c:cat>
            <c:strRef>
              <c:f>'8.6'!$C$38:$E$38</c:f>
              <c:strCache>
                <c:ptCount val="3"/>
                <c:pt idx="0">
                  <c:v>Leden</c:v>
                </c:pt>
                <c:pt idx="1">
                  <c:v>Únor</c:v>
                </c:pt>
                <c:pt idx="2">
                  <c:v>Březen</c:v>
                </c:pt>
              </c:strCache>
            </c:strRef>
          </c:cat>
          <c:val>
            <c:numRef>
              <c:f>('8.6'!$B$18,'8.6'!$D$18,'8.6'!$F$18)</c:f>
              <c:numCache>
                <c:formatCode>#,##0.0</c:formatCode>
                <c:ptCount val="3"/>
                <c:pt idx="0">
                  <c:v>0</c:v>
                </c:pt>
                <c:pt idx="1">
                  <c:v>0</c:v>
                </c:pt>
                <c:pt idx="2">
                  <c:v>0</c:v>
                </c:pt>
              </c:numCache>
            </c:numRef>
          </c:val>
          <c:extLst>
            <c:ext xmlns:c16="http://schemas.microsoft.com/office/drawing/2014/chart" uri="{C3380CC4-5D6E-409C-BE32-E72D297353CC}">
              <c16:uniqueId val="{00000008-0903-4E1A-9723-6717129C30F9}"/>
            </c:ext>
          </c:extLst>
        </c:ser>
        <c:ser>
          <c:idx val="9"/>
          <c:order val="9"/>
          <c:tx>
            <c:strRef>
              <c:f>'8.6'!$A$19</c:f>
              <c:strCache>
                <c:ptCount val="1"/>
                <c:pt idx="0">
                  <c:v>Odpadní teplo</c:v>
                </c:pt>
              </c:strCache>
            </c:strRef>
          </c:tx>
          <c:spPr>
            <a:solidFill>
              <a:srgbClr val="646363"/>
            </a:solidFill>
          </c:spPr>
          <c:invertIfNegative val="0"/>
          <c:cat>
            <c:strRef>
              <c:f>'8.6'!$C$38:$E$38</c:f>
              <c:strCache>
                <c:ptCount val="3"/>
                <c:pt idx="0">
                  <c:v>Leden</c:v>
                </c:pt>
                <c:pt idx="1">
                  <c:v>Únor</c:v>
                </c:pt>
                <c:pt idx="2">
                  <c:v>Březen</c:v>
                </c:pt>
              </c:strCache>
            </c:strRef>
          </c:cat>
          <c:val>
            <c:numRef>
              <c:f>('8.6'!$B$19,'8.6'!$D$19,'8.6'!$F$19)</c:f>
              <c:numCache>
                <c:formatCode>#,##0.0</c:formatCode>
                <c:ptCount val="3"/>
                <c:pt idx="0">
                  <c:v>0</c:v>
                </c:pt>
                <c:pt idx="1">
                  <c:v>0</c:v>
                </c:pt>
                <c:pt idx="2">
                  <c:v>0</c:v>
                </c:pt>
              </c:numCache>
            </c:numRef>
          </c:val>
          <c:extLst>
            <c:ext xmlns:c16="http://schemas.microsoft.com/office/drawing/2014/chart" uri="{C3380CC4-5D6E-409C-BE32-E72D297353CC}">
              <c16:uniqueId val="{00000009-0903-4E1A-9723-6717129C30F9}"/>
            </c:ext>
          </c:extLst>
        </c:ser>
        <c:ser>
          <c:idx val="10"/>
          <c:order val="10"/>
          <c:tx>
            <c:strRef>
              <c:f>'8.6'!$A$20</c:f>
              <c:strCache>
                <c:ptCount val="1"/>
                <c:pt idx="0">
                  <c:v>Ostatní kapalná paliva</c:v>
                </c:pt>
              </c:strCache>
            </c:strRef>
          </c:tx>
          <c:spPr>
            <a:solidFill>
              <a:srgbClr val="9D9D9C"/>
            </a:solidFill>
          </c:spPr>
          <c:invertIfNegative val="0"/>
          <c:cat>
            <c:strRef>
              <c:f>'8.6'!$C$38:$E$38</c:f>
              <c:strCache>
                <c:ptCount val="3"/>
                <c:pt idx="0">
                  <c:v>Leden</c:v>
                </c:pt>
                <c:pt idx="1">
                  <c:v>Únor</c:v>
                </c:pt>
                <c:pt idx="2">
                  <c:v>Březen</c:v>
                </c:pt>
              </c:strCache>
            </c:strRef>
          </c:cat>
          <c:val>
            <c:numRef>
              <c:f>('8.6'!$B$20,'8.6'!$D$20,'8.6'!$F$20)</c:f>
              <c:numCache>
                <c:formatCode>#,##0.0</c:formatCode>
                <c:ptCount val="3"/>
                <c:pt idx="0">
                  <c:v>0</c:v>
                </c:pt>
                <c:pt idx="1">
                  <c:v>0</c:v>
                </c:pt>
                <c:pt idx="2">
                  <c:v>0</c:v>
                </c:pt>
              </c:numCache>
            </c:numRef>
          </c:val>
          <c:extLst>
            <c:ext xmlns:c16="http://schemas.microsoft.com/office/drawing/2014/chart" uri="{C3380CC4-5D6E-409C-BE32-E72D297353CC}">
              <c16:uniqueId val="{0000000A-0903-4E1A-9723-6717129C30F9}"/>
            </c:ext>
          </c:extLst>
        </c:ser>
        <c:ser>
          <c:idx val="11"/>
          <c:order val="11"/>
          <c:tx>
            <c:strRef>
              <c:f>'8.6'!$A$21</c:f>
              <c:strCache>
                <c:ptCount val="1"/>
                <c:pt idx="0">
                  <c:v>Ostatní pevná paliva</c:v>
                </c:pt>
              </c:strCache>
            </c:strRef>
          </c:tx>
          <c:spPr>
            <a:solidFill>
              <a:srgbClr val="D0D0D0"/>
            </a:solidFill>
          </c:spPr>
          <c:invertIfNegative val="0"/>
          <c:cat>
            <c:strRef>
              <c:f>'8.6'!$C$38:$E$38</c:f>
              <c:strCache>
                <c:ptCount val="3"/>
                <c:pt idx="0">
                  <c:v>Leden</c:v>
                </c:pt>
                <c:pt idx="1">
                  <c:v>Únor</c:v>
                </c:pt>
                <c:pt idx="2">
                  <c:v>Březen</c:v>
                </c:pt>
              </c:strCache>
            </c:strRef>
          </c:cat>
          <c:val>
            <c:numRef>
              <c:f>('8.6'!$B$21,'8.6'!$D$21,'8.6'!$F$21)</c:f>
              <c:numCache>
                <c:formatCode>#,##0.0</c:formatCode>
                <c:ptCount val="3"/>
                <c:pt idx="0">
                  <c:v>0</c:v>
                </c:pt>
                <c:pt idx="1">
                  <c:v>0</c:v>
                </c:pt>
                <c:pt idx="2">
                  <c:v>0</c:v>
                </c:pt>
              </c:numCache>
            </c:numRef>
          </c:val>
          <c:extLst>
            <c:ext xmlns:c16="http://schemas.microsoft.com/office/drawing/2014/chart" uri="{C3380CC4-5D6E-409C-BE32-E72D297353CC}">
              <c16:uniqueId val="{0000000B-0903-4E1A-9723-6717129C30F9}"/>
            </c:ext>
          </c:extLst>
        </c:ser>
        <c:ser>
          <c:idx val="12"/>
          <c:order val="12"/>
          <c:tx>
            <c:strRef>
              <c:f>'8.6'!$A$22</c:f>
              <c:strCache>
                <c:ptCount val="1"/>
                <c:pt idx="0">
                  <c:v>Ostatní plyny</c:v>
                </c:pt>
              </c:strCache>
            </c:strRef>
          </c:tx>
          <c:spPr>
            <a:pattFill prst="ltUpDiag">
              <a:fgClr>
                <a:srgbClr val="23315F"/>
              </a:fgClr>
              <a:bgClr>
                <a:sysClr val="window" lastClr="FFFFFF"/>
              </a:bgClr>
            </a:pattFill>
          </c:spPr>
          <c:invertIfNegative val="0"/>
          <c:cat>
            <c:strRef>
              <c:f>'8.6'!$C$38:$E$38</c:f>
              <c:strCache>
                <c:ptCount val="3"/>
                <c:pt idx="0">
                  <c:v>Leden</c:v>
                </c:pt>
                <c:pt idx="1">
                  <c:v>Únor</c:v>
                </c:pt>
                <c:pt idx="2">
                  <c:v>Březen</c:v>
                </c:pt>
              </c:strCache>
            </c:strRef>
          </c:cat>
          <c:val>
            <c:numRef>
              <c:f>('8.6'!$B$22,'8.6'!$D$22,'8.6'!$F$22)</c:f>
              <c:numCache>
                <c:formatCode>#,##0.0</c:formatCode>
                <c:ptCount val="3"/>
                <c:pt idx="0">
                  <c:v>0</c:v>
                </c:pt>
                <c:pt idx="1">
                  <c:v>0</c:v>
                </c:pt>
                <c:pt idx="2">
                  <c:v>0</c:v>
                </c:pt>
              </c:numCache>
            </c:numRef>
          </c:val>
          <c:extLst>
            <c:ext xmlns:c16="http://schemas.microsoft.com/office/drawing/2014/chart" uri="{C3380CC4-5D6E-409C-BE32-E72D297353CC}">
              <c16:uniqueId val="{0000000C-0903-4E1A-9723-6717129C30F9}"/>
            </c:ext>
          </c:extLst>
        </c:ser>
        <c:ser>
          <c:idx val="13"/>
          <c:order val="13"/>
          <c:tx>
            <c:strRef>
              <c:f>'8.6'!$A$23</c:f>
              <c:strCache>
                <c:ptCount val="1"/>
                <c:pt idx="0">
                  <c:v>Ostatní</c:v>
                </c:pt>
              </c:strCache>
            </c:strRef>
          </c:tx>
          <c:spPr>
            <a:pattFill prst="ltUpDiag">
              <a:fgClr>
                <a:srgbClr val="E02C1F"/>
              </a:fgClr>
              <a:bgClr>
                <a:sysClr val="window" lastClr="FFFFFF"/>
              </a:bgClr>
            </a:pattFill>
          </c:spPr>
          <c:invertIfNegative val="0"/>
          <c:cat>
            <c:strRef>
              <c:f>'8.6'!$C$38:$E$38</c:f>
              <c:strCache>
                <c:ptCount val="3"/>
                <c:pt idx="0">
                  <c:v>Leden</c:v>
                </c:pt>
                <c:pt idx="1">
                  <c:v>Únor</c:v>
                </c:pt>
                <c:pt idx="2">
                  <c:v>Březen</c:v>
                </c:pt>
              </c:strCache>
            </c:strRef>
          </c:cat>
          <c:val>
            <c:numRef>
              <c:f>('8.6'!$B$23,'8.6'!$D$23,'8.6'!$F$23)</c:f>
              <c:numCache>
                <c:formatCode>#,##0.0</c:formatCode>
                <c:ptCount val="3"/>
                <c:pt idx="0">
                  <c:v>0</c:v>
                </c:pt>
                <c:pt idx="1">
                  <c:v>0</c:v>
                </c:pt>
                <c:pt idx="2">
                  <c:v>0</c:v>
                </c:pt>
              </c:numCache>
            </c:numRef>
          </c:val>
          <c:extLst>
            <c:ext xmlns:c16="http://schemas.microsoft.com/office/drawing/2014/chart" uri="{C3380CC4-5D6E-409C-BE32-E72D297353CC}">
              <c16:uniqueId val="{0000000D-0903-4E1A-9723-6717129C30F9}"/>
            </c:ext>
          </c:extLst>
        </c:ser>
        <c:ser>
          <c:idx val="14"/>
          <c:order val="14"/>
          <c:tx>
            <c:strRef>
              <c:f>'8.6'!$A$24</c:f>
              <c:strCache>
                <c:ptCount val="1"/>
                <c:pt idx="0">
                  <c:v>Topné oleje</c:v>
                </c:pt>
              </c:strCache>
            </c:strRef>
          </c:tx>
          <c:spPr>
            <a:pattFill prst="ltUpDiag">
              <a:fgClr>
                <a:srgbClr val="5A6588"/>
              </a:fgClr>
              <a:bgClr>
                <a:sysClr val="window" lastClr="FFFFFF"/>
              </a:bgClr>
            </a:pattFill>
          </c:spPr>
          <c:invertIfNegative val="0"/>
          <c:cat>
            <c:strRef>
              <c:f>'8.6'!$C$38:$E$38</c:f>
              <c:strCache>
                <c:ptCount val="3"/>
                <c:pt idx="0">
                  <c:v>Leden</c:v>
                </c:pt>
                <c:pt idx="1">
                  <c:v>Únor</c:v>
                </c:pt>
                <c:pt idx="2">
                  <c:v>Březen</c:v>
                </c:pt>
              </c:strCache>
            </c:strRef>
          </c:cat>
          <c:val>
            <c:numRef>
              <c:f>('8.6'!$B$24,'8.6'!$D$24,'8.6'!$F$24)</c:f>
              <c:numCache>
                <c:formatCode>#,##0.0</c:formatCode>
                <c:ptCount val="3"/>
                <c:pt idx="0">
                  <c:v>2652.6</c:v>
                </c:pt>
                <c:pt idx="1">
                  <c:v>3369.7</c:v>
                </c:pt>
                <c:pt idx="2">
                  <c:v>4566.5</c:v>
                </c:pt>
              </c:numCache>
            </c:numRef>
          </c:val>
          <c:extLst>
            <c:ext xmlns:c16="http://schemas.microsoft.com/office/drawing/2014/chart" uri="{C3380CC4-5D6E-409C-BE32-E72D297353CC}">
              <c16:uniqueId val="{0000000E-0903-4E1A-9723-6717129C30F9}"/>
            </c:ext>
          </c:extLst>
        </c:ser>
        <c:ser>
          <c:idx val="15"/>
          <c:order val="15"/>
          <c:tx>
            <c:strRef>
              <c:f>'8.6'!$A$25</c:f>
              <c:strCache>
                <c:ptCount val="1"/>
                <c:pt idx="0">
                  <c:v>Zemní plyn</c:v>
                </c:pt>
              </c:strCache>
            </c:strRef>
          </c:tx>
          <c:spPr>
            <a:pattFill prst="ltUpDiag">
              <a:fgClr>
                <a:srgbClr val="E86158"/>
              </a:fgClr>
              <a:bgClr>
                <a:sysClr val="window" lastClr="FFFFFF"/>
              </a:bgClr>
            </a:pattFill>
          </c:spPr>
          <c:invertIfNegative val="0"/>
          <c:cat>
            <c:strRef>
              <c:f>'8.6'!$C$38:$E$38</c:f>
              <c:strCache>
                <c:ptCount val="3"/>
                <c:pt idx="0">
                  <c:v>Leden</c:v>
                </c:pt>
                <c:pt idx="1">
                  <c:v>Únor</c:v>
                </c:pt>
                <c:pt idx="2">
                  <c:v>Březen</c:v>
                </c:pt>
              </c:strCache>
            </c:strRef>
          </c:cat>
          <c:val>
            <c:numRef>
              <c:f>('8.6'!$B$25,'8.6'!$D$25,'8.6'!$F$25)</c:f>
              <c:numCache>
                <c:formatCode>#,##0.0</c:formatCode>
                <c:ptCount val="3"/>
                <c:pt idx="0">
                  <c:v>144935.39842794259</c:v>
                </c:pt>
                <c:pt idx="1">
                  <c:v>115591.48949065211</c:v>
                </c:pt>
                <c:pt idx="2">
                  <c:v>107878.42899999999</c:v>
                </c:pt>
              </c:numCache>
            </c:numRef>
          </c:val>
          <c:extLst>
            <c:ext xmlns:c16="http://schemas.microsoft.com/office/drawing/2014/chart" uri="{C3380CC4-5D6E-409C-BE32-E72D297353CC}">
              <c16:uniqueId val="{0000000F-0903-4E1A-9723-6717129C30F9}"/>
            </c:ext>
          </c:extLst>
        </c:ser>
        <c:dLbls>
          <c:showLegendKey val="0"/>
          <c:showVal val="0"/>
          <c:showCatName val="0"/>
          <c:showSerName val="0"/>
          <c:showPercent val="0"/>
          <c:showBubbleSize val="0"/>
        </c:dLbls>
        <c:gapWidth val="75"/>
        <c:overlap val="100"/>
        <c:axId val="287557120"/>
        <c:axId val="287558656"/>
      </c:barChart>
      <c:catAx>
        <c:axId val="28755712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558656"/>
        <c:crosses val="autoZero"/>
        <c:auto val="1"/>
        <c:lblAlgn val="ctr"/>
        <c:lblOffset val="100"/>
        <c:noMultiLvlLbl val="0"/>
      </c:catAx>
      <c:valAx>
        <c:axId val="287558656"/>
        <c:scaling>
          <c:orientation val="minMax"/>
          <c:max val="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5571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24-C7A6-41D6-8E02-335B206504B2}"/>
              </c:ext>
            </c:extLst>
          </c:dPt>
          <c:dPt>
            <c:idx val="1"/>
            <c:bubble3D val="0"/>
            <c:spPr>
              <a:solidFill>
                <a:schemeClr val="accent2"/>
              </a:solidFill>
            </c:spPr>
            <c:extLst>
              <c:ext xmlns:c16="http://schemas.microsoft.com/office/drawing/2014/chart" uri="{C3380CC4-5D6E-409C-BE32-E72D297353CC}">
                <c16:uniqueId val="{00000025-C7A6-41D6-8E02-335B206504B2}"/>
              </c:ext>
            </c:extLst>
          </c:dPt>
          <c:dPt>
            <c:idx val="2"/>
            <c:bubble3D val="0"/>
            <c:spPr>
              <a:solidFill>
                <a:schemeClr val="accent3"/>
              </a:solidFill>
            </c:spPr>
            <c:extLst>
              <c:ext xmlns:c16="http://schemas.microsoft.com/office/drawing/2014/chart" uri="{C3380CC4-5D6E-409C-BE32-E72D297353CC}">
                <c16:uniqueId val="{00000026-C7A6-41D6-8E02-335B206504B2}"/>
              </c:ext>
            </c:extLst>
          </c:dPt>
          <c:dPt>
            <c:idx val="3"/>
            <c:bubble3D val="0"/>
            <c:spPr>
              <a:solidFill>
                <a:schemeClr val="accent4"/>
              </a:solidFill>
            </c:spPr>
            <c:extLst>
              <c:ext xmlns:c16="http://schemas.microsoft.com/office/drawing/2014/chart" uri="{C3380CC4-5D6E-409C-BE32-E72D297353CC}">
                <c16:uniqueId val="{00000027-C7A6-41D6-8E02-335B206504B2}"/>
              </c:ext>
            </c:extLst>
          </c:dPt>
          <c:dPt>
            <c:idx val="4"/>
            <c:bubble3D val="0"/>
            <c:spPr>
              <a:solidFill>
                <a:schemeClr val="accent5"/>
              </a:solidFill>
            </c:spPr>
            <c:extLst>
              <c:ext xmlns:c16="http://schemas.microsoft.com/office/drawing/2014/chart" uri="{C3380CC4-5D6E-409C-BE32-E72D297353CC}">
                <c16:uniqueId val="{00000028-C7A6-41D6-8E02-335B206504B2}"/>
              </c:ext>
            </c:extLst>
          </c:dPt>
          <c:dPt>
            <c:idx val="5"/>
            <c:bubble3D val="0"/>
            <c:spPr>
              <a:solidFill>
                <a:schemeClr val="accent6"/>
              </a:solidFill>
            </c:spPr>
            <c:extLst>
              <c:ext xmlns:c16="http://schemas.microsoft.com/office/drawing/2014/chart" uri="{C3380CC4-5D6E-409C-BE32-E72D297353CC}">
                <c16:uniqueId val="{00000029-C7A6-41D6-8E02-335B206504B2}"/>
              </c:ext>
            </c:extLst>
          </c:dPt>
          <c:dPt>
            <c:idx val="6"/>
            <c:bubble3D val="0"/>
            <c:spPr>
              <a:solidFill>
                <a:srgbClr val="F0948F"/>
              </a:solidFill>
            </c:spPr>
            <c:extLst>
              <c:ext xmlns:c16="http://schemas.microsoft.com/office/drawing/2014/chart" uri="{C3380CC4-5D6E-409C-BE32-E72D297353CC}">
                <c16:uniqueId val="{0000002A-C7A6-41D6-8E02-335B206504B2}"/>
              </c:ext>
            </c:extLst>
          </c:dPt>
          <c:dPt>
            <c:idx val="7"/>
            <c:bubble3D val="0"/>
            <c:spPr>
              <a:solidFill>
                <a:srgbClr val="F7C9C7"/>
              </a:solidFill>
            </c:spPr>
            <c:extLst>
              <c:ext xmlns:c16="http://schemas.microsoft.com/office/drawing/2014/chart" uri="{C3380CC4-5D6E-409C-BE32-E72D297353CC}">
                <c16:uniqueId val="{0000002B-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3-C7A6-41D6-8E02-335B206504B2}"/>
            </c:ext>
          </c:extLst>
        </c:ser>
        <c:ser>
          <c:idx val="2"/>
          <c:order val="1"/>
          <c:dPt>
            <c:idx val="0"/>
            <c:bubble3D val="0"/>
            <c:spPr>
              <a:solidFill>
                <a:schemeClr val="accent1"/>
              </a:solidFill>
            </c:spPr>
            <c:extLst>
              <c:ext xmlns:c16="http://schemas.microsoft.com/office/drawing/2014/chart" uri="{C3380CC4-5D6E-409C-BE32-E72D297353CC}">
                <c16:uniqueId val="{00000013-C7A6-41D6-8E02-335B206504B2}"/>
              </c:ext>
            </c:extLst>
          </c:dPt>
          <c:dPt>
            <c:idx val="1"/>
            <c:bubble3D val="0"/>
            <c:spPr>
              <a:solidFill>
                <a:schemeClr val="accent2"/>
              </a:solidFill>
            </c:spPr>
            <c:extLst>
              <c:ext xmlns:c16="http://schemas.microsoft.com/office/drawing/2014/chart" uri="{C3380CC4-5D6E-409C-BE32-E72D297353CC}">
                <c16:uniqueId val="{00000015-C7A6-41D6-8E02-335B206504B2}"/>
              </c:ext>
            </c:extLst>
          </c:dPt>
          <c:dPt>
            <c:idx val="2"/>
            <c:bubble3D val="0"/>
            <c:spPr>
              <a:solidFill>
                <a:schemeClr val="accent3"/>
              </a:solidFill>
            </c:spPr>
            <c:extLst>
              <c:ext xmlns:c16="http://schemas.microsoft.com/office/drawing/2014/chart" uri="{C3380CC4-5D6E-409C-BE32-E72D297353CC}">
                <c16:uniqueId val="{00000017-C7A6-41D6-8E02-335B206504B2}"/>
              </c:ext>
            </c:extLst>
          </c:dPt>
          <c:dPt>
            <c:idx val="3"/>
            <c:bubble3D val="0"/>
            <c:spPr>
              <a:solidFill>
                <a:schemeClr val="accent4"/>
              </a:solidFill>
            </c:spPr>
            <c:extLst>
              <c:ext xmlns:c16="http://schemas.microsoft.com/office/drawing/2014/chart" uri="{C3380CC4-5D6E-409C-BE32-E72D297353CC}">
                <c16:uniqueId val="{00000019-C7A6-41D6-8E02-335B206504B2}"/>
              </c:ext>
            </c:extLst>
          </c:dPt>
          <c:dPt>
            <c:idx val="4"/>
            <c:bubble3D val="0"/>
            <c:spPr>
              <a:solidFill>
                <a:schemeClr val="accent5"/>
              </a:solidFill>
            </c:spPr>
            <c:extLst>
              <c:ext xmlns:c16="http://schemas.microsoft.com/office/drawing/2014/chart" uri="{C3380CC4-5D6E-409C-BE32-E72D297353CC}">
                <c16:uniqueId val="{0000001B-C7A6-41D6-8E02-335B206504B2}"/>
              </c:ext>
            </c:extLst>
          </c:dPt>
          <c:dPt>
            <c:idx val="5"/>
            <c:bubble3D val="0"/>
            <c:spPr>
              <a:solidFill>
                <a:schemeClr val="accent6"/>
              </a:solidFill>
            </c:spPr>
            <c:extLst>
              <c:ext xmlns:c16="http://schemas.microsoft.com/office/drawing/2014/chart" uri="{C3380CC4-5D6E-409C-BE32-E72D297353CC}">
                <c16:uniqueId val="{0000001D-C7A6-41D6-8E02-335B206504B2}"/>
              </c:ext>
            </c:extLst>
          </c:dPt>
          <c:dPt>
            <c:idx val="6"/>
            <c:bubble3D val="0"/>
            <c:spPr>
              <a:solidFill>
                <a:srgbClr val="F0948F"/>
              </a:solidFill>
            </c:spPr>
            <c:extLst>
              <c:ext xmlns:c16="http://schemas.microsoft.com/office/drawing/2014/chart" uri="{C3380CC4-5D6E-409C-BE32-E72D297353CC}">
                <c16:uniqueId val="{0000001F-C7A6-41D6-8E02-335B206504B2}"/>
              </c:ext>
            </c:extLst>
          </c:dPt>
          <c:dPt>
            <c:idx val="7"/>
            <c:bubble3D val="0"/>
            <c:spPr>
              <a:solidFill>
                <a:srgbClr val="F7C9C7"/>
              </a:solidFill>
            </c:spPr>
            <c:extLst>
              <c:ext xmlns:c16="http://schemas.microsoft.com/office/drawing/2014/chart" uri="{C3380CC4-5D6E-409C-BE32-E72D297353CC}">
                <c16:uniqueId val="{00000021-C7A6-41D6-8E02-335B206504B2}"/>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2-C7A6-41D6-8E02-335B206504B2}"/>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DB7-49D5-B805-7FABAC77FD8B}"/>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DB7-49D5-B805-7FABAC77FD8B}"/>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DB7-49D5-B805-7FABAC77FD8B}"/>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DB7-49D5-B805-7FABAC77FD8B}"/>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DB7-49D5-B805-7FABAC77FD8B}"/>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DB7-49D5-B805-7FABAC77FD8B}"/>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DB7-49D5-B805-7FABAC77FD8B}"/>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DB7-49D5-B805-7FABAC77FD8B}"/>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DB7-49D5-B805-7FABAC77FD8B}"/>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DB7-49D5-B805-7FABAC77FD8B}"/>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DB7-49D5-B805-7FABAC77FD8B}"/>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DB7-49D5-B805-7FABAC77FD8B}"/>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DB7-49D5-B805-7FABAC77FD8B}"/>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DB7-49D5-B805-7FABAC77FD8B}"/>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DB7-49D5-B805-7FABAC77FD8B}"/>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DB7-49D5-B805-7FABAC77FD8B}"/>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4E3-4E6B-A9A6-15C8143D0876}"/>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4E3-4E6B-A9A6-15C8143D0876}"/>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4E3-4E6B-A9A6-15C8143D0876}"/>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4E3-4E6B-A9A6-15C8143D0876}"/>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4E3-4E6B-A9A6-15C8143D0876}"/>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4E3-4E6B-A9A6-15C8143D0876}"/>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4E3-4E6B-A9A6-15C8143D0876}"/>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4E3-4E6B-A9A6-15C8143D0876}"/>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4E3-4E6B-A9A6-15C8143D0876}"/>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4E3-4E6B-A9A6-15C8143D0876}"/>
            </c:ext>
          </c:extLst>
        </c:ser>
        <c:ser>
          <c:idx val="10"/>
          <c:order val="10"/>
          <c:tx>
            <c:strRef>
              <c:f>'4.1'!$O$18</c:f>
              <c:strCache>
                <c:ptCount val="1"/>
              </c:strCache>
            </c:strRef>
          </c:tx>
          <c:spPr>
            <a:solidFill>
              <a:srgbClr val="D0D0D0"/>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4E3-4E6B-A9A6-15C8143D0876}"/>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4E3-4E6B-A9A6-15C8143D0876}"/>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4E3-4E6B-A9A6-15C8143D0876}"/>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4E3-4E6B-A9A6-15C8143D0876}"/>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4E3-4E6B-A9A6-15C8143D0876}"/>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4E3-4E6B-A9A6-15C8143D0876}"/>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2.4453030715926344E-3"/>
          <c:y val="6.5974249454567825E-3"/>
        </c:manualLayout>
      </c:layout>
      <c:overlay val="0"/>
    </c:title>
    <c:autoTitleDeleted val="0"/>
    <c:plotArea>
      <c:layout>
        <c:manualLayout>
          <c:layoutTarget val="inner"/>
          <c:xMode val="edge"/>
          <c:yMode val="edge"/>
          <c:x val="7.9259161287294724E-2"/>
          <c:y val="0.23606582111367816"/>
          <c:w val="0.6823276432164449"/>
          <c:h val="0.58985336413786604"/>
        </c:manualLayout>
      </c:layout>
      <c:barChart>
        <c:barDir val="col"/>
        <c:grouping val="stacked"/>
        <c:varyColors val="0"/>
        <c:ser>
          <c:idx val="0"/>
          <c:order val="0"/>
          <c:tx>
            <c:strRef>
              <c:f>'8.7'!$A$27</c:f>
              <c:strCache>
                <c:ptCount val="1"/>
                <c:pt idx="0">
                  <c:v>Průmysl</c:v>
                </c:pt>
              </c:strCache>
            </c:strRef>
          </c:tx>
          <c:invertIfNegative val="0"/>
          <c:cat>
            <c:strRef>
              <c:f>'8.7'!$C$38:$E$38</c:f>
              <c:strCache>
                <c:ptCount val="3"/>
                <c:pt idx="0">
                  <c:v>Leden</c:v>
                </c:pt>
                <c:pt idx="1">
                  <c:v>Únor</c:v>
                </c:pt>
                <c:pt idx="2">
                  <c:v>Březen</c:v>
                </c:pt>
              </c:strCache>
            </c:strRef>
          </c:cat>
          <c:val>
            <c:numRef>
              <c:f>('8.7'!$B$27,'8.7'!$D$27,'8.7'!$F$27)</c:f>
              <c:numCache>
                <c:formatCode>#,##0.0</c:formatCode>
                <c:ptCount val="3"/>
                <c:pt idx="0">
                  <c:v>30075.917000000001</c:v>
                </c:pt>
                <c:pt idx="1">
                  <c:v>27604.737000000001</c:v>
                </c:pt>
                <c:pt idx="2">
                  <c:v>26634.825000000001</c:v>
                </c:pt>
              </c:numCache>
            </c:numRef>
          </c:val>
          <c:extLst>
            <c:ext xmlns:c16="http://schemas.microsoft.com/office/drawing/2014/chart" uri="{C3380CC4-5D6E-409C-BE32-E72D297353CC}">
              <c16:uniqueId val="{00000000-5883-4244-B438-4F47DB704ED5}"/>
            </c:ext>
          </c:extLst>
        </c:ser>
        <c:ser>
          <c:idx val="1"/>
          <c:order val="1"/>
          <c:tx>
            <c:strRef>
              <c:f>'8.7'!$A$28</c:f>
              <c:strCache>
                <c:ptCount val="1"/>
                <c:pt idx="0">
                  <c:v>Energetika</c:v>
                </c:pt>
              </c:strCache>
            </c:strRef>
          </c:tx>
          <c:invertIfNegative val="0"/>
          <c:cat>
            <c:strRef>
              <c:f>'8.7'!$C$38:$E$38</c:f>
              <c:strCache>
                <c:ptCount val="3"/>
                <c:pt idx="0">
                  <c:v>Leden</c:v>
                </c:pt>
                <c:pt idx="1">
                  <c:v>Únor</c:v>
                </c:pt>
                <c:pt idx="2">
                  <c:v>Březen</c:v>
                </c:pt>
              </c:strCache>
            </c:strRef>
          </c:cat>
          <c:val>
            <c:numRef>
              <c:f>('8.7'!$B$28,'8.7'!$D$28,'8.7'!$F$28)</c:f>
              <c:numCache>
                <c:formatCode>#,##0.0</c:formatCode>
                <c:ptCount val="3"/>
                <c:pt idx="0">
                  <c:v>1522</c:v>
                </c:pt>
                <c:pt idx="1">
                  <c:v>1270</c:v>
                </c:pt>
                <c:pt idx="2">
                  <c:v>1048</c:v>
                </c:pt>
              </c:numCache>
            </c:numRef>
          </c:val>
          <c:extLst>
            <c:ext xmlns:c16="http://schemas.microsoft.com/office/drawing/2014/chart" uri="{C3380CC4-5D6E-409C-BE32-E72D297353CC}">
              <c16:uniqueId val="{00000001-5883-4244-B438-4F47DB704ED5}"/>
            </c:ext>
          </c:extLst>
        </c:ser>
        <c:ser>
          <c:idx val="2"/>
          <c:order val="2"/>
          <c:tx>
            <c:strRef>
              <c:f>'8.7'!$A$29</c:f>
              <c:strCache>
                <c:ptCount val="1"/>
                <c:pt idx="0">
                  <c:v>Doprava</c:v>
                </c:pt>
              </c:strCache>
            </c:strRef>
          </c:tx>
          <c:invertIfNegative val="0"/>
          <c:cat>
            <c:strRef>
              <c:f>'8.7'!$C$38:$E$38</c:f>
              <c:strCache>
                <c:ptCount val="3"/>
                <c:pt idx="0">
                  <c:v>Leden</c:v>
                </c:pt>
                <c:pt idx="1">
                  <c:v>Únor</c:v>
                </c:pt>
                <c:pt idx="2">
                  <c:v>Březen</c:v>
                </c:pt>
              </c:strCache>
            </c:strRef>
          </c:cat>
          <c:val>
            <c:numRef>
              <c:f>('8.7'!$B$29,'8.7'!$D$29,'8.7'!$F$29)</c:f>
              <c:numCache>
                <c:formatCode>#,##0.0</c:formatCode>
                <c:ptCount val="3"/>
                <c:pt idx="0">
                  <c:v>1362</c:v>
                </c:pt>
                <c:pt idx="1">
                  <c:v>1084</c:v>
                </c:pt>
                <c:pt idx="2">
                  <c:v>910</c:v>
                </c:pt>
              </c:numCache>
            </c:numRef>
          </c:val>
          <c:extLst>
            <c:ext xmlns:c16="http://schemas.microsoft.com/office/drawing/2014/chart" uri="{C3380CC4-5D6E-409C-BE32-E72D297353CC}">
              <c16:uniqueId val="{00000002-5883-4244-B438-4F47DB704ED5}"/>
            </c:ext>
          </c:extLst>
        </c:ser>
        <c:ser>
          <c:idx val="3"/>
          <c:order val="3"/>
          <c:tx>
            <c:strRef>
              <c:f>'8.7'!$A$30</c:f>
              <c:strCache>
                <c:ptCount val="1"/>
                <c:pt idx="0">
                  <c:v>Stavebnictví</c:v>
                </c:pt>
              </c:strCache>
            </c:strRef>
          </c:tx>
          <c:invertIfNegative val="0"/>
          <c:cat>
            <c:strRef>
              <c:f>'8.7'!$C$38:$E$38</c:f>
              <c:strCache>
                <c:ptCount val="3"/>
                <c:pt idx="0">
                  <c:v>Leden</c:v>
                </c:pt>
                <c:pt idx="1">
                  <c:v>Únor</c:v>
                </c:pt>
                <c:pt idx="2">
                  <c:v>Březen</c:v>
                </c:pt>
              </c:strCache>
            </c:strRef>
          </c:cat>
          <c:val>
            <c:numRef>
              <c:f>('8.7'!$B$30,'8.7'!$D$30,'8.7'!$F$30)</c:f>
              <c:numCache>
                <c:formatCode>#,##0.0</c:formatCode>
                <c:ptCount val="3"/>
                <c:pt idx="0">
                  <c:v>154.30000000000001</c:v>
                </c:pt>
                <c:pt idx="1">
                  <c:v>116.9</c:v>
                </c:pt>
                <c:pt idx="2">
                  <c:v>110</c:v>
                </c:pt>
              </c:numCache>
            </c:numRef>
          </c:val>
          <c:extLst>
            <c:ext xmlns:c16="http://schemas.microsoft.com/office/drawing/2014/chart" uri="{C3380CC4-5D6E-409C-BE32-E72D297353CC}">
              <c16:uniqueId val="{00000003-5883-4244-B438-4F47DB704ED5}"/>
            </c:ext>
          </c:extLst>
        </c:ser>
        <c:ser>
          <c:idx val="4"/>
          <c:order val="4"/>
          <c:tx>
            <c:strRef>
              <c:f>'8.7'!$A$31</c:f>
              <c:strCache>
                <c:ptCount val="1"/>
                <c:pt idx="0">
                  <c:v>Zemědělství a lesnictví</c:v>
                </c:pt>
              </c:strCache>
            </c:strRef>
          </c:tx>
          <c:spPr>
            <a:solidFill>
              <a:schemeClr val="accent5"/>
            </a:solidFill>
          </c:spPr>
          <c:invertIfNegative val="0"/>
          <c:cat>
            <c:strRef>
              <c:f>'8.7'!$C$38:$E$38</c:f>
              <c:strCache>
                <c:ptCount val="3"/>
                <c:pt idx="0">
                  <c:v>Leden</c:v>
                </c:pt>
                <c:pt idx="1">
                  <c:v>Únor</c:v>
                </c:pt>
                <c:pt idx="2">
                  <c:v>Březen</c:v>
                </c:pt>
              </c:strCache>
            </c:strRef>
          </c:cat>
          <c:val>
            <c:numRef>
              <c:f>('8.7'!$B$31,'8.7'!$D$31,'8.7'!$F$31)</c:f>
              <c:numCache>
                <c:formatCode>#,##0.0</c:formatCode>
                <c:ptCount val="3"/>
                <c:pt idx="0">
                  <c:v>1048.77</c:v>
                </c:pt>
                <c:pt idx="1">
                  <c:v>888.3</c:v>
                </c:pt>
                <c:pt idx="2">
                  <c:v>1041.6500000000001</c:v>
                </c:pt>
              </c:numCache>
            </c:numRef>
          </c:val>
          <c:extLst>
            <c:ext xmlns:c16="http://schemas.microsoft.com/office/drawing/2014/chart" uri="{C3380CC4-5D6E-409C-BE32-E72D297353CC}">
              <c16:uniqueId val="{00000004-5883-4244-B438-4F47DB704ED5}"/>
            </c:ext>
          </c:extLst>
        </c:ser>
        <c:ser>
          <c:idx val="5"/>
          <c:order val="5"/>
          <c:tx>
            <c:strRef>
              <c:f>'8.7'!$A$32</c:f>
              <c:strCache>
                <c:ptCount val="1"/>
                <c:pt idx="0">
                  <c:v>Domácnosti</c:v>
                </c:pt>
              </c:strCache>
            </c:strRef>
          </c:tx>
          <c:spPr>
            <a:solidFill>
              <a:schemeClr val="accent6"/>
            </a:solidFill>
          </c:spPr>
          <c:invertIfNegative val="0"/>
          <c:cat>
            <c:strRef>
              <c:f>'8.7'!$C$38:$E$38</c:f>
              <c:strCache>
                <c:ptCount val="3"/>
                <c:pt idx="0">
                  <c:v>Leden</c:v>
                </c:pt>
                <c:pt idx="1">
                  <c:v>Únor</c:v>
                </c:pt>
                <c:pt idx="2">
                  <c:v>Březen</c:v>
                </c:pt>
              </c:strCache>
            </c:strRef>
          </c:cat>
          <c:val>
            <c:numRef>
              <c:f>('8.7'!$B$32,'8.7'!$D$32,'8.7'!$F$32)</c:f>
              <c:numCache>
                <c:formatCode>#,##0.0</c:formatCode>
                <c:ptCount val="3"/>
                <c:pt idx="0">
                  <c:v>151150.54700000002</c:v>
                </c:pt>
                <c:pt idx="1">
                  <c:v>123018.38700000005</c:v>
                </c:pt>
                <c:pt idx="2">
                  <c:v>114548.54700000002</c:v>
                </c:pt>
              </c:numCache>
            </c:numRef>
          </c:val>
          <c:extLst>
            <c:ext xmlns:c16="http://schemas.microsoft.com/office/drawing/2014/chart" uri="{C3380CC4-5D6E-409C-BE32-E72D297353CC}">
              <c16:uniqueId val="{00000005-5883-4244-B438-4F47DB704ED5}"/>
            </c:ext>
          </c:extLst>
        </c:ser>
        <c:ser>
          <c:idx val="6"/>
          <c:order val="6"/>
          <c:tx>
            <c:strRef>
              <c:f>'8.7'!$A$33</c:f>
              <c:strCache>
                <c:ptCount val="1"/>
                <c:pt idx="0">
                  <c:v>Obchod, služby, školství, zdravotnictví</c:v>
                </c:pt>
              </c:strCache>
            </c:strRef>
          </c:tx>
          <c:spPr>
            <a:solidFill>
              <a:srgbClr val="F0948F"/>
            </a:solidFill>
          </c:spPr>
          <c:invertIfNegative val="0"/>
          <c:cat>
            <c:strRef>
              <c:f>'8.7'!$C$38:$E$38</c:f>
              <c:strCache>
                <c:ptCount val="3"/>
                <c:pt idx="0">
                  <c:v>Leden</c:v>
                </c:pt>
                <c:pt idx="1">
                  <c:v>Únor</c:v>
                </c:pt>
                <c:pt idx="2">
                  <c:v>Březen</c:v>
                </c:pt>
              </c:strCache>
            </c:strRef>
          </c:cat>
          <c:val>
            <c:numRef>
              <c:f>('8.7'!$B$33,'8.7'!$D$33,'8.7'!$F$33)</c:f>
              <c:numCache>
                <c:formatCode>#,##0.0</c:formatCode>
                <c:ptCount val="3"/>
                <c:pt idx="0">
                  <c:v>86722.203000000023</c:v>
                </c:pt>
                <c:pt idx="1">
                  <c:v>73801.234000000011</c:v>
                </c:pt>
                <c:pt idx="2">
                  <c:v>70756.308999999994</c:v>
                </c:pt>
              </c:numCache>
            </c:numRef>
          </c:val>
          <c:extLst>
            <c:ext xmlns:c16="http://schemas.microsoft.com/office/drawing/2014/chart" uri="{C3380CC4-5D6E-409C-BE32-E72D297353CC}">
              <c16:uniqueId val="{00000006-5883-4244-B438-4F47DB704ED5}"/>
            </c:ext>
          </c:extLst>
        </c:ser>
        <c:ser>
          <c:idx val="7"/>
          <c:order val="7"/>
          <c:tx>
            <c:strRef>
              <c:f>'8.7'!$A$34</c:f>
              <c:strCache>
                <c:ptCount val="1"/>
                <c:pt idx="0">
                  <c:v>Ostatní</c:v>
                </c:pt>
              </c:strCache>
            </c:strRef>
          </c:tx>
          <c:spPr>
            <a:solidFill>
              <a:srgbClr val="F7C9C7"/>
            </a:solidFill>
          </c:spPr>
          <c:invertIfNegative val="0"/>
          <c:cat>
            <c:strRef>
              <c:f>'8.7'!$C$38:$E$38</c:f>
              <c:strCache>
                <c:ptCount val="3"/>
                <c:pt idx="0">
                  <c:v>Leden</c:v>
                </c:pt>
                <c:pt idx="1">
                  <c:v>Únor</c:v>
                </c:pt>
                <c:pt idx="2">
                  <c:v>Březen</c:v>
                </c:pt>
              </c:strCache>
            </c:strRef>
          </c:cat>
          <c:val>
            <c:numRef>
              <c:f>('8.7'!$B$34,'8.7'!$D$34,'8.7'!$F$34)</c:f>
              <c:numCache>
                <c:formatCode>#,##0.0</c:formatCode>
                <c:ptCount val="3"/>
                <c:pt idx="0">
                  <c:v>2212.8649999999998</c:v>
                </c:pt>
                <c:pt idx="1">
                  <c:v>1776.845</c:v>
                </c:pt>
                <c:pt idx="2">
                  <c:v>1754.269</c:v>
                </c:pt>
              </c:numCache>
            </c:numRef>
          </c:val>
          <c:extLst>
            <c:ext xmlns:c16="http://schemas.microsoft.com/office/drawing/2014/chart" uri="{C3380CC4-5D6E-409C-BE32-E72D297353CC}">
              <c16:uniqueId val="{00000007-5883-4244-B438-4F47DB704ED5}"/>
            </c:ext>
          </c:extLst>
        </c:ser>
        <c:dLbls>
          <c:showLegendKey val="0"/>
          <c:showVal val="0"/>
          <c:showCatName val="0"/>
          <c:showSerName val="0"/>
          <c:showPercent val="0"/>
          <c:showBubbleSize val="0"/>
        </c:dLbls>
        <c:gapWidth val="50"/>
        <c:overlap val="100"/>
        <c:axId val="287930624"/>
        <c:axId val="287936512"/>
      </c:barChart>
      <c:catAx>
        <c:axId val="28793062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936512"/>
        <c:crosses val="autoZero"/>
        <c:auto val="1"/>
        <c:lblAlgn val="ctr"/>
        <c:lblOffset val="100"/>
        <c:noMultiLvlLbl val="0"/>
      </c:catAx>
      <c:valAx>
        <c:axId val="287936512"/>
        <c:scaling>
          <c:orientation val="minMax"/>
          <c:max val="4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9306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4.3058406479069117E-4"/>
          <c:y val="0"/>
        </c:manualLayout>
      </c:layout>
      <c:overlay val="0"/>
    </c:title>
    <c:autoTitleDeleted val="0"/>
    <c:plotArea>
      <c:layout>
        <c:manualLayout>
          <c:layoutTarget val="inner"/>
          <c:xMode val="edge"/>
          <c:yMode val="edge"/>
          <c:x val="8.7277624328372563E-2"/>
          <c:y val="0.22826396700412449"/>
          <c:w val="0.86679862645627792"/>
          <c:h val="0.27543687465053568"/>
        </c:manualLayout>
      </c:layout>
      <c:barChart>
        <c:barDir val="bar"/>
        <c:grouping val="clustered"/>
        <c:varyColors val="0"/>
        <c:ser>
          <c:idx val="0"/>
          <c:order val="0"/>
          <c:tx>
            <c:strRef>
              <c:f>'8.7'!$A$38</c:f>
              <c:strCache>
                <c:ptCount val="1"/>
                <c:pt idx="0">
                  <c:v>Instalovaný výkon</c:v>
                </c:pt>
              </c:strCache>
            </c:strRef>
          </c:tx>
          <c:invertIfNegative val="0"/>
          <c:val>
            <c:numRef>
              <c:f>'8.7'!$B$38</c:f>
              <c:numCache>
                <c:formatCode>0.0%</c:formatCode>
                <c:ptCount val="1"/>
                <c:pt idx="0">
                  <c:v>1.2289250900240552E-2</c:v>
                </c:pt>
              </c:numCache>
            </c:numRef>
          </c:val>
          <c:extLst>
            <c:ext xmlns:c16="http://schemas.microsoft.com/office/drawing/2014/chart" uri="{C3380CC4-5D6E-409C-BE32-E72D297353CC}">
              <c16:uniqueId val="{00000000-CEA9-4A0F-82BA-035962860AF3}"/>
            </c:ext>
          </c:extLst>
        </c:ser>
        <c:ser>
          <c:idx val="1"/>
          <c:order val="1"/>
          <c:tx>
            <c:strRef>
              <c:f>'8.7'!$A$39</c:f>
              <c:strCache>
                <c:ptCount val="1"/>
                <c:pt idx="0">
                  <c:v>Výroba tepla brutto</c:v>
                </c:pt>
              </c:strCache>
            </c:strRef>
          </c:tx>
          <c:invertIfNegative val="0"/>
          <c:val>
            <c:numRef>
              <c:f>'8.7'!$B$39</c:f>
              <c:numCache>
                <c:formatCode>0.0%</c:formatCode>
                <c:ptCount val="1"/>
                <c:pt idx="0">
                  <c:v>1.7364154879306745E-2</c:v>
                </c:pt>
              </c:numCache>
            </c:numRef>
          </c:val>
          <c:extLst>
            <c:ext xmlns:c16="http://schemas.microsoft.com/office/drawing/2014/chart" uri="{C3380CC4-5D6E-409C-BE32-E72D297353CC}">
              <c16:uniqueId val="{00000001-CEA9-4A0F-82BA-035962860AF3}"/>
            </c:ext>
          </c:extLst>
        </c:ser>
        <c:ser>
          <c:idx val="2"/>
          <c:order val="2"/>
          <c:tx>
            <c:strRef>
              <c:f>'8.7'!$A$40</c:f>
              <c:strCache>
                <c:ptCount val="1"/>
                <c:pt idx="0">
                  <c:v>Dodávky tepla</c:v>
                </c:pt>
              </c:strCache>
            </c:strRef>
          </c:tx>
          <c:invertIfNegative val="0"/>
          <c:val>
            <c:numRef>
              <c:f>'8.7'!$B$40</c:f>
              <c:numCache>
                <c:formatCode>0.0%</c:formatCode>
                <c:ptCount val="1"/>
                <c:pt idx="0">
                  <c:v>2.4800873348334466E-2</c:v>
                </c:pt>
              </c:numCache>
            </c:numRef>
          </c:val>
          <c:extLst>
            <c:ext xmlns:c16="http://schemas.microsoft.com/office/drawing/2014/chart" uri="{C3380CC4-5D6E-409C-BE32-E72D297353CC}">
              <c16:uniqueId val="{00000002-CEA9-4A0F-82BA-035962860AF3}"/>
            </c:ext>
          </c:extLst>
        </c:ser>
        <c:dLbls>
          <c:showLegendKey val="0"/>
          <c:showVal val="0"/>
          <c:showCatName val="0"/>
          <c:showSerName val="0"/>
          <c:showPercent val="0"/>
          <c:showBubbleSize val="0"/>
        </c:dLbls>
        <c:gapWidth val="150"/>
        <c:axId val="287971584"/>
        <c:axId val="287973376"/>
      </c:barChart>
      <c:catAx>
        <c:axId val="287971584"/>
        <c:scaling>
          <c:orientation val="maxMin"/>
        </c:scaling>
        <c:delete val="0"/>
        <c:axPos val="l"/>
        <c:numFmt formatCode="General" sourceLinked="1"/>
        <c:majorTickMark val="none"/>
        <c:minorTickMark val="none"/>
        <c:tickLblPos val="none"/>
        <c:crossAx val="287973376"/>
        <c:crosses val="autoZero"/>
        <c:auto val="1"/>
        <c:lblAlgn val="ctr"/>
        <c:lblOffset val="100"/>
        <c:noMultiLvlLbl val="0"/>
      </c:catAx>
      <c:valAx>
        <c:axId val="287973376"/>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7971584"/>
        <c:crosses val="max"/>
        <c:crossBetween val="between"/>
        <c:majorUnit val="0.1"/>
      </c:valAx>
    </c:plotArea>
    <c:legend>
      <c:legendPos val="b"/>
      <c:layout>
        <c:manualLayout>
          <c:xMode val="edge"/>
          <c:yMode val="edge"/>
          <c:x val="6.9808027923211171E-3"/>
          <c:y val="0.69218722659667542"/>
          <c:w val="0.63699220843467863"/>
          <c:h val="0.2284476352028839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4.2166403388874361E-3"/>
          <c:y val="1.9059821174489368E-2"/>
        </c:manualLayout>
      </c:layout>
      <c:overlay val="0"/>
    </c:title>
    <c:autoTitleDeleted val="0"/>
    <c:plotArea>
      <c:layout>
        <c:manualLayout>
          <c:layoutTarget val="inner"/>
          <c:xMode val="edge"/>
          <c:yMode val="edge"/>
          <c:x val="0.10364810906280163"/>
          <c:y val="0.22691036764352365"/>
          <c:w val="0.85638821011341448"/>
          <c:h val="0.58167408849276936"/>
        </c:manualLayout>
      </c:layout>
      <c:barChart>
        <c:barDir val="col"/>
        <c:grouping val="stacked"/>
        <c:varyColors val="0"/>
        <c:ser>
          <c:idx val="0"/>
          <c:order val="0"/>
          <c:tx>
            <c:strRef>
              <c:f>'8.7'!$A$10</c:f>
              <c:strCache>
                <c:ptCount val="1"/>
                <c:pt idx="0">
                  <c:v>Biomasa</c:v>
                </c:pt>
              </c:strCache>
            </c:strRef>
          </c:tx>
          <c:spPr>
            <a:solidFill>
              <a:srgbClr val="23315F"/>
            </a:solidFill>
          </c:spPr>
          <c:invertIfNegative val="0"/>
          <c:cat>
            <c:strRef>
              <c:f>'8.7'!$C$38:$E$38</c:f>
              <c:strCache>
                <c:ptCount val="3"/>
                <c:pt idx="0">
                  <c:v>Leden</c:v>
                </c:pt>
                <c:pt idx="1">
                  <c:v>Únor</c:v>
                </c:pt>
                <c:pt idx="2">
                  <c:v>Březen</c:v>
                </c:pt>
              </c:strCache>
            </c:strRef>
          </c:cat>
          <c:val>
            <c:numRef>
              <c:f>('8.7'!$B$10,'8.7'!$D$10,'8.7'!$F$10)</c:f>
              <c:numCache>
                <c:formatCode>#,##0.0</c:formatCode>
                <c:ptCount val="3"/>
                <c:pt idx="0">
                  <c:v>115.42</c:v>
                </c:pt>
                <c:pt idx="1">
                  <c:v>713.47800000000007</c:v>
                </c:pt>
                <c:pt idx="2">
                  <c:v>650.83799999999997</c:v>
                </c:pt>
              </c:numCache>
            </c:numRef>
          </c:val>
          <c:extLst>
            <c:ext xmlns:c16="http://schemas.microsoft.com/office/drawing/2014/chart" uri="{C3380CC4-5D6E-409C-BE32-E72D297353CC}">
              <c16:uniqueId val="{00000000-5BFD-4DCF-A958-59F74F1F0970}"/>
            </c:ext>
          </c:extLst>
        </c:ser>
        <c:ser>
          <c:idx val="1"/>
          <c:order val="1"/>
          <c:tx>
            <c:strRef>
              <c:f>'8.7'!$A$11</c:f>
              <c:strCache>
                <c:ptCount val="1"/>
                <c:pt idx="0">
                  <c:v>Bioplyn</c:v>
                </c:pt>
              </c:strCache>
            </c:strRef>
          </c:tx>
          <c:spPr>
            <a:solidFill>
              <a:srgbClr val="5A6588"/>
            </a:solidFill>
          </c:spPr>
          <c:invertIfNegative val="0"/>
          <c:cat>
            <c:strRef>
              <c:f>'8.7'!$C$38:$E$38</c:f>
              <c:strCache>
                <c:ptCount val="3"/>
                <c:pt idx="0">
                  <c:v>Leden</c:v>
                </c:pt>
                <c:pt idx="1">
                  <c:v>Únor</c:v>
                </c:pt>
                <c:pt idx="2">
                  <c:v>Březen</c:v>
                </c:pt>
              </c:strCache>
            </c:strRef>
          </c:cat>
          <c:val>
            <c:numRef>
              <c:f>('8.7'!$B$11,'8.7'!$D$11,'8.7'!$F$11)</c:f>
              <c:numCache>
                <c:formatCode>#,##0.0</c:formatCode>
                <c:ptCount val="3"/>
                <c:pt idx="0">
                  <c:v>1048.77</c:v>
                </c:pt>
                <c:pt idx="1">
                  <c:v>888.3</c:v>
                </c:pt>
                <c:pt idx="2">
                  <c:v>1041.6500000000001</c:v>
                </c:pt>
              </c:numCache>
            </c:numRef>
          </c:val>
          <c:extLst>
            <c:ext xmlns:c16="http://schemas.microsoft.com/office/drawing/2014/chart" uri="{C3380CC4-5D6E-409C-BE32-E72D297353CC}">
              <c16:uniqueId val="{00000001-5BFD-4DCF-A958-59F74F1F0970}"/>
            </c:ext>
          </c:extLst>
        </c:ser>
        <c:ser>
          <c:idx val="2"/>
          <c:order val="2"/>
          <c:tx>
            <c:strRef>
              <c:f>'8.7'!$A$12</c:f>
              <c:strCache>
                <c:ptCount val="1"/>
                <c:pt idx="0">
                  <c:v>Černé uhlí</c:v>
                </c:pt>
              </c:strCache>
            </c:strRef>
          </c:tx>
          <c:spPr>
            <a:solidFill>
              <a:srgbClr val="9198B0"/>
            </a:solidFill>
          </c:spPr>
          <c:invertIfNegative val="0"/>
          <c:cat>
            <c:strRef>
              <c:f>'8.7'!$C$38:$E$38</c:f>
              <c:strCache>
                <c:ptCount val="3"/>
                <c:pt idx="0">
                  <c:v>Leden</c:v>
                </c:pt>
                <c:pt idx="1">
                  <c:v>Únor</c:v>
                </c:pt>
                <c:pt idx="2">
                  <c:v>Březen</c:v>
                </c:pt>
              </c:strCache>
            </c:strRef>
          </c:cat>
          <c:val>
            <c:numRef>
              <c:f>('8.7'!$B$12,'8.7'!$D$12,'8.7'!$F$12)</c:f>
              <c:numCache>
                <c:formatCode>#,##0.0</c:formatCode>
                <c:ptCount val="3"/>
                <c:pt idx="0">
                  <c:v>0</c:v>
                </c:pt>
                <c:pt idx="1">
                  <c:v>0</c:v>
                </c:pt>
                <c:pt idx="2">
                  <c:v>0</c:v>
                </c:pt>
              </c:numCache>
            </c:numRef>
          </c:val>
          <c:extLst>
            <c:ext xmlns:c16="http://schemas.microsoft.com/office/drawing/2014/chart" uri="{C3380CC4-5D6E-409C-BE32-E72D297353CC}">
              <c16:uniqueId val="{00000002-5BFD-4DCF-A958-59F74F1F0970}"/>
            </c:ext>
          </c:extLst>
        </c:ser>
        <c:ser>
          <c:idx val="3"/>
          <c:order val="3"/>
          <c:tx>
            <c:strRef>
              <c:f>'8.7'!$A$13</c:f>
              <c:strCache>
                <c:ptCount val="1"/>
                <c:pt idx="0">
                  <c:v>Elektrická energie</c:v>
                </c:pt>
              </c:strCache>
            </c:strRef>
          </c:tx>
          <c:spPr>
            <a:solidFill>
              <a:srgbClr val="C8CBD7"/>
            </a:solidFill>
          </c:spPr>
          <c:invertIfNegative val="0"/>
          <c:cat>
            <c:strRef>
              <c:f>'8.7'!$C$38:$E$38</c:f>
              <c:strCache>
                <c:ptCount val="3"/>
                <c:pt idx="0">
                  <c:v>Leden</c:v>
                </c:pt>
                <c:pt idx="1">
                  <c:v>Únor</c:v>
                </c:pt>
                <c:pt idx="2">
                  <c:v>Březen</c:v>
                </c:pt>
              </c:strCache>
            </c:strRef>
          </c:cat>
          <c:val>
            <c:numRef>
              <c:f>('8.7'!$B$13,'8.7'!$D$13,'8.7'!$F$13)</c:f>
              <c:numCache>
                <c:formatCode>#,##0.0</c:formatCode>
                <c:ptCount val="3"/>
                <c:pt idx="0">
                  <c:v>0</c:v>
                </c:pt>
                <c:pt idx="1">
                  <c:v>0</c:v>
                </c:pt>
                <c:pt idx="2">
                  <c:v>0</c:v>
                </c:pt>
              </c:numCache>
            </c:numRef>
          </c:val>
          <c:extLst>
            <c:ext xmlns:c16="http://schemas.microsoft.com/office/drawing/2014/chart" uri="{C3380CC4-5D6E-409C-BE32-E72D297353CC}">
              <c16:uniqueId val="{00000003-5BFD-4DCF-A958-59F74F1F0970}"/>
            </c:ext>
          </c:extLst>
        </c:ser>
        <c:ser>
          <c:idx val="4"/>
          <c:order val="4"/>
          <c:tx>
            <c:strRef>
              <c:f>'8.7'!$A$14</c:f>
              <c:strCache>
                <c:ptCount val="1"/>
                <c:pt idx="0">
                  <c:v>Energie prostředí (tepelné čerpadlo)</c:v>
                </c:pt>
              </c:strCache>
            </c:strRef>
          </c:tx>
          <c:spPr>
            <a:solidFill>
              <a:srgbClr val="E02C1F"/>
            </a:solidFill>
          </c:spPr>
          <c:invertIfNegative val="0"/>
          <c:cat>
            <c:strRef>
              <c:f>'8.7'!$C$38:$E$38</c:f>
              <c:strCache>
                <c:ptCount val="3"/>
                <c:pt idx="0">
                  <c:v>Leden</c:v>
                </c:pt>
                <c:pt idx="1">
                  <c:v>Únor</c:v>
                </c:pt>
                <c:pt idx="2">
                  <c:v>Březen</c:v>
                </c:pt>
              </c:strCache>
            </c:strRef>
          </c:cat>
          <c:val>
            <c:numRef>
              <c:f>('8.7'!$B$14,'8.7'!$D$14,'8.7'!$F$14)</c:f>
              <c:numCache>
                <c:formatCode>#,##0.0</c:formatCode>
                <c:ptCount val="3"/>
                <c:pt idx="0">
                  <c:v>0</c:v>
                </c:pt>
                <c:pt idx="1">
                  <c:v>0</c:v>
                </c:pt>
                <c:pt idx="2">
                  <c:v>0</c:v>
                </c:pt>
              </c:numCache>
            </c:numRef>
          </c:val>
          <c:extLst>
            <c:ext xmlns:c16="http://schemas.microsoft.com/office/drawing/2014/chart" uri="{C3380CC4-5D6E-409C-BE32-E72D297353CC}">
              <c16:uniqueId val="{00000004-5BFD-4DCF-A958-59F74F1F0970}"/>
            </c:ext>
          </c:extLst>
        </c:ser>
        <c:ser>
          <c:idx val="5"/>
          <c:order val="5"/>
          <c:tx>
            <c:strRef>
              <c:f>'8.7'!$A$15</c:f>
              <c:strCache>
                <c:ptCount val="1"/>
                <c:pt idx="0">
                  <c:v>Energie Slunce (solární kolektor)</c:v>
                </c:pt>
              </c:strCache>
            </c:strRef>
          </c:tx>
          <c:spPr>
            <a:solidFill>
              <a:srgbClr val="E86158"/>
            </a:solidFill>
          </c:spPr>
          <c:invertIfNegative val="0"/>
          <c:cat>
            <c:strRef>
              <c:f>'8.7'!$C$38:$E$38</c:f>
              <c:strCache>
                <c:ptCount val="3"/>
                <c:pt idx="0">
                  <c:v>Leden</c:v>
                </c:pt>
                <c:pt idx="1">
                  <c:v>Únor</c:v>
                </c:pt>
                <c:pt idx="2">
                  <c:v>Březen</c:v>
                </c:pt>
              </c:strCache>
            </c:strRef>
          </c:cat>
          <c:val>
            <c:numRef>
              <c:f>('8.7'!$B$15,'8.7'!$D$15,'8.7'!$F$15)</c:f>
              <c:numCache>
                <c:formatCode>#,##0.0</c:formatCode>
                <c:ptCount val="3"/>
                <c:pt idx="0">
                  <c:v>0</c:v>
                </c:pt>
                <c:pt idx="1">
                  <c:v>0</c:v>
                </c:pt>
                <c:pt idx="2">
                  <c:v>0</c:v>
                </c:pt>
              </c:numCache>
            </c:numRef>
          </c:val>
          <c:extLst>
            <c:ext xmlns:c16="http://schemas.microsoft.com/office/drawing/2014/chart" uri="{C3380CC4-5D6E-409C-BE32-E72D297353CC}">
              <c16:uniqueId val="{00000005-5BFD-4DCF-A958-59F74F1F0970}"/>
            </c:ext>
          </c:extLst>
        </c:ser>
        <c:ser>
          <c:idx val="6"/>
          <c:order val="6"/>
          <c:tx>
            <c:strRef>
              <c:f>'8.7'!$A$16</c:f>
              <c:strCache>
                <c:ptCount val="1"/>
                <c:pt idx="0">
                  <c:v>Hnědé uhlí</c:v>
                </c:pt>
              </c:strCache>
            </c:strRef>
          </c:tx>
          <c:spPr>
            <a:solidFill>
              <a:srgbClr val="F0948F"/>
            </a:solidFill>
          </c:spPr>
          <c:invertIfNegative val="0"/>
          <c:cat>
            <c:strRef>
              <c:f>'8.7'!$C$38:$E$38</c:f>
              <c:strCache>
                <c:ptCount val="3"/>
                <c:pt idx="0">
                  <c:v>Leden</c:v>
                </c:pt>
                <c:pt idx="1">
                  <c:v>Únor</c:v>
                </c:pt>
                <c:pt idx="2">
                  <c:v>Březen</c:v>
                </c:pt>
              </c:strCache>
            </c:strRef>
          </c:cat>
          <c:val>
            <c:numRef>
              <c:f>('8.7'!$B$16,'8.7'!$D$16,'8.7'!$F$16)</c:f>
              <c:numCache>
                <c:formatCode>#,##0.0</c:formatCode>
                <c:ptCount val="3"/>
                <c:pt idx="0">
                  <c:v>12585.956999999999</c:v>
                </c:pt>
                <c:pt idx="1">
                  <c:v>9936.9</c:v>
                </c:pt>
                <c:pt idx="2">
                  <c:v>9906.8729999999996</c:v>
                </c:pt>
              </c:numCache>
            </c:numRef>
          </c:val>
          <c:extLst>
            <c:ext xmlns:c16="http://schemas.microsoft.com/office/drawing/2014/chart" uri="{C3380CC4-5D6E-409C-BE32-E72D297353CC}">
              <c16:uniqueId val="{00000006-5BFD-4DCF-A958-59F74F1F0970}"/>
            </c:ext>
          </c:extLst>
        </c:ser>
        <c:ser>
          <c:idx val="7"/>
          <c:order val="7"/>
          <c:tx>
            <c:strRef>
              <c:f>'8.7'!$A$17</c:f>
              <c:strCache>
                <c:ptCount val="1"/>
                <c:pt idx="0">
                  <c:v>Jaderné palivo</c:v>
                </c:pt>
              </c:strCache>
            </c:strRef>
          </c:tx>
          <c:spPr>
            <a:solidFill>
              <a:srgbClr val="F7C9C7"/>
            </a:solidFill>
          </c:spPr>
          <c:invertIfNegative val="0"/>
          <c:cat>
            <c:strRef>
              <c:f>'8.7'!$C$38:$E$38</c:f>
              <c:strCache>
                <c:ptCount val="3"/>
                <c:pt idx="0">
                  <c:v>Leden</c:v>
                </c:pt>
                <c:pt idx="1">
                  <c:v>Únor</c:v>
                </c:pt>
                <c:pt idx="2">
                  <c:v>Březen</c:v>
                </c:pt>
              </c:strCache>
            </c:strRef>
          </c:cat>
          <c:val>
            <c:numRef>
              <c:f>('8.7'!$B$17,'8.7'!$D$17,'8.7'!$F$17)</c:f>
              <c:numCache>
                <c:formatCode>#,##0.0</c:formatCode>
                <c:ptCount val="3"/>
                <c:pt idx="0">
                  <c:v>0</c:v>
                </c:pt>
                <c:pt idx="1">
                  <c:v>0</c:v>
                </c:pt>
                <c:pt idx="2">
                  <c:v>0</c:v>
                </c:pt>
              </c:numCache>
            </c:numRef>
          </c:val>
          <c:extLst>
            <c:ext xmlns:c16="http://schemas.microsoft.com/office/drawing/2014/chart" uri="{C3380CC4-5D6E-409C-BE32-E72D297353CC}">
              <c16:uniqueId val="{00000007-5BFD-4DCF-A958-59F74F1F0970}"/>
            </c:ext>
          </c:extLst>
        </c:ser>
        <c:ser>
          <c:idx val="8"/>
          <c:order val="8"/>
          <c:tx>
            <c:strRef>
              <c:f>'8.7'!$A$18</c:f>
              <c:strCache>
                <c:ptCount val="1"/>
                <c:pt idx="0">
                  <c:v>Koks</c:v>
                </c:pt>
              </c:strCache>
            </c:strRef>
          </c:tx>
          <c:spPr>
            <a:solidFill>
              <a:srgbClr val="262626"/>
            </a:solidFill>
          </c:spPr>
          <c:invertIfNegative val="0"/>
          <c:cat>
            <c:strRef>
              <c:f>'8.7'!$C$38:$E$38</c:f>
              <c:strCache>
                <c:ptCount val="3"/>
                <c:pt idx="0">
                  <c:v>Leden</c:v>
                </c:pt>
                <c:pt idx="1">
                  <c:v>Únor</c:v>
                </c:pt>
                <c:pt idx="2">
                  <c:v>Březen</c:v>
                </c:pt>
              </c:strCache>
            </c:strRef>
          </c:cat>
          <c:val>
            <c:numRef>
              <c:f>('8.7'!$B$18,'8.7'!$D$18,'8.7'!$F$18)</c:f>
              <c:numCache>
                <c:formatCode>#,##0.0</c:formatCode>
                <c:ptCount val="3"/>
                <c:pt idx="0">
                  <c:v>0</c:v>
                </c:pt>
                <c:pt idx="1">
                  <c:v>0</c:v>
                </c:pt>
                <c:pt idx="2">
                  <c:v>0</c:v>
                </c:pt>
              </c:numCache>
            </c:numRef>
          </c:val>
          <c:extLst>
            <c:ext xmlns:c16="http://schemas.microsoft.com/office/drawing/2014/chart" uri="{C3380CC4-5D6E-409C-BE32-E72D297353CC}">
              <c16:uniqueId val="{00000008-5BFD-4DCF-A958-59F74F1F0970}"/>
            </c:ext>
          </c:extLst>
        </c:ser>
        <c:ser>
          <c:idx val="9"/>
          <c:order val="9"/>
          <c:tx>
            <c:strRef>
              <c:f>'8.7'!$A$19</c:f>
              <c:strCache>
                <c:ptCount val="1"/>
                <c:pt idx="0">
                  <c:v>Odpadní teplo</c:v>
                </c:pt>
              </c:strCache>
            </c:strRef>
          </c:tx>
          <c:spPr>
            <a:solidFill>
              <a:srgbClr val="646363"/>
            </a:solidFill>
          </c:spPr>
          <c:invertIfNegative val="0"/>
          <c:cat>
            <c:strRef>
              <c:f>'8.7'!$C$38:$E$38</c:f>
              <c:strCache>
                <c:ptCount val="3"/>
                <c:pt idx="0">
                  <c:v>Leden</c:v>
                </c:pt>
                <c:pt idx="1">
                  <c:v>Únor</c:v>
                </c:pt>
                <c:pt idx="2">
                  <c:v>Březen</c:v>
                </c:pt>
              </c:strCache>
            </c:strRef>
          </c:cat>
          <c:val>
            <c:numRef>
              <c:f>('8.7'!$B$19,'8.7'!$D$19,'8.7'!$F$19)</c:f>
              <c:numCache>
                <c:formatCode>#,##0.0</c:formatCode>
                <c:ptCount val="3"/>
                <c:pt idx="0">
                  <c:v>329.7</c:v>
                </c:pt>
                <c:pt idx="1">
                  <c:v>326.5</c:v>
                </c:pt>
                <c:pt idx="2">
                  <c:v>350</c:v>
                </c:pt>
              </c:numCache>
            </c:numRef>
          </c:val>
          <c:extLst>
            <c:ext xmlns:c16="http://schemas.microsoft.com/office/drawing/2014/chart" uri="{C3380CC4-5D6E-409C-BE32-E72D297353CC}">
              <c16:uniqueId val="{00000009-5BFD-4DCF-A958-59F74F1F0970}"/>
            </c:ext>
          </c:extLst>
        </c:ser>
        <c:ser>
          <c:idx val="10"/>
          <c:order val="10"/>
          <c:tx>
            <c:strRef>
              <c:f>'8.7'!$A$20</c:f>
              <c:strCache>
                <c:ptCount val="1"/>
                <c:pt idx="0">
                  <c:v>Ostatní kapalná paliva</c:v>
                </c:pt>
              </c:strCache>
            </c:strRef>
          </c:tx>
          <c:spPr>
            <a:solidFill>
              <a:srgbClr val="9D9D9C"/>
            </a:solidFill>
          </c:spPr>
          <c:invertIfNegative val="0"/>
          <c:cat>
            <c:strRef>
              <c:f>'8.7'!$C$38:$E$38</c:f>
              <c:strCache>
                <c:ptCount val="3"/>
                <c:pt idx="0">
                  <c:v>Leden</c:v>
                </c:pt>
                <c:pt idx="1">
                  <c:v>Únor</c:v>
                </c:pt>
                <c:pt idx="2">
                  <c:v>Březen</c:v>
                </c:pt>
              </c:strCache>
            </c:strRef>
          </c:cat>
          <c:val>
            <c:numRef>
              <c:f>('8.7'!$B$20,'8.7'!$D$20,'8.7'!$F$20)</c:f>
              <c:numCache>
                <c:formatCode>#,##0.0</c:formatCode>
                <c:ptCount val="3"/>
                <c:pt idx="0">
                  <c:v>0</c:v>
                </c:pt>
                <c:pt idx="1">
                  <c:v>0</c:v>
                </c:pt>
                <c:pt idx="2">
                  <c:v>0</c:v>
                </c:pt>
              </c:numCache>
            </c:numRef>
          </c:val>
          <c:extLst>
            <c:ext xmlns:c16="http://schemas.microsoft.com/office/drawing/2014/chart" uri="{C3380CC4-5D6E-409C-BE32-E72D297353CC}">
              <c16:uniqueId val="{0000000A-5BFD-4DCF-A958-59F74F1F0970}"/>
            </c:ext>
          </c:extLst>
        </c:ser>
        <c:ser>
          <c:idx val="11"/>
          <c:order val="11"/>
          <c:tx>
            <c:strRef>
              <c:f>'8.7'!$A$21</c:f>
              <c:strCache>
                <c:ptCount val="1"/>
                <c:pt idx="0">
                  <c:v>Ostatní pevná paliva</c:v>
                </c:pt>
              </c:strCache>
            </c:strRef>
          </c:tx>
          <c:spPr>
            <a:solidFill>
              <a:srgbClr val="D0D0D0"/>
            </a:solidFill>
          </c:spPr>
          <c:invertIfNegative val="0"/>
          <c:cat>
            <c:strRef>
              <c:f>'8.7'!$C$38:$E$38</c:f>
              <c:strCache>
                <c:ptCount val="3"/>
                <c:pt idx="0">
                  <c:v>Leden</c:v>
                </c:pt>
                <c:pt idx="1">
                  <c:v>Únor</c:v>
                </c:pt>
                <c:pt idx="2">
                  <c:v>Březen</c:v>
                </c:pt>
              </c:strCache>
            </c:strRef>
          </c:cat>
          <c:val>
            <c:numRef>
              <c:f>('8.7'!$B$21,'8.7'!$D$21,'8.7'!$F$21)</c:f>
              <c:numCache>
                <c:formatCode>#,##0.0</c:formatCode>
                <c:ptCount val="3"/>
                <c:pt idx="0">
                  <c:v>63165</c:v>
                </c:pt>
                <c:pt idx="1">
                  <c:v>55236</c:v>
                </c:pt>
                <c:pt idx="2">
                  <c:v>61325</c:v>
                </c:pt>
              </c:numCache>
            </c:numRef>
          </c:val>
          <c:extLst>
            <c:ext xmlns:c16="http://schemas.microsoft.com/office/drawing/2014/chart" uri="{C3380CC4-5D6E-409C-BE32-E72D297353CC}">
              <c16:uniqueId val="{0000000B-5BFD-4DCF-A958-59F74F1F0970}"/>
            </c:ext>
          </c:extLst>
        </c:ser>
        <c:ser>
          <c:idx val="12"/>
          <c:order val="12"/>
          <c:tx>
            <c:strRef>
              <c:f>'8.7'!$A$22</c:f>
              <c:strCache>
                <c:ptCount val="1"/>
                <c:pt idx="0">
                  <c:v>Ostatní plyny</c:v>
                </c:pt>
              </c:strCache>
            </c:strRef>
          </c:tx>
          <c:spPr>
            <a:pattFill prst="ltUpDiag">
              <a:fgClr>
                <a:srgbClr val="23315F"/>
              </a:fgClr>
              <a:bgClr>
                <a:sysClr val="window" lastClr="FFFFFF"/>
              </a:bgClr>
            </a:pattFill>
          </c:spPr>
          <c:invertIfNegative val="0"/>
          <c:cat>
            <c:strRef>
              <c:f>'8.7'!$C$38:$E$38</c:f>
              <c:strCache>
                <c:ptCount val="3"/>
                <c:pt idx="0">
                  <c:v>Leden</c:v>
                </c:pt>
                <c:pt idx="1">
                  <c:v>Únor</c:v>
                </c:pt>
                <c:pt idx="2">
                  <c:v>Březen</c:v>
                </c:pt>
              </c:strCache>
            </c:strRef>
          </c:cat>
          <c:val>
            <c:numRef>
              <c:f>('8.7'!$B$22,'8.7'!$D$22,'8.7'!$F$22)</c:f>
              <c:numCache>
                <c:formatCode>#,##0.0</c:formatCode>
                <c:ptCount val="3"/>
                <c:pt idx="0">
                  <c:v>0</c:v>
                </c:pt>
                <c:pt idx="1">
                  <c:v>0</c:v>
                </c:pt>
                <c:pt idx="2">
                  <c:v>0</c:v>
                </c:pt>
              </c:numCache>
            </c:numRef>
          </c:val>
          <c:extLst>
            <c:ext xmlns:c16="http://schemas.microsoft.com/office/drawing/2014/chart" uri="{C3380CC4-5D6E-409C-BE32-E72D297353CC}">
              <c16:uniqueId val="{0000000C-5BFD-4DCF-A958-59F74F1F0970}"/>
            </c:ext>
          </c:extLst>
        </c:ser>
        <c:ser>
          <c:idx val="13"/>
          <c:order val="13"/>
          <c:tx>
            <c:strRef>
              <c:f>'8.7'!$A$23</c:f>
              <c:strCache>
                <c:ptCount val="1"/>
                <c:pt idx="0">
                  <c:v>Ostatní</c:v>
                </c:pt>
              </c:strCache>
            </c:strRef>
          </c:tx>
          <c:spPr>
            <a:pattFill prst="ltUpDiag">
              <a:fgClr>
                <a:srgbClr val="E02C1F"/>
              </a:fgClr>
              <a:bgClr>
                <a:sysClr val="window" lastClr="FFFFFF"/>
              </a:bgClr>
            </a:pattFill>
          </c:spPr>
          <c:invertIfNegative val="0"/>
          <c:cat>
            <c:strRef>
              <c:f>'8.7'!$C$38:$E$38</c:f>
              <c:strCache>
                <c:ptCount val="3"/>
                <c:pt idx="0">
                  <c:v>Leden</c:v>
                </c:pt>
                <c:pt idx="1">
                  <c:v>Únor</c:v>
                </c:pt>
                <c:pt idx="2">
                  <c:v>Březen</c:v>
                </c:pt>
              </c:strCache>
            </c:strRef>
          </c:cat>
          <c:val>
            <c:numRef>
              <c:f>('8.7'!$B$23,'8.7'!$D$23,'8.7'!$F$23)</c:f>
              <c:numCache>
                <c:formatCode>#,##0.0</c:formatCode>
                <c:ptCount val="3"/>
                <c:pt idx="0">
                  <c:v>0</c:v>
                </c:pt>
                <c:pt idx="1">
                  <c:v>0</c:v>
                </c:pt>
                <c:pt idx="2">
                  <c:v>0</c:v>
                </c:pt>
              </c:numCache>
            </c:numRef>
          </c:val>
          <c:extLst>
            <c:ext xmlns:c16="http://schemas.microsoft.com/office/drawing/2014/chart" uri="{C3380CC4-5D6E-409C-BE32-E72D297353CC}">
              <c16:uniqueId val="{0000000D-5BFD-4DCF-A958-59F74F1F0970}"/>
            </c:ext>
          </c:extLst>
        </c:ser>
        <c:ser>
          <c:idx val="14"/>
          <c:order val="14"/>
          <c:tx>
            <c:strRef>
              <c:f>'8.7'!$A$24</c:f>
              <c:strCache>
                <c:ptCount val="1"/>
                <c:pt idx="0">
                  <c:v>Topné oleje</c:v>
                </c:pt>
              </c:strCache>
            </c:strRef>
          </c:tx>
          <c:spPr>
            <a:pattFill prst="ltUpDiag">
              <a:fgClr>
                <a:srgbClr val="5A6588"/>
              </a:fgClr>
              <a:bgClr>
                <a:sysClr val="window" lastClr="FFFFFF"/>
              </a:bgClr>
            </a:pattFill>
          </c:spPr>
          <c:invertIfNegative val="0"/>
          <c:cat>
            <c:strRef>
              <c:f>'8.7'!$C$38:$E$38</c:f>
              <c:strCache>
                <c:ptCount val="3"/>
                <c:pt idx="0">
                  <c:v>Leden</c:v>
                </c:pt>
                <c:pt idx="1">
                  <c:v>Únor</c:v>
                </c:pt>
                <c:pt idx="2">
                  <c:v>Březen</c:v>
                </c:pt>
              </c:strCache>
            </c:strRef>
          </c:cat>
          <c:val>
            <c:numRef>
              <c:f>('8.7'!$B$24,'8.7'!$D$24,'8.7'!$F$24)</c:f>
              <c:numCache>
                <c:formatCode>#,##0.0</c:formatCode>
                <c:ptCount val="3"/>
                <c:pt idx="0">
                  <c:v>44416.387999999999</c:v>
                </c:pt>
                <c:pt idx="1">
                  <c:v>37449.178</c:v>
                </c:pt>
                <c:pt idx="2">
                  <c:v>22964.477999999999</c:v>
                </c:pt>
              </c:numCache>
            </c:numRef>
          </c:val>
          <c:extLst>
            <c:ext xmlns:c16="http://schemas.microsoft.com/office/drawing/2014/chart" uri="{C3380CC4-5D6E-409C-BE32-E72D297353CC}">
              <c16:uniqueId val="{0000000E-5BFD-4DCF-A958-59F74F1F0970}"/>
            </c:ext>
          </c:extLst>
        </c:ser>
        <c:ser>
          <c:idx val="15"/>
          <c:order val="15"/>
          <c:tx>
            <c:strRef>
              <c:f>'8.7'!$A$25</c:f>
              <c:strCache>
                <c:ptCount val="1"/>
                <c:pt idx="0">
                  <c:v>Zemní plyn</c:v>
                </c:pt>
              </c:strCache>
            </c:strRef>
          </c:tx>
          <c:spPr>
            <a:pattFill prst="ltUpDiag">
              <a:fgClr>
                <a:srgbClr val="E86158"/>
              </a:fgClr>
              <a:bgClr>
                <a:sysClr val="window" lastClr="FFFFFF"/>
              </a:bgClr>
            </a:pattFill>
          </c:spPr>
          <c:invertIfNegative val="0"/>
          <c:cat>
            <c:strRef>
              <c:f>'8.7'!$C$38:$E$38</c:f>
              <c:strCache>
                <c:ptCount val="3"/>
                <c:pt idx="0">
                  <c:v>Leden</c:v>
                </c:pt>
                <c:pt idx="1">
                  <c:v>Únor</c:v>
                </c:pt>
                <c:pt idx="2">
                  <c:v>Březen</c:v>
                </c:pt>
              </c:strCache>
            </c:strRef>
          </c:cat>
          <c:val>
            <c:numRef>
              <c:f>('8.7'!$B$25,'8.7'!$D$25,'8.7'!$F$25)</c:f>
              <c:numCache>
                <c:formatCode>#,##0.0</c:formatCode>
                <c:ptCount val="3"/>
                <c:pt idx="0">
                  <c:v>178503.3001325985</c:v>
                </c:pt>
                <c:pt idx="1">
                  <c:v>144773.71436949723</c:v>
                </c:pt>
                <c:pt idx="2">
                  <c:v>142233.65106905025</c:v>
                </c:pt>
              </c:numCache>
            </c:numRef>
          </c:val>
          <c:extLst>
            <c:ext xmlns:c16="http://schemas.microsoft.com/office/drawing/2014/chart" uri="{C3380CC4-5D6E-409C-BE32-E72D297353CC}">
              <c16:uniqueId val="{0000000F-5BFD-4DCF-A958-59F74F1F0970}"/>
            </c:ext>
          </c:extLst>
        </c:ser>
        <c:dLbls>
          <c:showLegendKey val="0"/>
          <c:showVal val="0"/>
          <c:showCatName val="0"/>
          <c:showSerName val="0"/>
          <c:showPercent val="0"/>
          <c:showBubbleSize val="0"/>
        </c:dLbls>
        <c:gapWidth val="75"/>
        <c:overlap val="100"/>
        <c:axId val="288078080"/>
        <c:axId val="288083968"/>
      </c:barChart>
      <c:catAx>
        <c:axId val="2880780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083968"/>
        <c:crosses val="autoZero"/>
        <c:auto val="1"/>
        <c:lblAlgn val="ctr"/>
        <c:lblOffset val="100"/>
        <c:noMultiLvlLbl val="0"/>
      </c:catAx>
      <c:valAx>
        <c:axId val="28808396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0780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AB0-4C0C-BAAE-B9CF053FAA8E}"/>
              </c:ext>
            </c:extLst>
          </c:dPt>
          <c:dPt>
            <c:idx val="1"/>
            <c:bubble3D val="0"/>
            <c:spPr>
              <a:solidFill>
                <a:schemeClr val="accent2"/>
              </a:solidFill>
            </c:spPr>
            <c:extLst>
              <c:ext xmlns:c16="http://schemas.microsoft.com/office/drawing/2014/chart" uri="{C3380CC4-5D6E-409C-BE32-E72D297353CC}">
                <c16:uniqueId val="{00000003-1AB0-4C0C-BAAE-B9CF053FAA8E}"/>
              </c:ext>
            </c:extLst>
          </c:dPt>
          <c:dPt>
            <c:idx val="2"/>
            <c:bubble3D val="0"/>
            <c:spPr>
              <a:solidFill>
                <a:schemeClr val="accent3"/>
              </a:solidFill>
            </c:spPr>
            <c:extLst>
              <c:ext xmlns:c16="http://schemas.microsoft.com/office/drawing/2014/chart" uri="{C3380CC4-5D6E-409C-BE32-E72D297353CC}">
                <c16:uniqueId val="{00000005-1AB0-4C0C-BAAE-B9CF053FAA8E}"/>
              </c:ext>
            </c:extLst>
          </c:dPt>
          <c:dPt>
            <c:idx val="3"/>
            <c:bubble3D val="0"/>
            <c:spPr>
              <a:solidFill>
                <a:schemeClr val="accent4"/>
              </a:solidFill>
            </c:spPr>
            <c:extLst>
              <c:ext xmlns:c16="http://schemas.microsoft.com/office/drawing/2014/chart" uri="{C3380CC4-5D6E-409C-BE32-E72D297353CC}">
                <c16:uniqueId val="{00000007-1AB0-4C0C-BAAE-B9CF053FAA8E}"/>
              </c:ext>
            </c:extLst>
          </c:dPt>
          <c:dPt>
            <c:idx val="4"/>
            <c:bubble3D val="0"/>
            <c:spPr>
              <a:solidFill>
                <a:schemeClr val="accent5"/>
              </a:solidFill>
            </c:spPr>
            <c:extLst>
              <c:ext xmlns:c16="http://schemas.microsoft.com/office/drawing/2014/chart" uri="{C3380CC4-5D6E-409C-BE32-E72D297353CC}">
                <c16:uniqueId val="{00000009-1AB0-4C0C-BAAE-B9CF053FAA8E}"/>
              </c:ext>
            </c:extLst>
          </c:dPt>
          <c:dPt>
            <c:idx val="5"/>
            <c:bubble3D val="0"/>
            <c:spPr>
              <a:solidFill>
                <a:schemeClr val="accent6"/>
              </a:solidFill>
            </c:spPr>
            <c:extLst>
              <c:ext xmlns:c16="http://schemas.microsoft.com/office/drawing/2014/chart" uri="{C3380CC4-5D6E-409C-BE32-E72D297353CC}">
                <c16:uniqueId val="{0000000B-1AB0-4C0C-BAAE-B9CF053FAA8E}"/>
              </c:ext>
            </c:extLst>
          </c:dPt>
          <c:dPt>
            <c:idx val="6"/>
            <c:bubble3D val="0"/>
            <c:spPr>
              <a:solidFill>
                <a:srgbClr val="F0948F"/>
              </a:solidFill>
            </c:spPr>
            <c:extLst>
              <c:ext xmlns:c16="http://schemas.microsoft.com/office/drawing/2014/chart" uri="{C3380CC4-5D6E-409C-BE32-E72D297353CC}">
                <c16:uniqueId val="{0000000D-1AB0-4C0C-BAAE-B9CF053FAA8E}"/>
              </c:ext>
            </c:extLst>
          </c:dPt>
          <c:dPt>
            <c:idx val="7"/>
            <c:bubble3D val="0"/>
            <c:spPr>
              <a:solidFill>
                <a:srgbClr val="F7C9C7"/>
              </a:solidFill>
            </c:spPr>
            <c:extLst>
              <c:ext xmlns:c16="http://schemas.microsoft.com/office/drawing/2014/chart" uri="{C3380CC4-5D6E-409C-BE32-E72D297353CC}">
                <c16:uniqueId val="{0000000F-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AB0-4C0C-BAAE-B9CF053FAA8E}"/>
            </c:ext>
          </c:extLst>
        </c:ser>
        <c:ser>
          <c:idx val="2"/>
          <c:order val="1"/>
          <c:dPt>
            <c:idx val="0"/>
            <c:bubble3D val="0"/>
            <c:spPr>
              <a:solidFill>
                <a:schemeClr val="accent1"/>
              </a:solidFill>
            </c:spPr>
            <c:extLst>
              <c:ext xmlns:c16="http://schemas.microsoft.com/office/drawing/2014/chart" uri="{C3380CC4-5D6E-409C-BE32-E72D297353CC}">
                <c16:uniqueId val="{00000012-1AB0-4C0C-BAAE-B9CF053FAA8E}"/>
              </c:ext>
            </c:extLst>
          </c:dPt>
          <c:dPt>
            <c:idx val="1"/>
            <c:bubble3D val="0"/>
            <c:spPr>
              <a:solidFill>
                <a:schemeClr val="accent2"/>
              </a:solidFill>
            </c:spPr>
            <c:extLst>
              <c:ext xmlns:c16="http://schemas.microsoft.com/office/drawing/2014/chart" uri="{C3380CC4-5D6E-409C-BE32-E72D297353CC}">
                <c16:uniqueId val="{00000014-1AB0-4C0C-BAAE-B9CF053FAA8E}"/>
              </c:ext>
            </c:extLst>
          </c:dPt>
          <c:dPt>
            <c:idx val="2"/>
            <c:bubble3D val="0"/>
            <c:spPr>
              <a:solidFill>
                <a:schemeClr val="accent3"/>
              </a:solidFill>
            </c:spPr>
            <c:extLst>
              <c:ext xmlns:c16="http://schemas.microsoft.com/office/drawing/2014/chart" uri="{C3380CC4-5D6E-409C-BE32-E72D297353CC}">
                <c16:uniqueId val="{00000016-1AB0-4C0C-BAAE-B9CF053FAA8E}"/>
              </c:ext>
            </c:extLst>
          </c:dPt>
          <c:dPt>
            <c:idx val="3"/>
            <c:bubble3D val="0"/>
            <c:spPr>
              <a:solidFill>
                <a:schemeClr val="accent4"/>
              </a:solidFill>
            </c:spPr>
            <c:extLst>
              <c:ext xmlns:c16="http://schemas.microsoft.com/office/drawing/2014/chart" uri="{C3380CC4-5D6E-409C-BE32-E72D297353CC}">
                <c16:uniqueId val="{00000018-1AB0-4C0C-BAAE-B9CF053FAA8E}"/>
              </c:ext>
            </c:extLst>
          </c:dPt>
          <c:dPt>
            <c:idx val="4"/>
            <c:bubble3D val="0"/>
            <c:spPr>
              <a:solidFill>
                <a:schemeClr val="accent5"/>
              </a:solidFill>
            </c:spPr>
            <c:extLst>
              <c:ext xmlns:c16="http://schemas.microsoft.com/office/drawing/2014/chart" uri="{C3380CC4-5D6E-409C-BE32-E72D297353CC}">
                <c16:uniqueId val="{0000001A-1AB0-4C0C-BAAE-B9CF053FAA8E}"/>
              </c:ext>
            </c:extLst>
          </c:dPt>
          <c:dPt>
            <c:idx val="5"/>
            <c:bubble3D val="0"/>
            <c:spPr>
              <a:solidFill>
                <a:schemeClr val="accent6"/>
              </a:solidFill>
            </c:spPr>
            <c:extLst>
              <c:ext xmlns:c16="http://schemas.microsoft.com/office/drawing/2014/chart" uri="{C3380CC4-5D6E-409C-BE32-E72D297353CC}">
                <c16:uniqueId val="{0000001C-1AB0-4C0C-BAAE-B9CF053FAA8E}"/>
              </c:ext>
            </c:extLst>
          </c:dPt>
          <c:dPt>
            <c:idx val="6"/>
            <c:bubble3D val="0"/>
            <c:spPr>
              <a:solidFill>
                <a:srgbClr val="F0948F"/>
              </a:solidFill>
            </c:spPr>
            <c:extLst>
              <c:ext xmlns:c16="http://schemas.microsoft.com/office/drawing/2014/chart" uri="{C3380CC4-5D6E-409C-BE32-E72D297353CC}">
                <c16:uniqueId val="{0000001E-1AB0-4C0C-BAAE-B9CF053FAA8E}"/>
              </c:ext>
            </c:extLst>
          </c:dPt>
          <c:dPt>
            <c:idx val="7"/>
            <c:bubble3D val="0"/>
            <c:spPr>
              <a:solidFill>
                <a:srgbClr val="F7C9C7"/>
              </a:solidFill>
            </c:spPr>
            <c:extLst>
              <c:ext xmlns:c16="http://schemas.microsoft.com/office/drawing/2014/chart" uri="{C3380CC4-5D6E-409C-BE32-E72D297353CC}">
                <c16:uniqueId val="{00000020-1AB0-4C0C-BAAE-B9CF053FAA8E}"/>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AB0-4C0C-BAAE-B9CF053FAA8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444-4465-873E-4A4FA00BDF5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444-4465-873E-4A4FA00BDF5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444-4465-873E-4A4FA00BDF5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444-4465-873E-4A4FA00BDF5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444-4465-873E-4A4FA00BDF5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444-4465-873E-4A4FA00BDF5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444-4465-873E-4A4FA00BDF5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444-4465-873E-4A4FA00BDF5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444-4465-873E-4A4FA00BDF5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444-4465-873E-4A4FA00BDF5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444-4465-873E-4A4FA00BDF5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444-4465-873E-4A4FA00BDF5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444-4465-873E-4A4FA00BDF5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444-4465-873E-4A4FA00BDF5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444-4465-873E-4A4FA00BDF5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444-4465-873E-4A4FA00BDF5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latin typeface="Arial" panose="020B0604020202020204" pitchFamily="34" charset="0"/>
                <a:cs typeface="Arial" panose="020B0604020202020204" pitchFamily="34" charset="0"/>
              </a:defRPr>
            </a:pPr>
            <a:r>
              <a:rPr lang="cs-CZ" sz="1000" b="1" i="0" u="none" strike="noStrike" baseline="0">
                <a:solidFill>
                  <a:schemeClr val="tx2"/>
                </a:solidFill>
                <a:effectLst/>
                <a:latin typeface="Arial" panose="020B0604020202020204" pitchFamily="34" charset="0"/>
                <a:cs typeface="Arial" panose="020B0604020202020204" pitchFamily="34" charset="0"/>
              </a:rPr>
              <a:t>Spotřeba tepla podle </a:t>
            </a:r>
            <a:r>
              <a:rPr lang="cs-CZ" sz="1000">
                <a:solidFill>
                  <a:schemeClr val="tx2"/>
                </a:solidFill>
                <a:latin typeface="Arial" panose="020B0604020202020204" pitchFamily="34" charset="0"/>
                <a:cs typeface="Arial" panose="020B0604020202020204" pitchFamily="34" charset="0"/>
              </a:rPr>
              <a:t>sektorů</a:t>
            </a:r>
            <a:r>
              <a:rPr lang="cs-CZ" sz="1000" baseline="0">
                <a:solidFill>
                  <a:schemeClr val="tx2"/>
                </a:solidFill>
                <a:latin typeface="Arial" panose="020B0604020202020204" pitchFamily="34" charset="0"/>
                <a:cs typeface="Arial" panose="020B0604020202020204" pitchFamily="34" charset="0"/>
              </a:rPr>
              <a:t> národního hospodářství</a:t>
            </a:r>
            <a:r>
              <a:rPr lang="cs-CZ" sz="1000">
                <a:solidFill>
                  <a:schemeClr val="tx2"/>
                </a:solidFill>
                <a:latin typeface="Arial" panose="020B0604020202020204" pitchFamily="34" charset="0"/>
                <a:cs typeface="Arial" panose="020B0604020202020204" pitchFamily="34" charset="0"/>
              </a:rPr>
              <a:t> (GJ)</a:t>
            </a:r>
          </a:p>
        </c:rich>
      </c:tx>
      <c:layout>
        <c:manualLayout>
          <c:xMode val="edge"/>
          <c:yMode val="edge"/>
          <c:x val="7.4263696808184957E-4"/>
          <c:y val="0"/>
        </c:manualLayout>
      </c:layout>
      <c:overlay val="0"/>
    </c:title>
    <c:autoTitleDeleted val="0"/>
    <c:plotArea>
      <c:layout>
        <c:manualLayout>
          <c:layoutTarget val="inner"/>
          <c:xMode val="edge"/>
          <c:yMode val="edge"/>
          <c:x val="0.13740150053825764"/>
          <c:y val="0.2331370396882208"/>
          <c:w val="0.6585583535335946"/>
          <c:h val="0.57340728836580701"/>
        </c:manualLayout>
      </c:layout>
      <c:barChart>
        <c:barDir val="col"/>
        <c:grouping val="stacked"/>
        <c:varyColors val="0"/>
        <c:ser>
          <c:idx val="0"/>
          <c:order val="0"/>
          <c:tx>
            <c:strRef>
              <c:f>'8.8'!$A$27</c:f>
              <c:strCache>
                <c:ptCount val="1"/>
                <c:pt idx="0">
                  <c:v>Průmysl</c:v>
                </c:pt>
              </c:strCache>
            </c:strRef>
          </c:tx>
          <c:invertIfNegative val="0"/>
          <c:cat>
            <c:strRef>
              <c:f>'8.8'!$C$38:$E$38</c:f>
              <c:strCache>
                <c:ptCount val="3"/>
                <c:pt idx="0">
                  <c:v>Leden</c:v>
                </c:pt>
                <c:pt idx="1">
                  <c:v>Únor</c:v>
                </c:pt>
                <c:pt idx="2">
                  <c:v>Březen</c:v>
                </c:pt>
              </c:strCache>
            </c:strRef>
          </c:cat>
          <c:val>
            <c:numRef>
              <c:f>('8.8'!$B$27,'8.8'!$D$27,'8.8'!$F$27)</c:f>
              <c:numCache>
                <c:formatCode>#,##0.0</c:formatCode>
                <c:ptCount val="3"/>
                <c:pt idx="0">
                  <c:v>609236.97799999989</c:v>
                </c:pt>
                <c:pt idx="1">
                  <c:v>488184.68000000005</c:v>
                </c:pt>
                <c:pt idx="2">
                  <c:v>551831.91200000001</c:v>
                </c:pt>
              </c:numCache>
            </c:numRef>
          </c:val>
          <c:extLst>
            <c:ext xmlns:c16="http://schemas.microsoft.com/office/drawing/2014/chart" uri="{C3380CC4-5D6E-409C-BE32-E72D297353CC}">
              <c16:uniqueId val="{00000000-4C35-4A99-9853-A866AAAB61CA}"/>
            </c:ext>
          </c:extLst>
        </c:ser>
        <c:ser>
          <c:idx val="1"/>
          <c:order val="1"/>
          <c:tx>
            <c:strRef>
              <c:f>'8.8'!$A$28</c:f>
              <c:strCache>
                <c:ptCount val="1"/>
                <c:pt idx="0">
                  <c:v>Energetika</c:v>
                </c:pt>
              </c:strCache>
            </c:strRef>
          </c:tx>
          <c:invertIfNegative val="0"/>
          <c:cat>
            <c:strRef>
              <c:f>'8.8'!$C$38:$E$38</c:f>
              <c:strCache>
                <c:ptCount val="3"/>
                <c:pt idx="0">
                  <c:v>Leden</c:v>
                </c:pt>
                <c:pt idx="1">
                  <c:v>Únor</c:v>
                </c:pt>
                <c:pt idx="2">
                  <c:v>Březen</c:v>
                </c:pt>
              </c:strCache>
            </c:strRef>
          </c:cat>
          <c:val>
            <c:numRef>
              <c:f>('8.8'!$B$28,'8.8'!$D$28,'8.8'!$F$28)</c:f>
              <c:numCache>
                <c:formatCode>#,##0.0</c:formatCode>
                <c:ptCount val="3"/>
                <c:pt idx="0">
                  <c:v>97374.565000000017</c:v>
                </c:pt>
                <c:pt idx="1">
                  <c:v>74892.499999999985</c:v>
                </c:pt>
                <c:pt idx="2">
                  <c:v>88506.851999999999</c:v>
                </c:pt>
              </c:numCache>
            </c:numRef>
          </c:val>
          <c:extLst>
            <c:ext xmlns:c16="http://schemas.microsoft.com/office/drawing/2014/chart" uri="{C3380CC4-5D6E-409C-BE32-E72D297353CC}">
              <c16:uniqueId val="{00000001-4C35-4A99-9853-A866AAAB61CA}"/>
            </c:ext>
          </c:extLst>
        </c:ser>
        <c:ser>
          <c:idx val="2"/>
          <c:order val="2"/>
          <c:tx>
            <c:strRef>
              <c:f>'8.8'!$A$29</c:f>
              <c:strCache>
                <c:ptCount val="1"/>
                <c:pt idx="0">
                  <c:v>Doprava</c:v>
                </c:pt>
              </c:strCache>
            </c:strRef>
          </c:tx>
          <c:invertIfNegative val="0"/>
          <c:cat>
            <c:strRef>
              <c:f>'8.8'!$C$38:$E$38</c:f>
              <c:strCache>
                <c:ptCount val="3"/>
                <c:pt idx="0">
                  <c:v>Leden</c:v>
                </c:pt>
                <c:pt idx="1">
                  <c:v>Únor</c:v>
                </c:pt>
                <c:pt idx="2">
                  <c:v>Březen</c:v>
                </c:pt>
              </c:strCache>
            </c:strRef>
          </c:cat>
          <c:val>
            <c:numRef>
              <c:f>('8.8'!$B$29,'8.8'!$D$29,'8.8'!$F$29)</c:f>
              <c:numCache>
                <c:formatCode>#,##0.0</c:formatCode>
                <c:ptCount val="3"/>
                <c:pt idx="0">
                  <c:v>9352.6589999999997</c:v>
                </c:pt>
                <c:pt idx="1">
                  <c:v>7249.15</c:v>
                </c:pt>
                <c:pt idx="2">
                  <c:v>7069.96</c:v>
                </c:pt>
              </c:numCache>
            </c:numRef>
          </c:val>
          <c:extLst>
            <c:ext xmlns:c16="http://schemas.microsoft.com/office/drawing/2014/chart" uri="{C3380CC4-5D6E-409C-BE32-E72D297353CC}">
              <c16:uniqueId val="{00000002-4C35-4A99-9853-A866AAAB61CA}"/>
            </c:ext>
          </c:extLst>
        </c:ser>
        <c:ser>
          <c:idx val="3"/>
          <c:order val="3"/>
          <c:tx>
            <c:strRef>
              <c:f>'8.8'!$A$30</c:f>
              <c:strCache>
                <c:ptCount val="1"/>
                <c:pt idx="0">
                  <c:v>Stavebnictví</c:v>
                </c:pt>
              </c:strCache>
            </c:strRef>
          </c:tx>
          <c:invertIfNegative val="0"/>
          <c:cat>
            <c:strRef>
              <c:f>'8.8'!$C$38:$E$38</c:f>
              <c:strCache>
                <c:ptCount val="3"/>
                <c:pt idx="0">
                  <c:v>Leden</c:v>
                </c:pt>
                <c:pt idx="1">
                  <c:v>Únor</c:v>
                </c:pt>
                <c:pt idx="2">
                  <c:v>Březen</c:v>
                </c:pt>
              </c:strCache>
            </c:strRef>
          </c:cat>
          <c:val>
            <c:numRef>
              <c:f>('8.8'!$B$30,'8.8'!$D$30,'8.8'!$F$30)</c:f>
              <c:numCache>
                <c:formatCode>#,##0.0</c:formatCode>
                <c:ptCount val="3"/>
                <c:pt idx="0">
                  <c:v>11643.804</c:v>
                </c:pt>
                <c:pt idx="1">
                  <c:v>8631.5339999999997</c:v>
                </c:pt>
                <c:pt idx="2">
                  <c:v>8446.9169999999995</c:v>
                </c:pt>
              </c:numCache>
            </c:numRef>
          </c:val>
          <c:extLst>
            <c:ext xmlns:c16="http://schemas.microsoft.com/office/drawing/2014/chart" uri="{C3380CC4-5D6E-409C-BE32-E72D297353CC}">
              <c16:uniqueId val="{00000003-4C35-4A99-9853-A866AAAB61CA}"/>
            </c:ext>
          </c:extLst>
        </c:ser>
        <c:ser>
          <c:idx val="4"/>
          <c:order val="4"/>
          <c:tx>
            <c:strRef>
              <c:f>'8.8'!$A$31</c:f>
              <c:strCache>
                <c:ptCount val="1"/>
                <c:pt idx="0">
                  <c:v>Zemědělství a lesnictví</c:v>
                </c:pt>
              </c:strCache>
            </c:strRef>
          </c:tx>
          <c:spPr>
            <a:solidFill>
              <a:schemeClr val="accent5"/>
            </a:solidFill>
          </c:spPr>
          <c:invertIfNegative val="0"/>
          <c:cat>
            <c:strRef>
              <c:f>'8.8'!$C$38:$E$38</c:f>
              <c:strCache>
                <c:ptCount val="3"/>
                <c:pt idx="0">
                  <c:v>Leden</c:v>
                </c:pt>
                <c:pt idx="1">
                  <c:v>Únor</c:v>
                </c:pt>
                <c:pt idx="2">
                  <c:v>Březen</c:v>
                </c:pt>
              </c:strCache>
            </c:strRef>
          </c:cat>
          <c:val>
            <c:numRef>
              <c:f>('8.8'!$B$31,'8.8'!$D$31,'8.8'!$F$31)</c:f>
              <c:numCache>
                <c:formatCode>#,##0.0</c:formatCode>
                <c:ptCount val="3"/>
                <c:pt idx="0">
                  <c:v>34.450000000000003</c:v>
                </c:pt>
                <c:pt idx="1">
                  <c:v>22.46</c:v>
                </c:pt>
                <c:pt idx="2">
                  <c:v>26.01</c:v>
                </c:pt>
              </c:numCache>
            </c:numRef>
          </c:val>
          <c:extLst>
            <c:ext xmlns:c16="http://schemas.microsoft.com/office/drawing/2014/chart" uri="{C3380CC4-5D6E-409C-BE32-E72D297353CC}">
              <c16:uniqueId val="{00000004-4C35-4A99-9853-A866AAAB61CA}"/>
            </c:ext>
          </c:extLst>
        </c:ser>
        <c:ser>
          <c:idx val="5"/>
          <c:order val="5"/>
          <c:tx>
            <c:strRef>
              <c:f>'8.8'!$A$32</c:f>
              <c:strCache>
                <c:ptCount val="1"/>
                <c:pt idx="0">
                  <c:v>Domácnosti</c:v>
                </c:pt>
              </c:strCache>
            </c:strRef>
          </c:tx>
          <c:spPr>
            <a:solidFill>
              <a:schemeClr val="accent6"/>
            </a:solidFill>
          </c:spPr>
          <c:invertIfNegative val="0"/>
          <c:cat>
            <c:strRef>
              <c:f>'8.8'!$C$38:$E$38</c:f>
              <c:strCache>
                <c:ptCount val="3"/>
                <c:pt idx="0">
                  <c:v>Leden</c:v>
                </c:pt>
                <c:pt idx="1">
                  <c:v>Únor</c:v>
                </c:pt>
                <c:pt idx="2">
                  <c:v>Březen</c:v>
                </c:pt>
              </c:strCache>
            </c:strRef>
          </c:cat>
          <c:val>
            <c:numRef>
              <c:f>('8.8'!$B$32,'8.8'!$D$32,'8.8'!$F$32)</c:f>
              <c:numCache>
                <c:formatCode>#,##0.0</c:formatCode>
                <c:ptCount val="3"/>
                <c:pt idx="0">
                  <c:v>842215.30300000007</c:v>
                </c:pt>
                <c:pt idx="1">
                  <c:v>653586.16800000006</c:v>
                </c:pt>
                <c:pt idx="2">
                  <c:v>668751.51899999974</c:v>
                </c:pt>
              </c:numCache>
            </c:numRef>
          </c:val>
          <c:extLst>
            <c:ext xmlns:c16="http://schemas.microsoft.com/office/drawing/2014/chart" uri="{C3380CC4-5D6E-409C-BE32-E72D297353CC}">
              <c16:uniqueId val="{00000005-4C35-4A99-9853-A866AAAB61CA}"/>
            </c:ext>
          </c:extLst>
        </c:ser>
        <c:ser>
          <c:idx val="6"/>
          <c:order val="6"/>
          <c:tx>
            <c:strRef>
              <c:f>'8.8'!$A$33</c:f>
              <c:strCache>
                <c:ptCount val="1"/>
                <c:pt idx="0">
                  <c:v>Obchod, služby, školství, zdravotnictví</c:v>
                </c:pt>
              </c:strCache>
            </c:strRef>
          </c:tx>
          <c:spPr>
            <a:solidFill>
              <a:srgbClr val="F0948F"/>
            </a:solidFill>
          </c:spPr>
          <c:invertIfNegative val="0"/>
          <c:cat>
            <c:strRef>
              <c:f>'8.8'!$C$38:$E$38</c:f>
              <c:strCache>
                <c:ptCount val="3"/>
                <c:pt idx="0">
                  <c:v>Leden</c:v>
                </c:pt>
                <c:pt idx="1">
                  <c:v>Únor</c:v>
                </c:pt>
                <c:pt idx="2">
                  <c:v>Březen</c:v>
                </c:pt>
              </c:strCache>
            </c:strRef>
          </c:cat>
          <c:val>
            <c:numRef>
              <c:f>('8.8'!$B$33,'8.8'!$D$33,'8.8'!$F$33)</c:f>
              <c:numCache>
                <c:formatCode>#,##0.0</c:formatCode>
                <c:ptCount val="3"/>
                <c:pt idx="0">
                  <c:v>450620.98500000004</c:v>
                </c:pt>
                <c:pt idx="1">
                  <c:v>348779.62999999989</c:v>
                </c:pt>
                <c:pt idx="2">
                  <c:v>358527.73699999996</c:v>
                </c:pt>
              </c:numCache>
            </c:numRef>
          </c:val>
          <c:extLst>
            <c:ext xmlns:c16="http://schemas.microsoft.com/office/drawing/2014/chart" uri="{C3380CC4-5D6E-409C-BE32-E72D297353CC}">
              <c16:uniqueId val="{00000006-4C35-4A99-9853-A866AAAB61CA}"/>
            </c:ext>
          </c:extLst>
        </c:ser>
        <c:ser>
          <c:idx val="7"/>
          <c:order val="7"/>
          <c:tx>
            <c:strRef>
              <c:f>'8.8'!$A$34</c:f>
              <c:strCache>
                <c:ptCount val="1"/>
                <c:pt idx="0">
                  <c:v>Ostatní</c:v>
                </c:pt>
              </c:strCache>
            </c:strRef>
          </c:tx>
          <c:spPr>
            <a:solidFill>
              <a:srgbClr val="F7C9C7"/>
            </a:solidFill>
          </c:spPr>
          <c:invertIfNegative val="0"/>
          <c:cat>
            <c:strRef>
              <c:f>'8.8'!$C$38:$E$38</c:f>
              <c:strCache>
                <c:ptCount val="3"/>
                <c:pt idx="0">
                  <c:v>Leden</c:v>
                </c:pt>
                <c:pt idx="1">
                  <c:v>Únor</c:v>
                </c:pt>
                <c:pt idx="2">
                  <c:v>Březen</c:v>
                </c:pt>
              </c:strCache>
            </c:strRef>
          </c:cat>
          <c:val>
            <c:numRef>
              <c:f>('8.8'!$B$34,'8.8'!$D$34,'8.8'!$F$34)</c:f>
              <c:numCache>
                <c:formatCode>#,##0.0</c:formatCode>
                <c:ptCount val="3"/>
                <c:pt idx="0">
                  <c:v>8993.7709999999988</c:v>
                </c:pt>
                <c:pt idx="1">
                  <c:v>6980.8869999999997</c:v>
                </c:pt>
                <c:pt idx="2">
                  <c:v>6952.43</c:v>
                </c:pt>
              </c:numCache>
            </c:numRef>
          </c:val>
          <c:extLst>
            <c:ext xmlns:c16="http://schemas.microsoft.com/office/drawing/2014/chart" uri="{C3380CC4-5D6E-409C-BE32-E72D297353CC}">
              <c16:uniqueId val="{00000007-4C35-4A99-9853-A866AAAB61CA}"/>
            </c:ext>
          </c:extLst>
        </c:ser>
        <c:dLbls>
          <c:showLegendKey val="0"/>
          <c:showVal val="0"/>
          <c:showCatName val="0"/>
          <c:showSerName val="0"/>
          <c:showPercent val="0"/>
          <c:showBubbleSize val="0"/>
        </c:dLbls>
        <c:gapWidth val="50"/>
        <c:overlap val="100"/>
        <c:axId val="287894528"/>
        <c:axId val="287896320"/>
      </c:barChart>
      <c:catAx>
        <c:axId val="287894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7896320"/>
        <c:crosses val="autoZero"/>
        <c:auto val="1"/>
        <c:lblAlgn val="ctr"/>
        <c:lblOffset val="100"/>
        <c:noMultiLvlLbl val="0"/>
      </c:catAx>
      <c:valAx>
        <c:axId val="287896320"/>
        <c:scaling>
          <c:orientation val="minMax"/>
          <c:max val="2400000"/>
          <c:min val="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7894528"/>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5355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'8.8'!$A$38</c:f>
              <c:strCache>
                <c:ptCount val="1"/>
                <c:pt idx="0">
                  <c:v>Instalovaný výkon</c:v>
                </c:pt>
              </c:strCache>
            </c:strRef>
          </c:tx>
          <c:invertIfNegative val="0"/>
          <c:val>
            <c:numRef>
              <c:f>'8.8'!$B$38</c:f>
              <c:numCache>
                <c:formatCode>0.0%</c:formatCode>
                <c:ptCount val="1"/>
                <c:pt idx="0">
                  <c:v>0.15811122451099785</c:v>
                </c:pt>
              </c:numCache>
            </c:numRef>
          </c:val>
          <c:extLst>
            <c:ext xmlns:c16="http://schemas.microsoft.com/office/drawing/2014/chart" uri="{C3380CC4-5D6E-409C-BE32-E72D297353CC}">
              <c16:uniqueId val="{00000000-115A-4B6C-9703-FB8588C05095}"/>
            </c:ext>
          </c:extLst>
        </c:ser>
        <c:ser>
          <c:idx val="1"/>
          <c:order val="1"/>
          <c:tx>
            <c:strRef>
              <c:f>'8.8'!$A$39</c:f>
              <c:strCache>
                <c:ptCount val="1"/>
                <c:pt idx="0">
                  <c:v>Výroba tepla brutto</c:v>
                </c:pt>
              </c:strCache>
            </c:strRef>
          </c:tx>
          <c:invertIfNegative val="0"/>
          <c:val>
            <c:numRef>
              <c:f>'8.8'!$B$39</c:f>
              <c:numCache>
                <c:formatCode>0.0%</c:formatCode>
                <c:ptCount val="1"/>
                <c:pt idx="0">
                  <c:v>0.19388013191862966</c:v>
                </c:pt>
              </c:numCache>
            </c:numRef>
          </c:val>
          <c:extLst>
            <c:ext xmlns:c16="http://schemas.microsoft.com/office/drawing/2014/chart" uri="{C3380CC4-5D6E-409C-BE32-E72D297353CC}">
              <c16:uniqueId val="{00000001-115A-4B6C-9703-FB8588C05095}"/>
            </c:ext>
          </c:extLst>
        </c:ser>
        <c:ser>
          <c:idx val="2"/>
          <c:order val="2"/>
          <c:tx>
            <c:strRef>
              <c:f>'8.8'!$A$40</c:f>
              <c:strCache>
                <c:ptCount val="1"/>
                <c:pt idx="0">
                  <c:v>Dodávky tepla</c:v>
                </c:pt>
              </c:strCache>
            </c:strRef>
          </c:tx>
          <c:invertIfNegative val="0"/>
          <c:val>
            <c:numRef>
              <c:f>'8.8'!$B$40</c:f>
              <c:numCache>
                <c:formatCode>0.0%</c:formatCode>
                <c:ptCount val="1"/>
                <c:pt idx="0">
                  <c:v>0.17613212435786038</c:v>
                </c:pt>
              </c:numCache>
            </c:numRef>
          </c:val>
          <c:extLst>
            <c:ext xmlns:c16="http://schemas.microsoft.com/office/drawing/2014/chart" uri="{C3380CC4-5D6E-409C-BE32-E72D297353CC}">
              <c16:uniqueId val="{00000002-115A-4B6C-9703-FB8588C05095}"/>
            </c:ext>
          </c:extLst>
        </c:ser>
        <c:dLbls>
          <c:showLegendKey val="0"/>
          <c:showVal val="0"/>
          <c:showCatName val="0"/>
          <c:showSerName val="0"/>
          <c:showPercent val="0"/>
          <c:showBubbleSize val="0"/>
        </c:dLbls>
        <c:gapWidth val="150"/>
        <c:axId val="288455680"/>
        <c:axId val="288461568"/>
      </c:barChart>
      <c:catAx>
        <c:axId val="288455680"/>
        <c:scaling>
          <c:orientation val="maxMin"/>
        </c:scaling>
        <c:delete val="0"/>
        <c:axPos val="l"/>
        <c:numFmt formatCode="General" sourceLinked="1"/>
        <c:majorTickMark val="none"/>
        <c:minorTickMark val="none"/>
        <c:tickLblPos val="none"/>
        <c:crossAx val="288461568"/>
        <c:crosses val="autoZero"/>
        <c:auto val="1"/>
        <c:lblAlgn val="ctr"/>
        <c:lblOffset val="100"/>
        <c:noMultiLvlLbl val="0"/>
      </c:catAx>
      <c:valAx>
        <c:axId val="28846156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455680"/>
        <c:crosses val="max"/>
        <c:crossBetween val="between"/>
        <c:majorUnit val="0.1"/>
      </c:valAx>
    </c:plotArea>
    <c:legend>
      <c:legendPos val="b"/>
      <c:layout>
        <c:manualLayout>
          <c:xMode val="edge"/>
          <c:yMode val="edge"/>
          <c:x val="2.8660647875041679E-2"/>
          <c:y val="0.73001149180090974"/>
          <c:w val="0.63215986890527576"/>
          <c:h val="0.2699885081990903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latin typeface="Arial" panose="020B0604020202020204" pitchFamily="34" charset="0"/>
                <a:cs typeface="Arial" panose="020B0604020202020204" pitchFamily="34" charset="0"/>
              </a:defRPr>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1527539467353077E-3"/>
          <c:y val="2.0293264279007205E-2"/>
        </c:manualLayout>
      </c:layout>
      <c:overlay val="0"/>
    </c:title>
    <c:autoTitleDeleted val="0"/>
    <c:plotArea>
      <c:layout/>
      <c:barChart>
        <c:barDir val="col"/>
        <c:grouping val="stacked"/>
        <c:varyColors val="0"/>
        <c:ser>
          <c:idx val="0"/>
          <c:order val="0"/>
          <c:tx>
            <c:strRef>
              <c:f>'8.8'!$A$10</c:f>
              <c:strCache>
                <c:ptCount val="1"/>
                <c:pt idx="0">
                  <c:v>Biomasa</c:v>
                </c:pt>
              </c:strCache>
            </c:strRef>
          </c:tx>
          <c:spPr>
            <a:solidFill>
              <a:srgbClr val="23315F"/>
            </a:solidFill>
          </c:spPr>
          <c:invertIfNegative val="0"/>
          <c:cat>
            <c:strRef>
              <c:f>'8.8'!$C$38:$E$38</c:f>
              <c:strCache>
                <c:ptCount val="3"/>
                <c:pt idx="0">
                  <c:v>Leden</c:v>
                </c:pt>
                <c:pt idx="1">
                  <c:v>Únor</c:v>
                </c:pt>
                <c:pt idx="2">
                  <c:v>Březen</c:v>
                </c:pt>
              </c:strCache>
            </c:strRef>
          </c:cat>
          <c:val>
            <c:numRef>
              <c:f>('8.8'!$B$10,'8.8'!$D$10,'8.8'!$F$10)</c:f>
              <c:numCache>
                <c:formatCode>#,##0.0</c:formatCode>
                <c:ptCount val="3"/>
                <c:pt idx="0">
                  <c:v>73691.695999999996</c:v>
                </c:pt>
                <c:pt idx="1">
                  <c:v>78721.620999999999</c:v>
                </c:pt>
                <c:pt idx="2">
                  <c:v>89177.013000000006</c:v>
                </c:pt>
              </c:numCache>
            </c:numRef>
          </c:val>
          <c:extLst>
            <c:ext xmlns:c16="http://schemas.microsoft.com/office/drawing/2014/chart" uri="{C3380CC4-5D6E-409C-BE32-E72D297353CC}">
              <c16:uniqueId val="{00000000-69D9-4AAC-A061-D4A990A73091}"/>
            </c:ext>
          </c:extLst>
        </c:ser>
        <c:ser>
          <c:idx val="1"/>
          <c:order val="1"/>
          <c:tx>
            <c:strRef>
              <c:f>'8.8'!$A$11</c:f>
              <c:strCache>
                <c:ptCount val="1"/>
                <c:pt idx="0">
                  <c:v>Bioplyn</c:v>
                </c:pt>
              </c:strCache>
            </c:strRef>
          </c:tx>
          <c:spPr>
            <a:solidFill>
              <a:srgbClr val="5A6588"/>
            </a:solidFill>
          </c:spPr>
          <c:invertIfNegative val="0"/>
          <c:cat>
            <c:strRef>
              <c:f>'8.8'!$C$38:$E$38</c:f>
              <c:strCache>
                <c:ptCount val="3"/>
                <c:pt idx="0">
                  <c:v>Leden</c:v>
                </c:pt>
                <c:pt idx="1">
                  <c:v>Únor</c:v>
                </c:pt>
                <c:pt idx="2">
                  <c:v>Březen</c:v>
                </c:pt>
              </c:strCache>
            </c:strRef>
          </c:cat>
          <c:val>
            <c:numRef>
              <c:f>('8.8'!$B$11,'8.8'!$D$11,'8.8'!$F$11)</c:f>
              <c:numCache>
                <c:formatCode>#,##0.0</c:formatCode>
                <c:ptCount val="3"/>
                <c:pt idx="0">
                  <c:v>115.282</c:v>
                </c:pt>
                <c:pt idx="1">
                  <c:v>110.99799999999999</c:v>
                </c:pt>
                <c:pt idx="2">
                  <c:v>126.473</c:v>
                </c:pt>
              </c:numCache>
            </c:numRef>
          </c:val>
          <c:extLst>
            <c:ext xmlns:c16="http://schemas.microsoft.com/office/drawing/2014/chart" uri="{C3380CC4-5D6E-409C-BE32-E72D297353CC}">
              <c16:uniqueId val="{00000001-69D9-4AAC-A061-D4A990A73091}"/>
            </c:ext>
          </c:extLst>
        </c:ser>
        <c:ser>
          <c:idx val="2"/>
          <c:order val="2"/>
          <c:tx>
            <c:strRef>
              <c:f>'8.8'!$A$12</c:f>
              <c:strCache>
                <c:ptCount val="1"/>
                <c:pt idx="0">
                  <c:v>Černé uhlí</c:v>
                </c:pt>
              </c:strCache>
            </c:strRef>
          </c:tx>
          <c:spPr>
            <a:solidFill>
              <a:srgbClr val="9198B0"/>
            </a:solidFill>
          </c:spPr>
          <c:invertIfNegative val="0"/>
          <c:cat>
            <c:strRef>
              <c:f>'8.8'!$C$38:$E$38</c:f>
              <c:strCache>
                <c:ptCount val="3"/>
                <c:pt idx="0">
                  <c:v>Leden</c:v>
                </c:pt>
                <c:pt idx="1">
                  <c:v>Únor</c:v>
                </c:pt>
                <c:pt idx="2">
                  <c:v>Březen</c:v>
                </c:pt>
              </c:strCache>
            </c:strRef>
          </c:cat>
          <c:val>
            <c:numRef>
              <c:f>('8.8'!$B$12,'8.8'!$D$12,'8.8'!$F$12)</c:f>
              <c:numCache>
                <c:formatCode>#,##0.0</c:formatCode>
                <c:ptCount val="3"/>
                <c:pt idx="0">
                  <c:v>1364411.9619999998</c:v>
                </c:pt>
                <c:pt idx="1">
                  <c:v>1008982.4829999998</c:v>
                </c:pt>
                <c:pt idx="2">
                  <c:v>1097447.882</c:v>
                </c:pt>
              </c:numCache>
            </c:numRef>
          </c:val>
          <c:extLst>
            <c:ext xmlns:c16="http://schemas.microsoft.com/office/drawing/2014/chart" uri="{C3380CC4-5D6E-409C-BE32-E72D297353CC}">
              <c16:uniqueId val="{00000002-69D9-4AAC-A061-D4A990A73091}"/>
            </c:ext>
          </c:extLst>
        </c:ser>
        <c:ser>
          <c:idx val="3"/>
          <c:order val="3"/>
          <c:tx>
            <c:strRef>
              <c:f>'8.8'!$A$13</c:f>
              <c:strCache>
                <c:ptCount val="1"/>
                <c:pt idx="0">
                  <c:v>Elektrická energie</c:v>
                </c:pt>
              </c:strCache>
            </c:strRef>
          </c:tx>
          <c:spPr>
            <a:solidFill>
              <a:srgbClr val="C8CBD7"/>
            </a:solidFill>
          </c:spPr>
          <c:invertIfNegative val="0"/>
          <c:cat>
            <c:strRef>
              <c:f>'8.8'!$C$38:$E$38</c:f>
              <c:strCache>
                <c:ptCount val="3"/>
                <c:pt idx="0">
                  <c:v>Leden</c:v>
                </c:pt>
                <c:pt idx="1">
                  <c:v>Únor</c:v>
                </c:pt>
                <c:pt idx="2">
                  <c:v>Březen</c:v>
                </c:pt>
              </c:strCache>
            </c:strRef>
          </c:cat>
          <c:val>
            <c:numRef>
              <c:f>('8.8'!$B$13,'8.8'!$D$13,'8.8'!$F$13)</c:f>
              <c:numCache>
                <c:formatCode>#,##0.0</c:formatCode>
                <c:ptCount val="3"/>
                <c:pt idx="0">
                  <c:v>219</c:v>
                </c:pt>
                <c:pt idx="1">
                  <c:v>165</c:v>
                </c:pt>
                <c:pt idx="2">
                  <c:v>145</c:v>
                </c:pt>
              </c:numCache>
            </c:numRef>
          </c:val>
          <c:extLst>
            <c:ext xmlns:c16="http://schemas.microsoft.com/office/drawing/2014/chart" uri="{C3380CC4-5D6E-409C-BE32-E72D297353CC}">
              <c16:uniqueId val="{00000003-69D9-4AAC-A061-D4A990A73091}"/>
            </c:ext>
          </c:extLst>
        </c:ser>
        <c:ser>
          <c:idx val="4"/>
          <c:order val="4"/>
          <c:tx>
            <c:strRef>
              <c:f>'8.8'!$A$14</c:f>
              <c:strCache>
                <c:ptCount val="1"/>
                <c:pt idx="0">
                  <c:v>Energie prostředí (tepelné čerpadlo)</c:v>
                </c:pt>
              </c:strCache>
            </c:strRef>
          </c:tx>
          <c:spPr>
            <a:solidFill>
              <a:srgbClr val="E02C1F"/>
            </a:solidFill>
          </c:spPr>
          <c:invertIfNegative val="0"/>
          <c:cat>
            <c:strRef>
              <c:f>'8.8'!$C$38:$E$38</c:f>
              <c:strCache>
                <c:ptCount val="3"/>
                <c:pt idx="0">
                  <c:v>Leden</c:v>
                </c:pt>
                <c:pt idx="1">
                  <c:v>Únor</c:v>
                </c:pt>
                <c:pt idx="2">
                  <c:v>Březen</c:v>
                </c:pt>
              </c:strCache>
            </c:strRef>
          </c:cat>
          <c:val>
            <c:numRef>
              <c:f>('8.8'!$B$14,'8.8'!$D$14,'8.8'!$F$14)</c:f>
              <c:numCache>
                <c:formatCode>#,##0.0</c:formatCode>
                <c:ptCount val="3"/>
                <c:pt idx="0">
                  <c:v>0</c:v>
                </c:pt>
                <c:pt idx="1">
                  <c:v>0</c:v>
                </c:pt>
                <c:pt idx="2">
                  <c:v>0</c:v>
                </c:pt>
              </c:numCache>
            </c:numRef>
          </c:val>
          <c:extLst>
            <c:ext xmlns:c16="http://schemas.microsoft.com/office/drawing/2014/chart" uri="{C3380CC4-5D6E-409C-BE32-E72D297353CC}">
              <c16:uniqueId val="{00000004-69D9-4AAC-A061-D4A990A73091}"/>
            </c:ext>
          </c:extLst>
        </c:ser>
        <c:ser>
          <c:idx val="5"/>
          <c:order val="5"/>
          <c:tx>
            <c:strRef>
              <c:f>'8.8'!$A$15</c:f>
              <c:strCache>
                <c:ptCount val="1"/>
                <c:pt idx="0">
                  <c:v>Energie Slunce (solární kolektor)</c:v>
                </c:pt>
              </c:strCache>
            </c:strRef>
          </c:tx>
          <c:spPr>
            <a:solidFill>
              <a:srgbClr val="E86158"/>
            </a:solidFill>
          </c:spPr>
          <c:invertIfNegative val="0"/>
          <c:cat>
            <c:strRef>
              <c:f>'8.8'!$C$38:$E$38</c:f>
              <c:strCache>
                <c:ptCount val="3"/>
                <c:pt idx="0">
                  <c:v>Leden</c:v>
                </c:pt>
                <c:pt idx="1">
                  <c:v>Únor</c:v>
                </c:pt>
                <c:pt idx="2">
                  <c:v>Březen</c:v>
                </c:pt>
              </c:strCache>
            </c:strRef>
          </c:cat>
          <c:val>
            <c:numRef>
              <c:f>('8.8'!$B$15,'8.8'!$D$15,'8.8'!$F$15)</c:f>
              <c:numCache>
                <c:formatCode>#,##0.0</c:formatCode>
                <c:ptCount val="3"/>
                <c:pt idx="0">
                  <c:v>0</c:v>
                </c:pt>
                <c:pt idx="1">
                  <c:v>0</c:v>
                </c:pt>
                <c:pt idx="2">
                  <c:v>0</c:v>
                </c:pt>
              </c:numCache>
            </c:numRef>
          </c:val>
          <c:extLst>
            <c:ext xmlns:c16="http://schemas.microsoft.com/office/drawing/2014/chart" uri="{C3380CC4-5D6E-409C-BE32-E72D297353CC}">
              <c16:uniqueId val="{00000005-69D9-4AAC-A061-D4A990A73091}"/>
            </c:ext>
          </c:extLst>
        </c:ser>
        <c:ser>
          <c:idx val="6"/>
          <c:order val="6"/>
          <c:tx>
            <c:strRef>
              <c:f>'8.8'!$A$16</c:f>
              <c:strCache>
                <c:ptCount val="1"/>
                <c:pt idx="0">
                  <c:v>Hnědé uhlí</c:v>
                </c:pt>
              </c:strCache>
            </c:strRef>
          </c:tx>
          <c:spPr>
            <a:solidFill>
              <a:srgbClr val="F0948F"/>
            </a:solidFill>
          </c:spPr>
          <c:invertIfNegative val="0"/>
          <c:cat>
            <c:strRef>
              <c:f>'8.8'!$C$38:$E$38</c:f>
              <c:strCache>
                <c:ptCount val="3"/>
                <c:pt idx="0">
                  <c:v>Leden</c:v>
                </c:pt>
                <c:pt idx="1">
                  <c:v>Únor</c:v>
                </c:pt>
                <c:pt idx="2">
                  <c:v>Březen</c:v>
                </c:pt>
              </c:strCache>
            </c:strRef>
          </c:cat>
          <c:val>
            <c:numRef>
              <c:f>('8.8'!$B$16,'8.8'!$D$16,'8.8'!$F$16)</c:f>
              <c:numCache>
                <c:formatCode>#,##0.0</c:formatCode>
                <c:ptCount val="3"/>
                <c:pt idx="0">
                  <c:v>53866.204999999994</c:v>
                </c:pt>
                <c:pt idx="1">
                  <c:v>39405.11</c:v>
                </c:pt>
                <c:pt idx="2">
                  <c:v>50302.835999999996</c:v>
                </c:pt>
              </c:numCache>
            </c:numRef>
          </c:val>
          <c:extLst>
            <c:ext xmlns:c16="http://schemas.microsoft.com/office/drawing/2014/chart" uri="{C3380CC4-5D6E-409C-BE32-E72D297353CC}">
              <c16:uniqueId val="{00000006-69D9-4AAC-A061-D4A990A73091}"/>
            </c:ext>
          </c:extLst>
        </c:ser>
        <c:ser>
          <c:idx val="7"/>
          <c:order val="7"/>
          <c:tx>
            <c:strRef>
              <c:f>'8.8'!$A$17</c:f>
              <c:strCache>
                <c:ptCount val="1"/>
                <c:pt idx="0">
                  <c:v>Jaderné palivo</c:v>
                </c:pt>
              </c:strCache>
            </c:strRef>
          </c:tx>
          <c:spPr>
            <a:solidFill>
              <a:srgbClr val="F7C9C7"/>
            </a:solidFill>
          </c:spPr>
          <c:invertIfNegative val="0"/>
          <c:cat>
            <c:strRef>
              <c:f>'8.8'!$C$38:$E$38</c:f>
              <c:strCache>
                <c:ptCount val="3"/>
                <c:pt idx="0">
                  <c:v>Leden</c:v>
                </c:pt>
                <c:pt idx="1">
                  <c:v>Únor</c:v>
                </c:pt>
                <c:pt idx="2">
                  <c:v>Březen</c:v>
                </c:pt>
              </c:strCache>
            </c:strRef>
          </c:cat>
          <c:val>
            <c:numRef>
              <c:f>('8.8'!$B$17,'8.8'!$D$17,'8.8'!$F$17)</c:f>
              <c:numCache>
                <c:formatCode>#,##0.0</c:formatCode>
                <c:ptCount val="3"/>
                <c:pt idx="0">
                  <c:v>0</c:v>
                </c:pt>
                <c:pt idx="1">
                  <c:v>0</c:v>
                </c:pt>
                <c:pt idx="2">
                  <c:v>0</c:v>
                </c:pt>
              </c:numCache>
            </c:numRef>
          </c:val>
          <c:extLst>
            <c:ext xmlns:c16="http://schemas.microsoft.com/office/drawing/2014/chart" uri="{C3380CC4-5D6E-409C-BE32-E72D297353CC}">
              <c16:uniqueId val="{00000007-69D9-4AAC-A061-D4A990A73091}"/>
            </c:ext>
          </c:extLst>
        </c:ser>
        <c:ser>
          <c:idx val="8"/>
          <c:order val="8"/>
          <c:tx>
            <c:strRef>
              <c:f>'8.8'!$A$18</c:f>
              <c:strCache>
                <c:ptCount val="1"/>
                <c:pt idx="0">
                  <c:v>Koks</c:v>
                </c:pt>
              </c:strCache>
            </c:strRef>
          </c:tx>
          <c:spPr>
            <a:solidFill>
              <a:srgbClr val="262626"/>
            </a:solidFill>
          </c:spPr>
          <c:invertIfNegative val="0"/>
          <c:cat>
            <c:strRef>
              <c:f>'8.8'!$C$38:$E$38</c:f>
              <c:strCache>
                <c:ptCount val="3"/>
                <c:pt idx="0">
                  <c:v>Leden</c:v>
                </c:pt>
                <c:pt idx="1">
                  <c:v>Únor</c:v>
                </c:pt>
                <c:pt idx="2">
                  <c:v>Březen</c:v>
                </c:pt>
              </c:strCache>
            </c:strRef>
          </c:cat>
          <c:val>
            <c:numRef>
              <c:f>('8.8'!$B$18,'8.8'!$D$18,'8.8'!$F$18)</c:f>
              <c:numCache>
                <c:formatCode>#,##0.0</c:formatCode>
                <c:ptCount val="3"/>
                <c:pt idx="0">
                  <c:v>0</c:v>
                </c:pt>
                <c:pt idx="1">
                  <c:v>0</c:v>
                </c:pt>
                <c:pt idx="2">
                  <c:v>0</c:v>
                </c:pt>
              </c:numCache>
            </c:numRef>
          </c:val>
          <c:extLst>
            <c:ext xmlns:c16="http://schemas.microsoft.com/office/drawing/2014/chart" uri="{C3380CC4-5D6E-409C-BE32-E72D297353CC}">
              <c16:uniqueId val="{00000008-69D9-4AAC-A061-D4A990A73091}"/>
            </c:ext>
          </c:extLst>
        </c:ser>
        <c:ser>
          <c:idx val="9"/>
          <c:order val="9"/>
          <c:tx>
            <c:strRef>
              <c:f>'8.8'!$A$19</c:f>
              <c:strCache>
                <c:ptCount val="1"/>
                <c:pt idx="0">
                  <c:v>Odpadní teplo</c:v>
                </c:pt>
              </c:strCache>
            </c:strRef>
          </c:tx>
          <c:spPr>
            <a:solidFill>
              <a:srgbClr val="646363"/>
            </a:solidFill>
          </c:spPr>
          <c:invertIfNegative val="0"/>
          <c:cat>
            <c:strRef>
              <c:f>'8.8'!$C$38:$E$38</c:f>
              <c:strCache>
                <c:ptCount val="3"/>
                <c:pt idx="0">
                  <c:v>Leden</c:v>
                </c:pt>
                <c:pt idx="1">
                  <c:v>Únor</c:v>
                </c:pt>
                <c:pt idx="2">
                  <c:v>Březen</c:v>
                </c:pt>
              </c:strCache>
            </c:strRef>
          </c:cat>
          <c:val>
            <c:numRef>
              <c:f>('8.8'!$B$19,'8.8'!$D$19,'8.8'!$F$19)</c:f>
              <c:numCache>
                <c:formatCode>#,##0.0</c:formatCode>
                <c:ptCount val="3"/>
                <c:pt idx="0">
                  <c:v>62973.84</c:v>
                </c:pt>
                <c:pt idx="1">
                  <c:v>49646.78</c:v>
                </c:pt>
                <c:pt idx="2">
                  <c:v>53351.47</c:v>
                </c:pt>
              </c:numCache>
            </c:numRef>
          </c:val>
          <c:extLst>
            <c:ext xmlns:c16="http://schemas.microsoft.com/office/drawing/2014/chart" uri="{C3380CC4-5D6E-409C-BE32-E72D297353CC}">
              <c16:uniqueId val="{00000009-69D9-4AAC-A061-D4A990A73091}"/>
            </c:ext>
          </c:extLst>
        </c:ser>
        <c:ser>
          <c:idx val="10"/>
          <c:order val="10"/>
          <c:tx>
            <c:strRef>
              <c:f>'8.8'!$A$20</c:f>
              <c:strCache>
                <c:ptCount val="1"/>
                <c:pt idx="0">
                  <c:v>Ostatní kapalná paliva</c:v>
                </c:pt>
              </c:strCache>
            </c:strRef>
          </c:tx>
          <c:spPr>
            <a:solidFill>
              <a:srgbClr val="9D9D9C"/>
            </a:solidFill>
          </c:spPr>
          <c:invertIfNegative val="0"/>
          <c:cat>
            <c:strRef>
              <c:f>'8.8'!$C$38:$E$38</c:f>
              <c:strCache>
                <c:ptCount val="3"/>
                <c:pt idx="0">
                  <c:v>Leden</c:v>
                </c:pt>
                <c:pt idx="1">
                  <c:v>Únor</c:v>
                </c:pt>
                <c:pt idx="2">
                  <c:v>Březen</c:v>
                </c:pt>
              </c:strCache>
            </c:strRef>
          </c:cat>
          <c:val>
            <c:numRef>
              <c:f>('8.8'!$B$20,'8.8'!$D$20,'8.8'!$F$20)</c:f>
              <c:numCache>
                <c:formatCode>#,##0.0</c:formatCode>
                <c:ptCount val="3"/>
                <c:pt idx="0">
                  <c:v>0</c:v>
                </c:pt>
                <c:pt idx="1">
                  <c:v>0</c:v>
                </c:pt>
                <c:pt idx="2">
                  <c:v>0</c:v>
                </c:pt>
              </c:numCache>
            </c:numRef>
          </c:val>
          <c:extLst>
            <c:ext xmlns:c16="http://schemas.microsoft.com/office/drawing/2014/chart" uri="{C3380CC4-5D6E-409C-BE32-E72D297353CC}">
              <c16:uniqueId val="{0000000A-69D9-4AAC-A061-D4A990A73091}"/>
            </c:ext>
          </c:extLst>
        </c:ser>
        <c:ser>
          <c:idx val="11"/>
          <c:order val="11"/>
          <c:tx>
            <c:strRef>
              <c:f>'8.8'!$A$21</c:f>
              <c:strCache>
                <c:ptCount val="1"/>
                <c:pt idx="0">
                  <c:v>Ostatní pevná paliva</c:v>
                </c:pt>
              </c:strCache>
            </c:strRef>
          </c:tx>
          <c:spPr>
            <a:solidFill>
              <a:srgbClr val="D0D0D0"/>
            </a:solidFill>
          </c:spPr>
          <c:invertIfNegative val="0"/>
          <c:cat>
            <c:strRef>
              <c:f>'8.8'!$C$38:$E$38</c:f>
              <c:strCache>
                <c:ptCount val="3"/>
                <c:pt idx="0">
                  <c:v>Leden</c:v>
                </c:pt>
                <c:pt idx="1">
                  <c:v>Únor</c:v>
                </c:pt>
                <c:pt idx="2">
                  <c:v>Březen</c:v>
                </c:pt>
              </c:strCache>
            </c:strRef>
          </c:cat>
          <c:val>
            <c:numRef>
              <c:f>('8.8'!$B$21,'8.8'!$D$21,'8.8'!$F$21)</c:f>
              <c:numCache>
                <c:formatCode>#,##0.0</c:formatCode>
                <c:ptCount val="3"/>
                <c:pt idx="0">
                  <c:v>52</c:v>
                </c:pt>
                <c:pt idx="1">
                  <c:v>328</c:v>
                </c:pt>
                <c:pt idx="2">
                  <c:v>5580</c:v>
                </c:pt>
              </c:numCache>
            </c:numRef>
          </c:val>
          <c:extLst>
            <c:ext xmlns:c16="http://schemas.microsoft.com/office/drawing/2014/chart" uri="{C3380CC4-5D6E-409C-BE32-E72D297353CC}">
              <c16:uniqueId val="{0000000B-69D9-4AAC-A061-D4A990A73091}"/>
            </c:ext>
          </c:extLst>
        </c:ser>
        <c:ser>
          <c:idx val="12"/>
          <c:order val="12"/>
          <c:tx>
            <c:strRef>
              <c:f>'8.8'!$A$22</c:f>
              <c:strCache>
                <c:ptCount val="1"/>
                <c:pt idx="0">
                  <c:v>Ostatní plyny</c:v>
                </c:pt>
              </c:strCache>
            </c:strRef>
          </c:tx>
          <c:spPr>
            <a:pattFill prst="ltUpDiag">
              <a:fgClr>
                <a:srgbClr val="23315F"/>
              </a:fgClr>
              <a:bgClr>
                <a:sysClr val="window" lastClr="FFFFFF"/>
              </a:bgClr>
            </a:pattFill>
          </c:spPr>
          <c:invertIfNegative val="0"/>
          <c:cat>
            <c:strRef>
              <c:f>'8.8'!$C$38:$E$38</c:f>
              <c:strCache>
                <c:ptCount val="3"/>
                <c:pt idx="0">
                  <c:v>Leden</c:v>
                </c:pt>
                <c:pt idx="1">
                  <c:v>Únor</c:v>
                </c:pt>
                <c:pt idx="2">
                  <c:v>Březen</c:v>
                </c:pt>
              </c:strCache>
            </c:strRef>
          </c:cat>
          <c:val>
            <c:numRef>
              <c:f>('8.8'!$B$22,'8.8'!$D$22,'8.8'!$F$22)</c:f>
              <c:numCache>
                <c:formatCode>#,##0.0</c:formatCode>
                <c:ptCount val="3"/>
                <c:pt idx="0">
                  <c:v>329790.52199999994</c:v>
                </c:pt>
                <c:pt idx="1">
                  <c:v>264427.72599999997</c:v>
                </c:pt>
                <c:pt idx="2">
                  <c:v>279883.91799999995</c:v>
                </c:pt>
              </c:numCache>
            </c:numRef>
          </c:val>
          <c:extLst>
            <c:ext xmlns:c16="http://schemas.microsoft.com/office/drawing/2014/chart" uri="{C3380CC4-5D6E-409C-BE32-E72D297353CC}">
              <c16:uniqueId val="{0000000C-69D9-4AAC-A061-D4A990A73091}"/>
            </c:ext>
          </c:extLst>
        </c:ser>
        <c:ser>
          <c:idx val="13"/>
          <c:order val="13"/>
          <c:tx>
            <c:strRef>
              <c:f>'8.8'!$A$23</c:f>
              <c:strCache>
                <c:ptCount val="1"/>
                <c:pt idx="0">
                  <c:v>Ostatní</c:v>
                </c:pt>
              </c:strCache>
            </c:strRef>
          </c:tx>
          <c:spPr>
            <a:pattFill prst="ltUpDiag">
              <a:fgClr>
                <a:srgbClr val="E02C1F"/>
              </a:fgClr>
              <a:bgClr>
                <a:sysClr val="window" lastClr="FFFFFF"/>
              </a:bgClr>
            </a:pattFill>
          </c:spPr>
          <c:invertIfNegative val="0"/>
          <c:cat>
            <c:strRef>
              <c:f>'8.8'!$C$38:$E$38</c:f>
              <c:strCache>
                <c:ptCount val="3"/>
                <c:pt idx="0">
                  <c:v>Leden</c:v>
                </c:pt>
                <c:pt idx="1">
                  <c:v>Únor</c:v>
                </c:pt>
                <c:pt idx="2">
                  <c:v>Březen</c:v>
                </c:pt>
              </c:strCache>
            </c:strRef>
          </c:cat>
          <c:val>
            <c:numRef>
              <c:f>('8.8'!$B$23,'8.8'!$D$23,'8.8'!$F$23)</c:f>
              <c:numCache>
                <c:formatCode>#,##0.0</c:formatCode>
                <c:ptCount val="3"/>
                <c:pt idx="0">
                  <c:v>0</c:v>
                </c:pt>
                <c:pt idx="1">
                  <c:v>0</c:v>
                </c:pt>
                <c:pt idx="2">
                  <c:v>0</c:v>
                </c:pt>
              </c:numCache>
            </c:numRef>
          </c:val>
          <c:extLst>
            <c:ext xmlns:c16="http://schemas.microsoft.com/office/drawing/2014/chart" uri="{C3380CC4-5D6E-409C-BE32-E72D297353CC}">
              <c16:uniqueId val="{0000000D-69D9-4AAC-A061-D4A990A73091}"/>
            </c:ext>
          </c:extLst>
        </c:ser>
        <c:ser>
          <c:idx val="14"/>
          <c:order val="14"/>
          <c:tx>
            <c:strRef>
              <c:f>'8.8'!$A$24</c:f>
              <c:strCache>
                <c:ptCount val="1"/>
                <c:pt idx="0">
                  <c:v>Topné oleje</c:v>
                </c:pt>
              </c:strCache>
            </c:strRef>
          </c:tx>
          <c:spPr>
            <a:pattFill prst="ltUpDiag">
              <a:fgClr>
                <a:srgbClr val="5A6588"/>
              </a:fgClr>
              <a:bgClr>
                <a:sysClr val="window" lastClr="FFFFFF"/>
              </a:bgClr>
            </a:pattFill>
          </c:spPr>
          <c:invertIfNegative val="0"/>
          <c:cat>
            <c:strRef>
              <c:f>'8.8'!$C$38:$E$38</c:f>
              <c:strCache>
                <c:ptCount val="3"/>
                <c:pt idx="0">
                  <c:v>Leden</c:v>
                </c:pt>
                <c:pt idx="1">
                  <c:v>Únor</c:v>
                </c:pt>
                <c:pt idx="2">
                  <c:v>Březen</c:v>
                </c:pt>
              </c:strCache>
            </c:strRef>
          </c:cat>
          <c:val>
            <c:numRef>
              <c:f>('8.8'!$B$24,'8.8'!$D$24,'8.8'!$F$24)</c:f>
              <c:numCache>
                <c:formatCode>#,##0.0</c:formatCode>
                <c:ptCount val="3"/>
                <c:pt idx="0">
                  <c:v>608.53599999999994</c:v>
                </c:pt>
                <c:pt idx="1">
                  <c:v>514.04</c:v>
                </c:pt>
                <c:pt idx="2">
                  <c:v>519.02700000000004</c:v>
                </c:pt>
              </c:numCache>
            </c:numRef>
          </c:val>
          <c:extLst>
            <c:ext xmlns:c16="http://schemas.microsoft.com/office/drawing/2014/chart" uri="{C3380CC4-5D6E-409C-BE32-E72D297353CC}">
              <c16:uniqueId val="{0000000E-69D9-4AAC-A061-D4A990A73091}"/>
            </c:ext>
          </c:extLst>
        </c:ser>
        <c:ser>
          <c:idx val="15"/>
          <c:order val="15"/>
          <c:tx>
            <c:strRef>
              <c:f>'8.8'!$A$25</c:f>
              <c:strCache>
                <c:ptCount val="1"/>
                <c:pt idx="0">
                  <c:v>Zemní plyn</c:v>
                </c:pt>
              </c:strCache>
            </c:strRef>
          </c:tx>
          <c:spPr>
            <a:pattFill prst="ltUpDiag">
              <a:fgClr>
                <a:srgbClr val="E86158"/>
              </a:fgClr>
              <a:bgClr>
                <a:sysClr val="window" lastClr="FFFFFF"/>
              </a:bgClr>
            </a:pattFill>
          </c:spPr>
          <c:invertIfNegative val="0"/>
          <c:cat>
            <c:strRef>
              <c:f>'8.8'!$C$38:$E$38</c:f>
              <c:strCache>
                <c:ptCount val="3"/>
                <c:pt idx="0">
                  <c:v>Leden</c:v>
                </c:pt>
                <c:pt idx="1">
                  <c:v>Únor</c:v>
                </c:pt>
                <c:pt idx="2">
                  <c:v>Březen</c:v>
                </c:pt>
              </c:strCache>
            </c:strRef>
          </c:cat>
          <c:val>
            <c:numRef>
              <c:f>('8.8'!$B$25,'8.8'!$D$25,'8.8'!$F$25)</c:f>
              <c:numCache>
                <c:formatCode>#,##0.0</c:formatCode>
                <c:ptCount val="3"/>
                <c:pt idx="0">
                  <c:v>251278.53499999997</c:v>
                </c:pt>
                <c:pt idx="1">
                  <c:v>233934.88400000002</c:v>
                </c:pt>
                <c:pt idx="2">
                  <c:v>206205.00100000005</c:v>
                </c:pt>
              </c:numCache>
            </c:numRef>
          </c:val>
          <c:extLst>
            <c:ext xmlns:c16="http://schemas.microsoft.com/office/drawing/2014/chart" uri="{C3380CC4-5D6E-409C-BE32-E72D297353CC}">
              <c16:uniqueId val="{0000000F-69D9-4AAC-A061-D4A990A73091}"/>
            </c:ext>
          </c:extLst>
        </c:ser>
        <c:dLbls>
          <c:showLegendKey val="0"/>
          <c:showVal val="0"/>
          <c:showCatName val="0"/>
          <c:showSerName val="0"/>
          <c:showPercent val="0"/>
          <c:showBubbleSize val="0"/>
        </c:dLbls>
        <c:gapWidth val="75"/>
        <c:overlap val="100"/>
        <c:axId val="233565184"/>
        <c:axId val="288228096"/>
      </c:barChart>
      <c:catAx>
        <c:axId val="23356518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228096"/>
        <c:crosses val="autoZero"/>
        <c:auto val="1"/>
        <c:lblAlgn val="ctr"/>
        <c:lblOffset val="100"/>
        <c:noMultiLvlLbl val="0"/>
      </c:catAx>
      <c:valAx>
        <c:axId val="288228096"/>
        <c:scaling>
          <c:orientation val="minMax"/>
          <c:max val="24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565184"/>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C86F-4DF0-AB68-7782C13EFE9A}"/>
              </c:ext>
            </c:extLst>
          </c:dPt>
          <c:dPt>
            <c:idx val="1"/>
            <c:bubble3D val="0"/>
            <c:spPr>
              <a:solidFill>
                <a:schemeClr val="accent2"/>
              </a:solidFill>
            </c:spPr>
            <c:extLst>
              <c:ext xmlns:c16="http://schemas.microsoft.com/office/drawing/2014/chart" uri="{C3380CC4-5D6E-409C-BE32-E72D297353CC}">
                <c16:uniqueId val="{00000003-C86F-4DF0-AB68-7782C13EFE9A}"/>
              </c:ext>
            </c:extLst>
          </c:dPt>
          <c:dPt>
            <c:idx val="2"/>
            <c:bubble3D val="0"/>
            <c:spPr>
              <a:solidFill>
                <a:schemeClr val="accent3"/>
              </a:solidFill>
            </c:spPr>
            <c:extLst>
              <c:ext xmlns:c16="http://schemas.microsoft.com/office/drawing/2014/chart" uri="{C3380CC4-5D6E-409C-BE32-E72D297353CC}">
                <c16:uniqueId val="{00000005-C86F-4DF0-AB68-7782C13EFE9A}"/>
              </c:ext>
            </c:extLst>
          </c:dPt>
          <c:dPt>
            <c:idx val="3"/>
            <c:bubble3D val="0"/>
            <c:spPr>
              <a:solidFill>
                <a:schemeClr val="accent4"/>
              </a:solidFill>
            </c:spPr>
            <c:extLst>
              <c:ext xmlns:c16="http://schemas.microsoft.com/office/drawing/2014/chart" uri="{C3380CC4-5D6E-409C-BE32-E72D297353CC}">
                <c16:uniqueId val="{00000007-C86F-4DF0-AB68-7782C13EFE9A}"/>
              </c:ext>
            </c:extLst>
          </c:dPt>
          <c:dPt>
            <c:idx val="4"/>
            <c:bubble3D val="0"/>
            <c:spPr>
              <a:solidFill>
                <a:schemeClr val="accent5"/>
              </a:solidFill>
            </c:spPr>
            <c:extLst>
              <c:ext xmlns:c16="http://schemas.microsoft.com/office/drawing/2014/chart" uri="{C3380CC4-5D6E-409C-BE32-E72D297353CC}">
                <c16:uniqueId val="{00000009-C86F-4DF0-AB68-7782C13EFE9A}"/>
              </c:ext>
            </c:extLst>
          </c:dPt>
          <c:dPt>
            <c:idx val="5"/>
            <c:bubble3D val="0"/>
            <c:spPr>
              <a:solidFill>
                <a:schemeClr val="accent6"/>
              </a:solidFill>
            </c:spPr>
            <c:extLst>
              <c:ext xmlns:c16="http://schemas.microsoft.com/office/drawing/2014/chart" uri="{C3380CC4-5D6E-409C-BE32-E72D297353CC}">
                <c16:uniqueId val="{0000000B-C86F-4DF0-AB68-7782C13EFE9A}"/>
              </c:ext>
            </c:extLst>
          </c:dPt>
          <c:dPt>
            <c:idx val="6"/>
            <c:bubble3D val="0"/>
            <c:spPr>
              <a:solidFill>
                <a:srgbClr val="F0948F"/>
              </a:solidFill>
            </c:spPr>
            <c:extLst>
              <c:ext xmlns:c16="http://schemas.microsoft.com/office/drawing/2014/chart" uri="{C3380CC4-5D6E-409C-BE32-E72D297353CC}">
                <c16:uniqueId val="{0000000D-C86F-4DF0-AB68-7782C13EFE9A}"/>
              </c:ext>
            </c:extLst>
          </c:dPt>
          <c:dPt>
            <c:idx val="7"/>
            <c:bubble3D val="0"/>
            <c:spPr>
              <a:solidFill>
                <a:srgbClr val="F7C9C7"/>
              </a:solidFill>
            </c:spPr>
            <c:extLst>
              <c:ext xmlns:c16="http://schemas.microsoft.com/office/drawing/2014/chart" uri="{C3380CC4-5D6E-409C-BE32-E72D297353CC}">
                <c16:uniqueId val="{0000000F-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C86F-4DF0-AB68-7782C13EFE9A}"/>
            </c:ext>
          </c:extLst>
        </c:ser>
        <c:ser>
          <c:idx val="2"/>
          <c:order val="1"/>
          <c:dPt>
            <c:idx val="0"/>
            <c:bubble3D val="0"/>
            <c:spPr>
              <a:solidFill>
                <a:schemeClr val="accent1"/>
              </a:solidFill>
            </c:spPr>
            <c:extLst>
              <c:ext xmlns:c16="http://schemas.microsoft.com/office/drawing/2014/chart" uri="{C3380CC4-5D6E-409C-BE32-E72D297353CC}">
                <c16:uniqueId val="{00000012-C86F-4DF0-AB68-7782C13EFE9A}"/>
              </c:ext>
            </c:extLst>
          </c:dPt>
          <c:dPt>
            <c:idx val="1"/>
            <c:bubble3D val="0"/>
            <c:spPr>
              <a:solidFill>
                <a:schemeClr val="accent2"/>
              </a:solidFill>
            </c:spPr>
            <c:extLst>
              <c:ext xmlns:c16="http://schemas.microsoft.com/office/drawing/2014/chart" uri="{C3380CC4-5D6E-409C-BE32-E72D297353CC}">
                <c16:uniqueId val="{00000014-C86F-4DF0-AB68-7782C13EFE9A}"/>
              </c:ext>
            </c:extLst>
          </c:dPt>
          <c:dPt>
            <c:idx val="2"/>
            <c:bubble3D val="0"/>
            <c:spPr>
              <a:solidFill>
                <a:schemeClr val="accent3"/>
              </a:solidFill>
            </c:spPr>
            <c:extLst>
              <c:ext xmlns:c16="http://schemas.microsoft.com/office/drawing/2014/chart" uri="{C3380CC4-5D6E-409C-BE32-E72D297353CC}">
                <c16:uniqueId val="{00000016-C86F-4DF0-AB68-7782C13EFE9A}"/>
              </c:ext>
            </c:extLst>
          </c:dPt>
          <c:dPt>
            <c:idx val="3"/>
            <c:bubble3D val="0"/>
            <c:spPr>
              <a:solidFill>
                <a:schemeClr val="accent4"/>
              </a:solidFill>
            </c:spPr>
            <c:extLst>
              <c:ext xmlns:c16="http://schemas.microsoft.com/office/drawing/2014/chart" uri="{C3380CC4-5D6E-409C-BE32-E72D297353CC}">
                <c16:uniqueId val="{00000018-C86F-4DF0-AB68-7782C13EFE9A}"/>
              </c:ext>
            </c:extLst>
          </c:dPt>
          <c:dPt>
            <c:idx val="4"/>
            <c:bubble3D val="0"/>
            <c:spPr>
              <a:solidFill>
                <a:schemeClr val="accent5"/>
              </a:solidFill>
            </c:spPr>
            <c:extLst>
              <c:ext xmlns:c16="http://schemas.microsoft.com/office/drawing/2014/chart" uri="{C3380CC4-5D6E-409C-BE32-E72D297353CC}">
                <c16:uniqueId val="{0000001A-C86F-4DF0-AB68-7782C13EFE9A}"/>
              </c:ext>
            </c:extLst>
          </c:dPt>
          <c:dPt>
            <c:idx val="5"/>
            <c:bubble3D val="0"/>
            <c:spPr>
              <a:solidFill>
                <a:schemeClr val="accent6"/>
              </a:solidFill>
            </c:spPr>
            <c:extLst>
              <c:ext xmlns:c16="http://schemas.microsoft.com/office/drawing/2014/chart" uri="{C3380CC4-5D6E-409C-BE32-E72D297353CC}">
                <c16:uniqueId val="{0000001C-C86F-4DF0-AB68-7782C13EFE9A}"/>
              </c:ext>
            </c:extLst>
          </c:dPt>
          <c:dPt>
            <c:idx val="6"/>
            <c:bubble3D val="0"/>
            <c:spPr>
              <a:solidFill>
                <a:srgbClr val="F0948F"/>
              </a:solidFill>
            </c:spPr>
            <c:extLst>
              <c:ext xmlns:c16="http://schemas.microsoft.com/office/drawing/2014/chart" uri="{C3380CC4-5D6E-409C-BE32-E72D297353CC}">
                <c16:uniqueId val="{0000001E-C86F-4DF0-AB68-7782C13EFE9A}"/>
              </c:ext>
            </c:extLst>
          </c:dPt>
          <c:dPt>
            <c:idx val="7"/>
            <c:bubble3D val="0"/>
            <c:spPr>
              <a:solidFill>
                <a:srgbClr val="F7C9C7"/>
              </a:solidFill>
            </c:spPr>
            <c:extLst>
              <c:ext xmlns:c16="http://schemas.microsoft.com/office/drawing/2014/chart" uri="{C3380CC4-5D6E-409C-BE32-E72D297353CC}">
                <c16:uniqueId val="{00000020-C86F-4DF0-AB68-7782C13EFE9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C86F-4DF0-AB68-7782C13EF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accent1"/>
                </a:solidFill>
              </a:rPr>
              <a:t>Podíl </a:t>
            </a:r>
            <a:r>
              <a:rPr lang="cs-CZ" sz="1000">
                <a:solidFill>
                  <a:schemeClr val="accent1"/>
                </a:solidFill>
              </a:rPr>
              <a:t>krajů ČR</a:t>
            </a:r>
            <a:r>
              <a:rPr lang="cs-CZ" sz="1000" baseline="0">
                <a:solidFill>
                  <a:schemeClr val="accent1"/>
                </a:solidFill>
              </a:rPr>
              <a:t> na </a:t>
            </a:r>
            <a:r>
              <a:rPr lang="cs-CZ" sz="1000">
                <a:solidFill>
                  <a:schemeClr val="accent1"/>
                </a:solidFill>
              </a:rPr>
              <a:t>dodávkách tepla</a:t>
            </a:r>
            <a:endParaRPr lang="en-US" sz="1000">
              <a:solidFill>
                <a:schemeClr val="accent1"/>
              </a:solidFill>
            </a:endParaRPr>
          </a:p>
        </c:rich>
      </c:tx>
      <c:layout>
        <c:manualLayout>
          <c:xMode val="edge"/>
          <c:yMode val="edge"/>
          <c:x val="2.1699430658502519E-2"/>
          <c:y val="1.7054375505371498E-2"/>
        </c:manualLayout>
      </c:layout>
      <c:overlay val="0"/>
      <c:spPr>
        <a:solidFill>
          <a:sysClr val="window" lastClr="FFFFFF"/>
        </a:solidFill>
      </c:spPr>
    </c:title>
    <c:autoTitleDeleted val="0"/>
    <c:plotArea>
      <c:layout>
        <c:manualLayout>
          <c:layoutTarget val="inner"/>
          <c:xMode val="edge"/>
          <c:yMode val="edge"/>
          <c:x val="0.11888706547475116"/>
          <c:y val="0.11085016350600201"/>
          <c:w val="0.84366886529688589"/>
          <c:h val="0.77304275453448856"/>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C-DE1A-44E4-AEB6-A3524CFE6F2B}"/>
              </c:ext>
            </c:extLst>
          </c:dPt>
          <c:dPt>
            <c:idx val="1"/>
            <c:bubble3D val="0"/>
            <c:spPr>
              <a:solidFill>
                <a:schemeClr val="accent2"/>
              </a:solidFill>
            </c:spPr>
            <c:extLst>
              <c:ext xmlns:c16="http://schemas.microsoft.com/office/drawing/2014/chart" uri="{C3380CC4-5D6E-409C-BE32-E72D297353CC}">
                <c16:uniqueId val="{0000000B-DE1A-44E4-AEB6-A3524CFE6F2B}"/>
              </c:ext>
            </c:extLst>
          </c:dPt>
          <c:dPt>
            <c:idx val="2"/>
            <c:bubble3D val="0"/>
            <c:spPr>
              <a:solidFill>
                <a:schemeClr val="accent3"/>
              </a:solidFill>
            </c:spPr>
            <c:extLst>
              <c:ext xmlns:c16="http://schemas.microsoft.com/office/drawing/2014/chart" uri="{C3380CC4-5D6E-409C-BE32-E72D297353CC}">
                <c16:uniqueId val="{0000000A-DE1A-44E4-AEB6-A3524CFE6F2B}"/>
              </c:ext>
            </c:extLst>
          </c:dPt>
          <c:dPt>
            <c:idx val="3"/>
            <c:bubble3D val="0"/>
            <c:spPr>
              <a:solidFill>
                <a:schemeClr val="accent4"/>
              </a:solidFill>
            </c:spPr>
            <c:extLst>
              <c:ext xmlns:c16="http://schemas.microsoft.com/office/drawing/2014/chart" uri="{C3380CC4-5D6E-409C-BE32-E72D297353CC}">
                <c16:uniqueId val="{00000009-DE1A-44E4-AEB6-A3524CFE6F2B}"/>
              </c:ext>
            </c:extLst>
          </c:dPt>
          <c:dPt>
            <c:idx val="4"/>
            <c:bubble3D val="0"/>
            <c:spPr>
              <a:solidFill>
                <a:schemeClr val="accent5"/>
              </a:solidFill>
            </c:spPr>
            <c:extLst>
              <c:ext xmlns:c16="http://schemas.microsoft.com/office/drawing/2014/chart" uri="{C3380CC4-5D6E-409C-BE32-E72D297353CC}">
                <c16:uniqueId val="{00000008-DE1A-44E4-AEB6-A3524CFE6F2B}"/>
              </c:ext>
            </c:extLst>
          </c:dPt>
          <c:dPt>
            <c:idx val="5"/>
            <c:bubble3D val="0"/>
            <c:spPr>
              <a:solidFill>
                <a:schemeClr val="accent6"/>
              </a:solidFill>
            </c:spPr>
            <c:extLst>
              <c:ext xmlns:c16="http://schemas.microsoft.com/office/drawing/2014/chart" uri="{C3380CC4-5D6E-409C-BE32-E72D297353CC}">
                <c16:uniqueId val="{00000000-58CD-40D8-A955-463567CFDADD}"/>
              </c:ext>
            </c:extLst>
          </c:dPt>
          <c:dPt>
            <c:idx val="6"/>
            <c:bubble3D val="0"/>
            <c:spPr>
              <a:solidFill>
                <a:srgbClr val="F0948F"/>
              </a:solidFill>
            </c:spPr>
            <c:extLst>
              <c:ext xmlns:c16="http://schemas.microsoft.com/office/drawing/2014/chart" uri="{C3380CC4-5D6E-409C-BE32-E72D297353CC}">
                <c16:uniqueId val="{00000007-DE1A-44E4-AEB6-A3524CFE6F2B}"/>
              </c:ext>
            </c:extLst>
          </c:dPt>
          <c:dPt>
            <c:idx val="7"/>
            <c:bubble3D val="0"/>
            <c:spPr>
              <a:solidFill>
                <a:srgbClr val="F7C9C7"/>
              </a:solidFill>
            </c:spPr>
            <c:extLst>
              <c:ext xmlns:c16="http://schemas.microsoft.com/office/drawing/2014/chart" uri="{C3380CC4-5D6E-409C-BE32-E72D297353CC}">
                <c16:uniqueId val="{00000001-58CD-40D8-A955-463567CFDADD}"/>
              </c:ext>
            </c:extLst>
          </c:dPt>
          <c:dPt>
            <c:idx val="8"/>
            <c:bubble3D val="0"/>
            <c:spPr>
              <a:solidFill>
                <a:schemeClr val="tx1"/>
              </a:solidFill>
            </c:spPr>
            <c:extLst>
              <c:ext xmlns:c16="http://schemas.microsoft.com/office/drawing/2014/chart" uri="{C3380CC4-5D6E-409C-BE32-E72D297353CC}">
                <c16:uniqueId val="{00000002-BBDD-4778-8908-D00B076481BE}"/>
              </c:ext>
            </c:extLst>
          </c:dPt>
          <c:dPt>
            <c:idx val="9"/>
            <c:bubble3D val="0"/>
            <c:spPr>
              <a:solidFill>
                <a:srgbClr val="646363"/>
              </a:solidFill>
            </c:spPr>
            <c:extLst>
              <c:ext xmlns:c16="http://schemas.microsoft.com/office/drawing/2014/chart" uri="{C3380CC4-5D6E-409C-BE32-E72D297353CC}">
                <c16:uniqueId val="{00000006-DE1A-44E4-AEB6-A3524CFE6F2B}"/>
              </c:ext>
            </c:extLst>
          </c:dPt>
          <c:dPt>
            <c:idx val="10"/>
            <c:bubble3D val="0"/>
            <c:spPr>
              <a:solidFill>
                <a:srgbClr val="9D9D9C"/>
              </a:solidFill>
            </c:spPr>
            <c:extLst>
              <c:ext xmlns:c16="http://schemas.microsoft.com/office/drawing/2014/chart" uri="{C3380CC4-5D6E-409C-BE32-E72D297353CC}">
                <c16:uniqueId val="{00000005-DE1A-44E4-AEB6-A3524CFE6F2B}"/>
              </c:ext>
            </c:extLst>
          </c:dPt>
          <c:dPt>
            <c:idx val="11"/>
            <c:bubble3D val="0"/>
            <c:spPr>
              <a:solidFill>
                <a:srgbClr val="D0D0D0"/>
              </a:solidFill>
            </c:spPr>
            <c:extLst>
              <c:ext xmlns:c16="http://schemas.microsoft.com/office/drawing/2014/chart" uri="{C3380CC4-5D6E-409C-BE32-E72D297353CC}">
                <c16:uniqueId val="{00000004-DE1A-44E4-AEB6-A3524CFE6F2B}"/>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3-DE1A-44E4-AEB6-A3524CFE6F2B}"/>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2-DE1A-44E4-AEB6-A3524CFE6F2B}"/>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BBDD-4778-8908-D00B076481BE}"/>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DE1A-44E4-AEB6-A3524CFE6F2B}"/>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DE1A-44E4-AEB6-A3524CFE6F2B}"/>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1425.1429089999999</c:v>
                </c:pt>
                <c:pt idx="1">
                  <c:v>1786.9945279999999</c:v>
                </c:pt>
                <c:pt idx="2">
                  <c:v>2078.5366280010003</c:v>
                </c:pt>
                <c:pt idx="3">
                  <c:v>1229.216148</c:v>
                </c:pt>
                <c:pt idx="4">
                  <c:v>599.41503286746683</c:v>
                </c:pt>
                <c:pt idx="5">
                  <c:v>1067.9341179185947</c:v>
                </c:pt>
                <c:pt idx="6">
                  <c:v>787.96109557114596</c:v>
                </c:pt>
                <c:pt idx="7">
                  <c:v>5595.9828399999997</c:v>
                </c:pt>
                <c:pt idx="8">
                  <c:v>1288.2369979999999</c:v>
                </c:pt>
                <c:pt idx="9">
                  <c:v>1672.7018000990874</c:v>
                </c:pt>
                <c:pt idx="10">
                  <c:v>1592.8688959999999</c:v>
                </c:pt>
                <c:pt idx="11">
                  <c:v>7087.847305000003</c:v>
                </c:pt>
                <c:pt idx="12">
                  <c:v>4130.7664560000003</c:v>
                </c:pt>
                <c:pt idx="13">
                  <c:v>1427.9012124510259</c:v>
                </c:pt>
              </c:numCache>
            </c:numRef>
          </c:val>
          <c:extLst>
            <c:ext xmlns:c16="http://schemas.microsoft.com/office/drawing/2014/chart" uri="{C3380CC4-5D6E-409C-BE32-E72D297353CC}">
              <c16:uniqueId val="{00000003-58CD-40D8-A955-463567CFDADD}"/>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B64-4BEB-9793-3957C5444001}"/>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B64-4BEB-9793-3957C5444001}"/>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B64-4BEB-9793-3957C5444001}"/>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B64-4BEB-9793-3957C5444001}"/>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B64-4BEB-9793-3957C5444001}"/>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B64-4BEB-9793-3957C5444001}"/>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B64-4BEB-9793-3957C5444001}"/>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B64-4BEB-9793-3957C5444001}"/>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B64-4BEB-9793-3957C5444001}"/>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B64-4BEB-9793-3957C5444001}"/>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B64-4BEB-9793-3957C5444001}"/>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B64-4BEB-9793-3957C5444001}"/>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B64-4BEB-9793-3957C5444001}"/>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B64-4BEB-9793-3957C5444001}"/>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B64-4BEB-9793-3957C5444001}"/>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B64-4BEB-9793-3957C5444001}"/>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63E-4"/>
          <c:y val="1.3259962702358308E-3"/>
        </c:manualLayout>
      </c:layout>
      <c:overlay val="0"/>
    </c:title>
    <c:autoTitleDeleted val="0"/>
    <c:plotArea>
      <c:layout>
        <c:manualLayout>
          <c:layoutTarget val="inner"/>
          <c:xMode val="edge"/>
          <c:yMode val="edge"/>
          <c:x val="7.4097119597625161E-2"/>
          <c:y val="0.25384901537268989"/>
          <c:w val="0.63463183778965071"/>
          <c:h val="0.54600802815502403"/>
        </c:manualLayout>
      </c:layout>
      <c:barChart>
        <c:barDir val="col"/>
        <c:grouping val="stacked"/>
        <c:varyColors val="0"/>
        <c:ser>
          <c:idx val="0"/>
          <c:order val="0"/>
          <c:tx>
            <c:strRef>
              <c:f>'8.9'!$A$27</c:f>
              <c:strCache>
                <c:ptCount val="1"/>
                <c:pt idx="0">
                  <c:v>Průmysl</c:v>
                </c:pt>
              </c:strCache>
            </c:strRef>
          </c:tx>
          <c:invertIfNegative val="0"/>
          <c:cat>
            <c:strRef>
              <c:f>'8.9'!$C$38:$E$38</c:f>
              <c:strCache>
                <c:ptCount val="3"/>
                <c:pt idx="0">
                  <c:v>Leden</c:v>
                </c:pt>
                <c:pt idx="1">
                  <c:v>Únor</c:v>
                </c:pt>
                <c:pt idx="2">
                  <c:v>Březen</c:v>
                </c:pt>
              </c:strCache>
            </c:strRef>
          </c:cat>
          <c:val>
            <c:numRef>
              <c:f>('8.9'!$B$27,'8.9'!$D$27,'8.9'!$F$27)</c:f>
              <c:numCache>
                <c:formatCode>#,##0.0</c:formatCode>
                <c:ptCount val="3"/>
                <c:pt idx="0">
                  <c:v>89435.013000000006</c:v>
                </c:pt>
                <c:pt idx="1">
                  <c:v>70548.342000000004</c:v>
                </c:pt>
                <c:pt idx="2">
                  <c:v>71190.646000000008</c:v>
                </c:pt>
              </c:numCache>
            </c:numRef>
          </c:val>
          <c:extLst>
            <c:ext xmlns:c16="http://schemas.microsoft.com/office/drawing/2014/chart" uri="{C3380CC4-5D6E-409C-BE32-E72D297353CC}">
              <c16:uniqueId val="{00000000-0F87-474C-83B6-66F9D6E7D10B}"/>
            </c:ext>
          </c:extLst>
        </c:ser>
        <c:ser>
          <c:idx val="1"/>
          <c:order val="1"/>
          <c:tx>
            <c:strRef>
              <c:f>'8.9'!$A$28</c:f>
              <c:strCache>
                <c:ptCount val="1"/>
                <c:pt idx="0">
                  <c:v>Energetika</c:v>
                </c:pt>
              </c:strCache>
            </c:strRef>
          </c:tx>
          <c:invertIfNegative val="0"/>
          <c:cat>
            <c:strRef>
              <c:f>'8.9'!$C$38:$E$38</c:f>
              <c:strCache>
                <c:ptCount val="3"/>
                <c:pt idx="0">
                  <c:v>Leden</c:v>
                </c:pt>
                <c:pt idx="1">
                  <c:v>Únor</c:v>
                </c:pt>
                <c:pt idx="2">
                  <c:v>Březen</c:v>
                </c:pt>
              </c:strCache>
            </c:strRef>
          </c:cat>
          <c:val>
            <c:numRef>
              <c:f>('8.9'!$B$28,'8.9'!$D$28,'8.9'!$F$28)</c:f>
              <c:numCache>
                <c:formatCode>#,##0.0</c:formatCode>
                <c:ptCount val="3"/>
                <c:pt idx="0">
                  <c:v>12790.766000000001</c:v>
                </c:pt>
                <c:pt idx="1">
                  <c:v>9109.5779999999995</c:v>
                </c:pt>
                <c:pt idx="2">
                  <c:v>9398.5049999999992</c:v>
                </c:pt>
              </c:numCache>
            </c:numRef>
          </c:val>
          <c:extLst>
            <c:ext xmlns:c16="http://schemas.microsoft.com/office/drawing/2014/chart" uri="{C3380CC4-5D6E-409C-BE32-E72D297353CC}">
              <c16:uniqueId val="{00000001-0F87-474C-83B6-66F9D6E7D10B}"/>
            </c:ext>
          </c:extLst>
        </c:ser>
        <c:ser>
          <c:idx val="2"/>
          <c:order val="2"/>
          <c:tx>
            <c:strRef>
              <c:f>'8.9'!$A$29</c:f>
              <c:strCache>
                <c:ptCount val="1"/>
                <c:pt idx="0">
                  <c:v>Doprava</c:v>
                </c:pt>
              </c:strCache>
            </c:strRef>
          </c:tx>
          <c:invertIfNegative val="0"/>
          <c:cat>
            <c:strRef>
              <c:f>'8.9'!$C$38:$E$38</c:f>
              <c:strCache>
                <c:ptCount val="3"/>
                <c:pt idx="0">
                  <c:v>Leden</c:v>
                </c:pt>
                <c:pt idx="1">
                  <c:v>Únor</c:v>
                </c:pt>
                <c:pt idx="2">
                  <c:v>Březen</c:v>
                </c:pt>
              </c:strCache>
            </c:strRef>
          </c:cat>
          <c:val>
            <c:numRef>
              <c:f>('8.9'!$B$29,'8.9'!$D$29,'8.9'!$F$29)</c:f>
              <c:numCache>
                <c:formatCode>#,##0.0</c:formatCode>
                <c:ptCount val="3"/>
                <c:pt idx="0">
                  <c:v>222.82999999999998</c:v>
                </c:pt>
                <c:pt idx="1">
                  <c:v>207.70999999999998</c:v>
                </c:pt>
                <c:pt idx="2">
                  <c:v>197.11</c:v>
                </c:pt>
              </c:numCache>
            </c:numRef>
          </c:val>
          <c:extLst>
            <c:ext xmlns:c16="http://schemas.microsoft.com/office/drawing/2014/chart" uri="{C3380CC4-5D6E-409C-BE32-E72D297353CC}">
              <c16:uniqueId val="{00000002-0F87-474C-83B6-66F9D6E7D10B}"/>
            </c:ext>
          </c:extLst>
        </c:ser>
        <c:ser>
          <c:idx val="3"/>
          <c:order val="3"/>
          <c:tx>
            <c:strRef>
              <c:f>'8.9'!$A$30</c:f>
              <c:strCache>
                <c:ptCount val="1"/>
                <c:pt idx="0">
                  <c:v>Stavebnictví</c:v>
                </c:pt>
              </c:strCache>
            </c:strRef>
          </c:tx>
          <c:invertIfNegative val="0"/>
          <c:cat>
            <c:strRef>
              <c:f>'8.9'!$C$38:$E$38</c:f>
              <c:strCache>
                <c:ptCount val="3"/>
                <c:pt idx="0">
                  <c:v>Leden</c:v>
                </c:pt>
                <c:pt idx="1">
                  <c:v>Únor</c:v>
                </c:pt>
                <c:pt idx="2">
                  <c:v>Březen</c:v>
                </c:pt>
              </c:strCache>
            </c:strRef>
          </c:cat>
          <c:val>
            <c:numRef>
              <c:f>('8.9'!$B$30,'8.9'!$D$30,'8.9'!$F$30)</c:f>
              <c:numCache>
                <c:formatCode>#,##0.0</c:formatCode>
                <c:ptCount val="3"/>
                <c:pt idx="0">
                  <c:v>5337.6760000000004</c:v>
                </c:pt>
                <c:pt idx="1">
                  <c:v>3789.44</c:v>
                </c:pt>
                <c:pt idx="2">
                  <c:v>3602.6240000000003</c:v>
                </c:pt>
              </c:numCache>
            </c:numRef>
          </c:val>
          <c:extLst>
            <c:ext xmlns:c16="http://schemas.microsoft.com/office/drawing/2014/chart" uri="{C3380CC4-5D6E-409C-BE32-E72D297353CC}">
              <c16:uniqueId val="{00000003-0F87-474C-83B6-66F9D6E7D10B}"/>
            </c:ext>
          </c:extLst>
        </c:ser>
        <c:ser>
          <c:idx val="4"/>
          <c:order val="4"/>
          <c:tx>
            <c:strRef>
              <c:f>'8.9'!$A$31</c:f>
              <c:strCache>
                <c:ptCount val="1"/>
                <c:pt idx="0">
                  <c:v>Zemědělství a lesnictví</c:v>
                </c:pt>
              </c:strCache>
            </c:strRef>
          </c:tx>
          <c:invertIfNegative val="0"/>
          <c:cat>
            <c:strRef>
              <c:f>'8.9'!$C$38:$E$38</c:f>
              <c:strCache>
                <c:ptCount val="3"/>
                <c:pt idx="0">
                  <c:v>Leden</c:v>
                </c:pt>
                <c:pt idx="1">
                  <c:v>Únor</c:v>
                </c:pt>
                <c:pt idx="2">
                  <c:v>Březen</c:v>
                </c:pt>
              </c:strCache>
            </c:strRef>
          </c:cat>
          <c:val>
            <c:numRef>
              <c:f>('8.9'!$B$31,'8.9'!$D$31,'8.9'!$F$31)</c:f>
              <c:numCache>
                <c:formatCode>#,##0.0</c:formatCode>
                <c:ptCount val="3"/>
                <c:pt idx="0">
                  <c:v>1168.183</c:v>
                </c:pt>
                <c:pt idx="1">
                  <c:v>1042.8040000000001</c:v>
                </c:pt>
                <c:pt idx="2">
                  <c:v>1215.797</c:v>
                </c:pt>
              </c:numCache>
            </c:numRef>
          </c:val>
          <c:extLst>
            <c:ext xmlns:c16="http://schemas.microsoft.com/office/drawing/2014/chart" uri="{C3380CC4-5D6E-409C-BE32-E72D297353CC}">
              <c16:uniqueId val="{00000004-0F87-474C-83B6-66F9D6E7D10B}"/>
            </c:ext>
          </c:extLst>
        </c:ser>
        <c:ser>
          <c:idx val="5"/>
          <c:order val="5"/>
          <c:tx>
            <c:strRef>
              <c:f>'8.9'!$A$32</c:f>
              <c:strCache>
                <c:ptCount val="1"/>
                <c:pt idx="0">
                  <c:v>Domácnosti</c:v>
                </c:pt>
              </c:strCache>
            </c:strRef>
          </c:tx>
          <c:spPr>
            <a:solidFill>
              <a:schemeClr val="accent6"/>
            </a:solidFill>
          </c:spPr>
          <c:invertIfNegative val="0"/>
          <c:cat>
            <c:strRef>
              <c:f>'8.9'!$C$38:$E$38</c:f>
              <c:strCache>
                <c:ptCount val="3"/>
                <c:pt idx="0">
                  <c:v>Leden</c:v>
                </c:pt>
                <c:pt idx="1">
                  <c:v>Únor</c:v>
                </c:pt>
                <c:pt idx="2">
                  <c:v>Březen</c:v>
                </c:pt>
              </c:strCache>
            </c:strRef>
          </c:cat>
          <c:val>
            <c:numRef>
              <c:f>('8.9'!$B$32,'8.9'!$D$32,'8.9'!$F$32)</c:f>
              <c:numCache>
                <c:formatCode>#,##0.0</c:formatCode>
                <c:ptCount val="3"/>
                <c:pt idx="0">
                  <c:v>241374.14399999997</c:v>
                </c:pt>
                <c:pt idx="1">
                  <c:v>186727.50799999997</c:v>
                </c:pt>
                <c:pt idx="2">
                  <c:v>184575.44499999998</c:v>
                </c:pt>
              </c:numCache>
            </c:numRef>
          </c:val>
          <c:extLst>
            <c:ext xmlns:c16="http://schemas.microsoft.com/office/drawing/2014/chart" uri="{C3380CC4-5D6E-409C-BE32-E72D297353CC}">
              <c16:uniqueId val="{00000005-0F87-474C-83B6-66F9D6E7D10B}"/>
            </c:ext>
          </c:extLst>
        </c:ser>
        <c:ser>
          <c:idx val="6"/>
          <c:order val="6"/>
          <c:tx>
            <c:strRef>
              <c:f>'8.9'!$A$33</c:f>
              <c:strCache>
                <c:ptCount val="1"/>
                <c:pt idx="0">
                  <c:v>Obchod, služby, školství, zdravotnictví</c:v>
                </c:pt>
              </c:strCache>
            </c:strRef>
          </c:tx>
          <c:spPr>
            <a:solidFill>
              <a:srgbClr val="F0948F"/>
            </a:solidFill>
          </c:spPr>
          <c:invertIfNegative val="0"/>
          <c:cat>
            <c:strRef>
              <c:f>'8.9'!$C$38:$E$38</c:f>
              <c:strCache>
                <c:ptCount val="3"/>
                <c:pt idx="0">
                  <c:v>Leden</c:v>
                </c:pt>
                <c:pt idx="1">
                  <c:v>Únor</c:v>
                </c:pt>
                <c:pt idx="2">
                  <c:v>Březen</c:v>
                </c:pt>
              </c:strCache>
            </c:strRef>
          </c:cat>
          <c:val>
            <c:numRef>
              <c:f>('8.9'!$B$33,'8.9'!$D$33,'8.9'!$F$33)</c:f>
              <c:numCache>
                <c:formatCode>#,##0.0</c:formatCode>
                <c:ptCount val="3"/>
                <c:pt idx="0">
                  <c:v>138424.17599999998</c:v>
                </c:pt>
                <c:pt idx="1">
                  <c:v>105119.50899999999</c:v>
                </c:pt>
                <c:pt idx="2">
                  <c:v>106312.85799999999</c:v>
                </c:pt>
              </c:numCache>
            </c:numRef>
          </c:val>
          <c:extLst>
            <c:ext xmlns:c16="http://schemas.microsoft.com/office/drawing/2014/chart" uri="{C3380CC4-5D6E-409C-BE32-E72D297353CC}">
              <c16:uniqueId val="{00000006-0F87-474C-83B6-66F9D6E7D10B}"/>
            </c:ext>
          </c:extLst>
        </c:ser>
        <c:ser>
          <c:idx val="7"/>
          <c:order val="7"/>
          <c:tx>
            <c:strRef>
              <c:f>'8.9'!$A$34</c:f>
              <c:strCache>
                <c:ptCount val="1"/>
                <c:pt idx="0">
                  <c:v>Ostatní</c:v>
                </c:pt>
              </c:strCache>
            </c:strRef>
          </c:tx>
          <c:spPr>
            <a:solidFill>
              <a:srgbClr val="F7C9C7"/>
            </a:solidFill>
          </c:spPr>
          <c:invertIfNegative val="0"/>
          <c:cat>
            <c:strRef>
              <c:f>'8.9'!$C$38:$E$38</c:f>
              <c:strCache>
                <c:ptCount val="3"/>
                <c:pt idx="0">
                  <c:v>Leden</c:v>
                </c:pt>
                <c:pt idx="1">
                  <c:v>Únor</c:v>
                </c:pt>
                <c:pt idx="2">
                  <c:v>Březen</c:v>
                </c:pt>
              </c:strCache>
            </c:strRef>
          </c:cat>
          <c:val>
            <c:numRef>
              <c:f>('8.9'!$B$34,'8.9'!$D$34,'8.9'!$F$34)</c:f>
              <c:numCache>
                <c:formatCode>#,##0.0</c:formatCode>
                <c:ptCount val="3"/>
                <c:pt idx="0">
                  <c:v>2452.1999999999998</c:v>
                </c:pt>
                <c:pt idx="1">
                  <c:v>1989.12</c:v>
                </c:pt>
                <c:pt idx="2">
                  <c:v>2088.0100000000002</c:v>
                </c:pt>
              </c:numCache>
            </c:numRef>
          </c:val>
          <c:extLst>
            <c:ext xmlns:c16="http://schemas.microsoft.com/office/drawing/2014/chart" uri="{C3380CC4-5D6E-409C-BE32-E72D297353CC}">
              <c16:uniqueId val="{00000007-0F87-474C-83B6-66F9D6E7D10B}"/>
            </c:ext>
          </c:extLst>
        </c:ser>
        <c:dLbls>
          <c:showLegendKey val="0"/>
          <c:showVal val="0"/>
          <c:showCatName val="0"/>
          <c:showSerName val="0"/>
          <c:showPercent val="0"/>
          <c:showBubbleSize val="0"/>
        </c:dLbls>
        <c:gapWidth val="50"/>
        <c:overlap val="100"/>
        <c:axId val="199536640"/>
        <c:axId val="199538176"/>
      </c:barChart>
      <c:catAx>
        <c:axId val="1995366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199538176"/>
        <c:crosses val="autoZero"/>
        <c:auto val="1"/>
        <c:lblAlgn val="ctr"/>
        <c:lblOffset val="100"/>
        <c:noMultiLvlLbl val="0"/>
      </c:catAx>
      <c:valAx>
        <c:axId val="1995381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1995366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'8.9'!$A$38</c:f>
              <c:strCache>
                <c:ptCount val="1"/>
                <c:pt idx="0">
                  <c:v>Instalovaný výkon</c:v>
                </c:pt>
              </c:strCache>
            </c:strRef>
          </c:tx>
          <c:invertIfNegative val="0"/>
          <c:val>
            <c:numRef>
              <c:f>'8.9'!$B$38</c:f>
              <c:numCache>
                <c:formatCode>0.0%</c:formatCode>
                <c:ptCount val="1"/>
                <c:pt idx="0">
                  <c:v>3.3038322461923418E-2</c:v>
                </c:pt>
              </c:numCache>
            </c:numRef>
          </c:val>
          <c:extLst>
            <c:ext xmlns:c16="http://schemas.microsoft.com/office/drawing/2014/chart" uri="{C3380CC4-5D6E-409C-BE32-E72D297353CC}">
              <c16:uniqueId val="{00000000-5561-40B9-86E9-FCC4A9713A4F}"/>
            </c:ext>
          </c:extLst>
        </c:ser>
        <c:ser>
          <c:idx val="1"/>
          <c:order val="1"/>
          <c:tx>
            <c:strRef>
              <c:f>'8.9'!$A$39</c:f>
              <c:strCache>
                <c:ptCount val="1"/>
                <c:pt idx="0">
                  <c:v>Výroba tepla brutto</c:v>
                </c:pt>
              </c:strCache>
            </c:strRef>
          </c:tx>
          <c:invertIfNegative val="0"/>
          <c:val>
            <c:numRef>
              <c:f>'8.9'!$B$39</c:f>
              <c:numCache>
                <c:formatCode>0.0%</c:formatCode>
                <c:ptCount val="1"/>
                <c:pt idx="0">
                  <c:v>4.3102745617220613E-2</c:v>
                </c:pt>
              </c:numCache>
            </c:numRef>
          </c:val>
          <c:extLst>
            <c:ext xmlns:c16="http://schemas.microsoft.com/office/drawing/2014/chart" uri="{C3380CC4-5D6E-409C-BE32-E72D297353CC}">
              <c16:uniqueId val="{00000001-5561-40B9-86E9-FCC4A9713A4F}"/>
            </c:ext>
          </c:extLst>
        </c:ser>
        <c:ser>
          <c:idx val="2"/>
          <c:order val="2"/>
          <c:tx>
            <c:strRef>
              <c:f>'8.9'!$A$40</c:f>
              <c:strCache>
                <c:ptCount val="1"/>
                <c:pt idx="0">
                  <c:v>Dodávky tepla</c:v>
                </c:pt>
              </c:strCache>
            </c:strRef>
          </c:tx>
          <c:invertIfNegative val="0"/>
          <c:val>
            <c:numRef>
              <c:f>'8.9'!$B$40</c:f>
              <c:numCache>
                <c:formatCode>0.0%</c:formatCode>
                <c:ptCount val="1"/>
                <c:pt idx="0">
                  <c:v>4.0546929042072036E-2</c:v>
                </c:pt>
              </c:numCache>
            </c:numRef>
          </c:val>
          <c:extLst>
            <c:ext xmlns:c16="http://schemas.microsoft.com/office/drawing/2014/chart" uri="{C3380CC4-5D6E-409C-BE32-E72D297353CC}">
              <c16:uniqueId val="{00000002-5561-40B9-86E9-FCC4A9713A4F}"/>
            </c:ext>
          </c:extLst>
        </c:ser>
        <c:dLbls>
          <c:showLegendKey val="0"/>
          <c:showVal val="0"/>
          <c:showCatName val="0"/>
          <c:showSerName val="0"/>
          <c:showPercent val="0"/>
          <c:showBubbleSize val="0"/>
        </c:dLbls>
        <c:gapWidth val="150"/>
        <c:axId val="288329728"/>
        <c:axId val="288331264"/>
      </c:barChart>
      <c:catAx>
        <c:axId val="288329728"/>
        <c:scaling>
          <c:orientation val="maxMin"/>
        </c:scaling>
        <c:delete val="0"/>
        <c:axPos val="l"/>
        <c:numFmt formatCode="General" sourceLinked="1"/>
        <c:majorTickMark val="none"/>
        <c:minorTickMark val="none"/>
        <c:tickLblPos val="none"/>
        <c:crossAx val="288331264"/>
        <c:crosses val="autoZero"/>
        <c:auto val="1"/>
        <c:lblAlgn val="ctr"/>
        <c:lblOffset val="100"/>
        <c:noMultiLvlLbl val="0"/>
      </c:catAx>
      <c:valAx>
        <c:axId val="288331264"/>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8329728"/>
        <c:crosses val="max"/>
        <c:crossBetween val="between"/>
        <c:majorUnit val="0.1"/>
      </c:valAx>
    </c:plotArea>
    <c:legend>
      <c:legendPos val="b"/>
      <c:layout>
        <c:manualLayout>
          <c:xMode val="edge"/>
          <c:yMode val="edge"/>
          <c:x val="6.9444444444444441E-3"/>
          <c:y val="0.71354583342734568"/>
          <c:w val="0.69889982502187231"/>
          <c:h val="0.2782670358396482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baseline="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5.1063114008915024E-4"/>
          <c:y val="1.9249449835677793E-2"/>
        </c:manualLayout>
      </c:layout>
      <c:overlay val="0"/>
    </c:title>
    <c:autoTitleDeleted val="0"/>
    <c:plotArea>
      <c:layout/>
      <c:barChart>
        <c:barDir val="col"/>
        <c:grouping val="stacked"/>
        <c:varyColors val="0"/>
        <c:ser>
          <c:idx val="0"/>
          <c:order val="0"/>
          <c:tx>
            <c:strRef>
              <c:f>'8.9'!$A$10</c:f>
              <c:strCache>
                <c:ptCount val="1"/>
                <c:pt idx="0">
                  <c:v>Biomasa</c:v>
                </c:pt>
              </c:strCache>
            </c:strRef>
          </c:tx>
          <c:spPr>
            <a:solidFill>
              <a:srgbClr val="23315F"/>
            </a:solidFill>
          </c:spPr>
          <c:invertIfNegative val="0"/>
          <c:cat>
            <c:strRef>
              <c:f>'8.9'!$C$38:$E$38</c:f>
              <c:strCache>
                <c:ptCount val="3"/>
                <c:pt idx="0">
                  <c:v>Leden</c:v>
                </c:pt>
                <c:pt idx="1">
                  <c:v>Únor</c:v>
                </c:pt>
                <c:pt idx="2">
                  <c:v>Březen</c:v>
                </c:pt>
              </c:strCache>
            </c:strRef>
          </c:cat>
          <c:val>
            <c:numRef>
              <c:f>('8.9'!$B$10,'8.9'!$D$10,'8.9'!$F$10)</c:f>
              <c:numCache>
                <c:formatCode>#,##0.0</c:formatCode>
                <c:ptCount val="3"/>
                <c:pt idx="0">
                  <c:v>19178.827000000001</c:v>
                </c:pt>
                <c:pt idx="1">
                  <c:v>19918.504000000001</c:v>
                </c:pt>
                <c:pt idx="2">
                  <c:v>16185.249</c:v>
                </c:pt>
              </c:numCache>
            </c:numRef>
          </c:val>
          <c:extLst>
            <c:ext xmlns:c16="http://schemas.microsoft.com/office/drawing/2014/chart" uri="{C3380CC4-5D6E-409C-BE32-E72D297353CC}">
              <c16:uniqueId val="{00000000-16F9-49E0-B9F8-A65835EE11A6}"/>
            </c:ext>
          </c:extLst>
        </c:ser>
        <c:ser>
          <c:idx val="1"/>
          <c:order val="1"/>
          <c:tx>
            <c:strRef>
              <c:f>'8.9'!$A$11</c:f>
              <c:strCache>
                <c:ptCount val="1"/>
                <c:pt idx="0">
                  <c:v>Bioplyn</c:v>
                </c:pt>
              </c:strCache>
            </c:strRef>
          </c:tx>
          <c:spPr>
            <a:solidFill>
              <a:srgbClr val="5A6588"/>
            </a:solidFill>
          </c:spPr>
          <c:invertIfNegative val="0"/>
          <c:cat>
            <c:strRef>
              <c:f>'8.9'!$C$38:$E$38</c:f>
              <c:strCache>
                <c:ptCount val="3"/>
                <c:pt idx="0">
                  <c:v>Leden</c:v>
                </c:pt>
                <c:pt idx="1">
                  <c:v>Únor</c:v>
                </c:pt>
                <c:pt idx="2">
                  <c:v>Březen</c:v>
                </c:pt>
              </c:strCache>
            </c:strRef>
          </c:cat>
          <c:val>
            <c:numRef>
              <c:f>('8.9'!$B$11,'8.9'!$D$11,'8.9'!$F$11)</c:f>
              <c:numCache>
                <c:formatCode>#,##0.0</c:formatCode>
                <c:ptCount val="3"/>
                <c:pt idx="0">
                  <c:v>4018.0810000000001</c:v>
                </c:pt>
                <c:pt idx="1">
                  <c:v>3438.7639999999997</c:v>
                </c:pt>
                <c:pt idx="2">
                  <c:v>3770.12</c:v>
                </c:pt>
              </c:numCache>
            </c:numRef>
          </c:val>
          <c:extLst>
            <c:ext xmlns:c16="http://schemas.microsoft.com/office/drawing/2014/chart" uri="{C3380CC4-5D6E-409C-BE32-E72D297353CC}">
              <c16:uniqueId val="{00000001-16F9-49E0-B9F8-A65835EE11A6}"/>
            </c:ext>
          </c:extLst>
        </c:ser>
        <c:ser>
          <c:idx val="2"/>
          <c:order val="2"/>
          <c:tx>
            <c:strRef>
              <c:f>'8.9'!$A$12</c:f>
              <c:strCache>
                <c:ptCount val="1"/>
                <c:pt idx="0">
                  <c:v>Černé uhlí</c:v>
                </c:pt>
              </c:strCache>
            </c:strRef>
          </c:tx>
          <c:spPr>
            <a:solidFill>
              <a:srgbClr val="9198B0"/>
            </a:solidFill>
          </c:spPr>
          <c:invertIfNegative val="0"/>
          <c:cat>
            <c:strRef>
              <c:f>'8.9'!$C$38:$E$38</c:f>
              <c:strCache>
                <c:ptCount val="3"/>
                <c:pt idx="0">
                  <c:v>Leden</c:v>
                </c:pt>
                <c:pt idx="1">
                  <c:v>Únor</c:v>
                </c:pt>
                <c:pt idx="2">
                  <c:v>Březen</c:v>
                </c:pt>
              </c:strCache>
            </c:strRef>
          </c:cat>
          <c:val>
            <c:numRef>
              <c:f>('8.9'!$B$12,'8.9'!$D$12,'8.9'!$F$12)</c:f>
              <c:numCache>
                <c:formatCode>#,##0.0</c:formatCode>
                <c:ptCount val="3"/>
                <c:pt idx="0">
                  <c:v>71095.623000000007</c:v>
                </c:pt>
                <c:pt idx="1">
                  <c:v>57389.991000000002</c:v>
                </c:pt>
                <c:pt idx="2">
                  <c:v>0</c:v>
                </c:pt>
              </c:numCache>
            </c:numRef>
          </c:val>
          <c:extLst>
            <c:ext xmlns:c16="http://schemas.microsoft.com/office/drawing/2014/chart" uri="{C3380CC4-5D6E-409C-BE32-E72D297353CC}">
              <c16:uniqueId val="{00000002-16F9-49E0-B9F8-A65835EE11A6}"/>
            </c:ext>
          </c:extLst>
        </c:ser>
        <c:ser>
          <c:idx val="3"/>
          <c:order val="3"/>
          <c:tx>
            <c:strRef>
              <c:f>'8.9'!$A$13</c:f>
              <c:strCache>
                <c:ptCount val="1"/>
                <c:pt idx="0">
                  <c:v>Elektrická energie</c:v>
                </c:pt>
              </c:strCache>
            </c:strRef>
          </c:tx>
          <c:spPr>
            <a:solidFill>
              <a:srgbClr val="C8CBD7"/>
            </a:solidFill>
          </c:spPr>
          <c:invertIfNegative val="0"/>
          <c:cat>
            <c:strRef>
              <c:f>'8.9'!$C$38:$E$38</c:f>
              <c:strCache>
                <c:ptCount val="3"/>
                <c:pt idx="0">
                  <c:v>Leden</c:v>
                </c:pt>
                <c:pt idx="1">
                  <c:v>Únor</c:v>
                </c:pt>
                <c:pt idx="2">
                  <c:v>Březen</c:v>
                </c:pt>
              </c:strCache>
            </c:strRef>
          </c:cat>
          <c:val>
            <c:numRef>
              <c:f>('8.9'!$B$13,'8.9'!$D$13,'8.9'!$F$13)</c:f>
              <c:numCache>
                <c:formatCode>#,##0.0</c:formatCode>
                <c:ptCount val="3"/>
                <c:pt idx="0">
                  <c:v>0</c:v>
                </c:pt>
                <c:pt idx="1">
                  <c:v>0</c:v>
                </c:pt>
                <c:pt idx="2">
                  <c:v>0</c:v>
                </c:pt>
              </c:numCache>
            </c:numRef>
          </c:val>
          <c:extLst>
            <c:ext xmlns:c16="http://schemas.microsoft.com/office/drawing/2014/chart" uri="{C3380CC4-5D6E-409C-BE32-E72D297353CC}">
              <c16:uniqueId val="{00000003-16F9-49E0-B9F8-A65835EE11A6}"/>
            </c:ext>
          </c:extLst>
        </c:ser>
        <c:ser>
          <c:idx val="4"/>
          <c:order val="4"/>
          <c:tx>
            <c:strRef>
              <c:f>'8.9'!$A$14</c:f>
              <c:strCache>
                <c:ptCount val="1"/>
                <c:pt idx="0">
                  <c:v>Energie prostředí (tepelné čerpadlo)</c:v>
                </c:pt>
              </c:strCache>
            </c:strRef>
          </c:tx>
          <c:spPr>
            <a:solidFill>
              <a:srgbClr val="E02C1F"/>
            </a:solidFill>
          </c:spPr>
          <c:invertIfNegative val="0"/>
          <c:cat>
            <c:strRef>
              <c:f>'8.9'!$C$38:$E$38</c:f>
              <c:strCache>
                <c:ptCount val="3"/>
                <c:pt idx="0">
                  <c:v>Leden</c:v>
                </c:pt>
                <c:pt idx="1">
                  <c:v>Únor</c:v>
                </c:pt>
                <c:pt idx="2">
                  <c:v>Březen</c:v>
                </c:pt>
              </c:strCache>
            </c:strRef>
          </c:cat>
          <c:val>
            <c:numRef>
              <c:f>('8.9'!$B$14,'8.9'!$D$14,'8.9'!$F$14)</c:f>
              <c:numCache>
                <c:formatCode>#,##0.0</c:formatCode>
                <c:ptCount val="3"/>
                <c:pt idx="0">
                  <c:v>0</c:v>
                </c:pt>
                <c:pt idx="1">
                  <c:v>0</c:v>
                </c:pt>
                <c:pt idx="2">
                  <c:v>0</c:v>
                </c:pt>
              </c:numCache>
            </c:numRef>
          </c:val>
          <c:extLst>
            <c:ext xmlns:c16="http://schemas.microsoft.com/office/drawing/2014/chart" uri="{C3380CC4-5D6E-409C-BE32-E72D297353CC}">
              <c16:uniqueId val="{00000004-16F9-49E0-B9F8-A65835EE11A6}"/>
            </c:ext>
          </c:extLst>
        </c:ser>
        <c:ser>
          <c:idx val="5"/>
          <c:order val="5"/>
          <c:tx>
            <c:strRef>
              <c:f>'8.9'!$A$15</c:f>
              <c:strCache>
                <c:ptCount val="1"/>
                <c:pt idx="0">
                  <c:v>Energie Slunce (solární kolektor)</c:v>
                </c:pt>
              </c:strCache>
            </c:strRef>
          </c:tx>
          <c:spPr>
            <a:solidFill>
              <a:srgbClr val="E86158"/>
            </a:solidFill>
          </c:spPr>
          <c:invertIfNegative val="0"/>
          <c:cat>
            <c:strRef>
              <c:f>'8.9'!$C$38:$E$38</c:f>
              <c:strCache>
                <c:ptCount val="3"/>
                <c:pt idx="0">
                  <c:v>Leden</c:v>
                </c:pt>
                <c:pt idx="1">
                  <c:v>Únor</c:v>
                </c:pt>
                <c:pt idx="2">
                  <c:v>Březen</c:v>
                </c:pt>
              </c:strCache>
            </c:strRef>
          </c:cat>
          <c:val>
            <c:numRef>
              <c:f>('8.9'!$B$15,'8.9'!$D$15,'8.9'!$F$15)</c:f>
              <c:numCache>
                <c:formatCode>#,##0.0</c:formatCode>
                <c:ptCount val="3"/>
                <c:pt idx="0">
                  <c:v>0</c:v>
                </c:pt>
                <c:pt idx="1">
                  <c:v>0</c:v>
                </c:pt>
                <c:pt idx="2">
                  <c:v>0</c:v>
                </c:pt>
              </c:numCache>
            </c:numRef>
          </c:val>
          <c:extLst>
            <c:ext xmlns:c16="http://schemas.microsoft.com/office/drawing/2014/chart" uri="{C3380CC4-5D6E-409C-BE32-E72D297353CC}">
              <c16:uniqueId val="{00000005-16F9-49E0-B9F8-A65835EE11A6}"/>
            </c:ext>
          </c:extLst>
        </c:ser>
        <c:ser>
          <c:idx val="6"/>
          <c:order val="6"/>
          <c:tx>
            <c:strRef>
              <c:f>'8.9'!$A$16</c:f>
              <c:strCache>
                <c:ptCount val="1"/>
                <c:pt idx="0">
                  <c:v>Hnědé uhlí</c:v>
                </c:pt>
              </c:strCache>
            </c:strRef>
          </c:tx>
          <c:spPr>
            <a:solidFill>
              <a:srgbClr val="F0948F"/>
            </a:solidFill>
          </c:spPr>
          <c:invertIfNegative val="0"/>
          <c:cat>
            <c:strRef>
              <c:f>'8.9'!$C$38:$E$38</c:f>
              <c:strCache>
                <c:ptCount val="3"/>
                <c:pt idx="0">
                  <c:v>Leden</c:v>
                </c:pt>
                <c:pt idx="1">
                  <c:v>Únor</c:v>
                </c:pt>
                <c:pt idx="2">
                  <c:v>Březen</c:v>
                </c:pt>
              </c:strCache>
            </c:strRef>
          </c:cat>
          <c:val>
            <c:numRef>
              <c:f>('8.9'!$B$16,'8.9'!$D$16,'8.9'!$F$16)</c:f>
              <c:numCache>
                <c:formatCode>#,##0.0</c:formatCode>
                <c:ptCount val="3"/>
                <c:pt idx="0">
                  <c:v>184380.93599999999</c:v>
                </c:pt>
                <c:pt idx="1">
                  <c:v>160223.12900000002</c:v>
                </c:pt>
                <c:pt idx="2">
                  <c:v>167994.26199999999</c:v>
                </c:pt>
              </c:numCache>
            </c:numRef>
          </c:val>
          <c:extLst>
            <c:ext xmlns:c16="http://schemas.microsoft.com/office/drawing/2014/chart" uri="{C3380CC4-5D6E-409C-BE32-E72D297353CC}">
              <c16:uniqueId val="{00000006-16F9-49E0-B9F8-A65835EE11A6}"/>
            </c:ext>
          </c:extLst>
        </c:ser>
        <c:ser>
          <c:idx val="7"/>
          <c:order val="7"/>
          <c:tx>
            <c:strRef>
              <c:f>'8.9'!$A$17</c:f>
              <c:strCache>
                <c:ptCount val="1"/>
                <c:pt idx="0">
                  <c:v>Jaderné palivo</c:v>
                </c:pt>
              </c:strCache>
            </c:strRef>
          </c:tx>
          <c:spPr>
            <a:solidFill>
              <a:srgbClr val="F7C9C7"/>
            </a:solidFill>
          </c:spPr>
          <c:invertIfNegative val="0"/>
          <c:cat>
            <c:strRef>
              <c:f>'8.9'!$C$38:$E$38</c:f>
              <c:strCache>
                <c:ptCount val="3"/>
                <c:pt idx="0">
                  <c:v>Leden</c:v>
                </c:pt>
                <c:pt idx="1">
                  <c:v>Únor</c:v>
                </c:pt>
                <c:pt idx="2">
                  <c:v>Březen</c:v>
                </c:pt>
              </c:strCache>
            </c:strRef>
          </c:cat>
          <c:val>
            <c:numRef>
              <c:f>('8.9'!$B$17,'8.9'!$D$17,'8.9'!$F$17)</c:f>
              <c:numCache>
                <c:formatCode>#,##0.0</c:formatCode>
                <c:ptCount val="3"/>
                <c:pt idx="0">
                  <c:v>0</c:v>
                </c:pt>
                <c:pt idx="1">
                  <c:v>0</c:v>
                </c:pt>
                <c:pt idx="2">
                  <c:v>0</c:v>
                </c:pt>
              </c:numCache>
            </c:numRef>
          </c:val>
          <c:extLst>
            <c:ext xmlns:c16="http://schemas.microsoft.com/office/drawing/2014/chart" uri="{C3380CC4-5D6E-409C-BE32-E72D297353CC}">
              <c16:uniqueId val="{00000007-16F9-49E0-B9F8-A65835EE11A6}"/>
            </c:ext>
          </c:extLst>
        </c:ser>
        <c:ser>
          <c:idx val="8"/>
          <c:order val="8"/>
          <c:tx>
            <c:strRef>
              <c:f>'8.9'!$A$18</c:f>
              <c:strCache>
                <c:ptCount val="1"/>
                <c:pt idx="0">
                  <c:v>Koks</c:v>
                </c:pt>
              </c:strCache>
            </c:strRef>
          </c:tx>
          <c:spPr>
            <a:solidFill>
              <a:srgbClr val="262626"/>
            </a:solidFill>
          </c:spPr>
          <c:invertIfNegative val="0"/>
          <c:cat>
            <c:strRef>
              <c:f>'8.9'!$C$38:$E$38</c:f>
              <c:strCache>
                <c:ptCount val="3"/>
                <c:pt idx="0">
                  <c:v>Leden</c:v>
                </c:pt>
                <c:pt idx="1">
                  <c:v>Únor</c:v>
                </c:pt>
                <c:pt idx="2">
                  <c:v>Březen</c:v>
                </c:pt>
              </c:strCache>
            </c:strRef>
          </c:cat>
          <c:val>
            <c:numRef>
              <c:f>('8.9'!$B$18,'8.9'!$D$18,'8.9'!$F$18)</c:f>
              <c:numCache>
                <c:formatCode>#,##0.0</c:formatCode>
                <c:ptCount val="3"/>
                <c:pt idx="0">
                  <c:v>0</c:v>
                </c:pt>
                <c:pt idx="1">
                  <c:v>0</c:v>
                </c:pt>
                <c:pt idx="2">
                  <c:v>0</c:v>
                </c:pt>
              </c:numCache>
            </c:numRef>
          </c:val>
          <c:extLst>
            <c:ext xmlns:c16="http://schemas.microsoft.com/office/drawing/2014/chart" uri="{C3380CC4-5D6E-409C-BE32-E72D297353CC}">
              <c16:uniqueId val="{00000008-16F9-49E0-B9F8-A65835EE11A6}"/>
            </c:ext>
          </c:extLst>
        </c:ser>
        <c:ser>
          <c:idx val="9"/>
          <c:order val="9"/>
          <c:tx>
            <c:strRef>
              <c:f>'8.9'!$A$19</c:f>
              <c:strCache>
                <c:ptCount val="1"/>
                <c:pt idx="0">
                  <c:v>Odpadní teplo</c:v>
                </c:pt>
              </c:strCache>
            </c:strRef>
          </c:tx>
          <c:spPr>
            <a:solidFill>
              <a:srgbClr val="646363"/>
            </a:solidFill>
          </c:spPr>
          <c:invertIfNegative val="0"/>
          <c:cat>
            <c:strRef>
              <c:f>'8.9'!$C$38:$E$38</c:f>
              <c:strCache>
                <c:ptCount val="3"/>
                <c:pt idx="0">
                  <c:v>Leden</c:v>
                </c:pt>
                <c:pt idx="1">
                  <c:v>Únor</c:v>
                </c:pt>
                <c:pt idx="2">
                  <c:v>Březen</c:v>
                </c:pt>
              </c:strCache>
            </c:strRef>
          </c:cat>
          <c:val>
            <c:numRef>
              <c:f>('8.9'!$B$19,'8.9'!$D$19,'8.9'!$F$19)</c:f>
              <c:numCache>
                <c:formatCode>#,##0.0</c:formatCode>
                <c:ptCount val="3"/>
                <c:pt idx="0">
                  <c:v>0</c:v>
                </c:pt>
                <c:pt idx="1">
                  <c:v>0</c:v>
                </c:pt>
                <c:pt idx="2">
                  <c:v>0</c:v>
                </c:pt>
              </c:numCache>
            </c:numRef>
          </c:val>
          <c:extLst>
            <c:ext xmlns:c16="http://schemas.microsoft.com/office/drawing/2014/chart" uri="{C3380CC4-5D6E-409C-BE32-E72D297353CC}">
              <c16:uniqueId val="{00000009-16F9-49E0-B9F8-A65835EE11A6}"/>
            </c:ext>
          </c:extLst>
        </c:ser>
        <c:ser>
          <c:idx val="10"/>
          <c:order val="10"/>
          <c:tx>
            <c:strRef>
              <c:f>'8.9'!$A$20</c:f>
              <c:strCache>
                <c:ptCount val="1"/>
                <c:pt idx="0">
                  <c:v>Ostatní kapalná paliva</c:v>
                </c:pt>
              </c:strCache>
            </c:strRef>
          </c:tx>
          <c:spPr>
            <a:solidFill>
              <a:srgbClr val="9D9D9C"/>
            </a:solidFill>
          </c:spPr>
          <c:invertIfNegative val="0"/>
          <c:cat>
            <c:strRef>
              <c:f>'8.9'!$C$38:$E$38</c:f>
              <c:strCache>
                <c:ptCount val="3"/>
                <c:pt idx="0">
                  <c:v>Leden</c:v>
                </c:pt>
                <c:pt idx="1">
                  <c:v>Únor</c:v>
                </c:pt>
                <c:pt idx="2">
                  <c:v>Březen</c:v>
                </c:pt>
              </c:strCache>
            </c:strRef>
          </c:cat>
          <c:val>
            <c:numRef>
              <c:f>('8.9'!$B$20,'8.9'!$D$20,'8.9'!$F$20)</c:f>
              <c:numCache>
                <c:formatCode>#,##0.0</c:formatCode>
                <c:ptCount val="3"/>
                <c:pt idx="0">
                  <c:v>0</c:v>
                </c:pt>
                <c:pt idx="1">
                  <c:v>0</c:v>
                </c:pt>
                <c:pt idx="2">
                  <c:v>0</c:v>
                </c:pt>
              </c:numCache>
            </c:numRef>
          </c:val>
          <c:extLst>
            <c:ext xmlns:c16="http://schemas.microsoft.com/office/drawing/2014/chart" uri="{C3380CC4-5D6E-409C-BE32-E72D297353CC}">
              <c16:uniqueId val="{0000000A-16F9-49E0-B9F8-A65835EE11A6}"/>
            </c:ext>
          </c:extLst>
        </c:ser>
        <c:ser>
          <c:idx val="11"/>
          <c:order val="11"/>
          <c:tx>
            <c:strRef>
              <c:f>'8.9'!$A$21</c:f>
              <c:strCache>
                <c:ptCount val="1"/>
                <c:pt idx="0">
                  <c:v>Ostatní pevná paliva</c:v>
                </c:pt>
              </c:strCache>
            </c:strRef>
          </c:tx>
          <c:spPr>
            <a:solidFill>
              <a:srgbClr val="D0D0D0"/>
            </a:solidFill>
          </c:spPr>
          <c:invertIfNegative val="0"/>
          <c:cat>
            <c:strRef>
              <c:f>'8.9'!$C$38:$E$38</c:f>
              <c:strCache>
                <c:ptCount val="3"/>
                <c:pt idx="0">
                  <c:v>Leden</c:v>
                </c:pt>
                <c:pt idx="1">
                  <c:v>Únor</c:v>
                </c:pt>
                <c:pt idx="2">
                  <c:v>Březen</c:v>
                </c:pt>
              </c:strCache>
            </c:strRef>
          </c:cat>
          <c:val>
            <c:numRef>
              <c:f>('8.9'!$B$21,'8.9'!$D$21,'8.9'!$F$21)</c:f>
              <c:numCache>
                <c:formatCode>#,##0.0</c:formatCode>
                <c:ptCount val="3"/>
                <c:pt idx="0">
                  <c:v>0</c:v>
                </c:pt>
                <c:pt idx="1">
                  <c:v>0</c:v>
                </c:pt>
                <c:pt idx="2">
                  <c:v>0</c:v>
                </c:pt>
              </c:numCache>
            </c:numRef>
          </c:val>
          <c:extLst>
            <c:ext xmlns:c16="http://schemas.microsoft.com/office/drawing/2014/chart" uri="{C3380CC4-5D6E-409C-BE32-E72D297353CC}">
              <c16:uniqueId val="{0000000B-16F9-49E0-B9F8-A65835EE11A6}"/>
            </c:ext>
          </c:extLst>
        </c:ser>
        <c:ser>
          <c:idx val="12"/>
          <c:order val="12"/>
          <c:tx>
            <c:strRef>
              <c:f>'8.9'!$A$22</c:f>
              <c:strCache>
                <c:ptCount val="1"/>
                <c:pt idx="0">
                  <c:v>Ostatní plyny</c:v>
                </c:pt>
              </c:strCache>
            </c:strRef>
          </c:tx>
          <c:spPr>
            <a:pattFill prst="ltUpDiag">
              <a:fgClr>
                <a:srgbClr val="23315F"/>
              </a:fgClr>
              <a:bgClr>
                <a:sysClr val="window" lastClr="FFFFFF"/>
              </a:bgClr>
            </a:pattFill>
          </c:spPr>
          <c:invertIfNegative val="0"/>
          <c:cat>
            <c:strRef>
              <c:f>'8.9'!$C$38:$E$38</c:f>
              <c:strCache>
                <c:ptCount val="3"/>
                <c:pt idx="0">
                  <c:v>Leden</c:v>
                </c:pt>
                <c:pt idx="1">
                  <c:v>Únor</c:v>
                </c:pt>
                <c:pt idx="2">
                  <c:v>Březen</c:v>
                </c:pt>
              </c:strCache>
            </c:strRef>
          </c:cat>
          <c:val>
            <c:numRef>
              <c:f>('8.9'!$B$22,'8.9'!$D$22,'8.9'!$F$22)</c:f>
              <c:numCache>
                <c:formatCode>#,##0.0</c:formatCode>
                <c:ptCount val="3"/>
                <c:pt idx="0">
                  <c:v>0</c:v>
                </c:pt>
                <c:pt idx="1">
                  <c:v>0</c:v>
                </c:pt>
                <c:pt idx="2">
                  <c:v>0</c:v>
                </c:pt>
              </c:numCache>
            </c:numRef>
          </c:val>
          <c:extLst>
            <c:ext xmlns:c16="http://schemas.microsoft.com/office/drawing/2014/chart" uri="{C3380CC4-5D6E-409C-BE32-E72D297353CC}">
              <c16:uniqueId val="{0000000C-16F9-49E0-B9F8-A65835EE11A6}"/>
            </c:ext>
          </c:extLst>
        </c:ser>
        <c:ser>
          <c:idx val="13"/>
          <c:order val="13"/>
          <c:tx>
            <c:strRef>
              <c:f>'8.9'!$A$23</c:f>
              <c:strCache>
                <c:ptCount val="1"/>
                <c:pt idx="0">
                  <c:v>Ostatní</c:v>
                </c:pt>
              </c:strCache>
            </c:strRef>
          </c:tx>
          <c:spPr>
            <a:pattFill prst="ltUpDiag">
              <a:fgClr>
                <a:srgbClr val="E02C1F"/>
              </a:fgClr>
              <a:bgClr>
                <a:sysClr val="window" lastClr="FFFFFF"/>
              </a:bgClr>
            </a:pattFill>
          </c:spPr>
          <c:invertIfNegative val="0"/>
          <c:cat>
            <c:strRef>
              <c:f>'8.9'!$C$38:$E$38</c:f>
              <c:strCache>
                <c:ptCount val="3"/>
                <c:pt idx="0">
                  <c:v>Leden</c:v>
                </c:pt>
                <c:pt idx="1">
                  <c:v>Únor</c:v>
                </c:pt>
                <c:pt idx="2">
                  <c:v>Březen</c:v>
                </c:pt>
              </c:strCache>
            </c:strRef>
          </c:cat>
          <c:val>
            <c:numRef>
              <c:f>('8.9'!$B$23,'8.9'!$D$23,'8.9'!$F$23)</c:f>
              <c:numCache>
                <c:formatCode>#,##0.0</c:formatCode>
                <c:ptCount val="3"/>
                <c:pt idx="0">
                  <c:v>0</c:v>
                </c:pt>
                <c:pt idx="1">
                  <c:v>0</c:v>
                </c:pt>
                <c:pt idx="2">
                  <c:v>0</c:v>
                </c:pt>
              </c:numCache>
            </c:numRef>
          </c:val>
          <c:extLst>
            <c:ext xmlns:c16="http://schemas.microsoft.com/office/drawing/2014/chart" uri="{C3380CC4-5D6E-409C-BE32-E72D297353CC}">
              <c16:uniqueId val="{0000000D-16F9-49E0-B9F8-A65835EE11A6}"/>
            </c:ext>
          </c:extLst>
        </c:ser>
        <c:ser>
          <c:idx val="14"/>
          <c:order val="14"/>
          <c:tx>
            <c:strRef>
              <c:f>'8.9'!$A$24</c:f>
              <c:strCache>
                <c:ptCount val="1"/>
                <c:pt idx="0">
                  <c:v>Topné oleje</c:v>
                </c:pt>
              </c:strCache>
            </c:strRef>
          </c:tx>
          <c:spPr>
            <a:pattFill prst="ltUpDiag">
              <a:fgClr>
                <a:srgbClr val="23315F"/>
              </a:fgClr>
              <a:bgClr>
                <a:sysClr val="window" lastClr="FFFFFF"/>
              </a:bgClr>
            </a:pattFill>
          </c:spPr>
          <c:invertIfNegative val="0"/>
          <c:cat>
            <c:strRef>
              <c:f>'8.9'!$C$38:$E$38</c:f>
              <c:strCache>
                <c:ptCount val="3"/>
                <c:pt idx="0">
                  <c:v>Leden</c:v>
                </c:pt>
                <c:pt idx="1">
                  <c:v>Únor</c:v>
                </c:pt>
                <c:pt idx="2">
                  <c:v>Březen</c:v>
                </c:pt>
              </c:strCache>
            </c:strRef>
          </c:cat>
          <c:val>
            <c:numRef>
              <c:f>('8.9'!$B$24,'8.9'!$D$24,'8.9'!$F$24)</c:f>
              <c:numCache>
                <c:formatCode>#,##0.0</c:formatCode>
                <c:ptCount val="3"/>
                <c:pt idx="0">
                  <c:v>48067.9</c:v>
                </c:pt>
                <c:pt idx="1">
                  <c:v>16549.983</c:v>
                </c:pt>
                <c:pt idx="2">
                  <c:v>13216.415000000001</c:v>
                </c:pt>
              </c:numCache>
            </c:numRef>
          </c:val>
          <c:extLst>
            <c:ext xmlns:c16="http://schemas.microsoft.com/office/drawing/2014/chart" uri="{C3380CC4-5D6E-409C-BE32-E72D297353CC}">
              <c16:uniqueId val="{0000000E-16F9-49E0-B9F8-A65835EE11A6}"/>
            </c:ext>
          </c:extLst>
        </c:ser>
        <c:ser>
          <c:idx val="15"/>
          <c:order val="15"/>
          <c:tx>
            <c:strRef>
              <c:f>'8.9'!$A$25</c:f>
              <c:strCache>
                <c:ptCount val="1"/>
                <c:pt idx="0">
                  <c:v>Zemní plyn</c:v>
                </c:pt>
              </c:strCache>
            </c:strRef>
          </c:tx>
          <c:spPr>
            <a:pattFill prst="ltUpDiag">
              <a:fgClr>
                <a:srgbClr val="E86158"/>
              </a:fgClr>
              <a:bgClr>
                <a:sysClr val="window" lastClr="FFFFFF"/>
              </a:bgClr>
            </a:pattFill>
          </c:spPr>
          <c:invertIfNegative val="0"/>
          <c:cat>
            <c:strRef>
              <c:f>'8.9'!$C$38:$E$38</c:f>
              <c:strCache>
                <c:ptCount val="3"/>
                <c:pt idx="0">
                  <c:v>Leden</c:v>
                </c:pt>
                <c:pt idx="1">
                  <c:v>Únor</c:v>
                </c:pt>
                <c:pt idx="2">
                  <c:v>Březen</c:v>
                </c:pt>
              </c:strCache>
            </c:strRef>
          </c:cat>
          <c:val>
            <c:numRef>
              <c:f>('8.9'!$B$25,'8.9'!$D$25,'8.9'!$F$25)</c:f>
              <c:numCache>
                <c:formatCode>#,##0.0</c:formatCode>
                <c:ptCount val="3"/>
                <c:pt idx="0">
                  <c:v>177765.726</c:v>
                </c:pt>
                <c:pt idx="1">
                  <c:v>134030.516</c:v>
                </c:pt>
                <c:pt idx="2">
                  <c:v>191012.97199999998</c:v>
                </c:pt>
              </c:numCache>
            </c:numRef>
          </c:val>
          <c:extLst>
            <c:ext xmlns:c16="http://schemas.microsoft.com/office/drawing/2014/chart" uri="{C3380CC4-5D6E-409C-BE32-E72D297353CC}">
              <c16:uniqueId val="{0000000F-16F9-49E0-B9F8-A65835EE11A6}"/>
            </c:ext>
          </c:extLst>
        </c:ser>
        <c:dLbls>
          <c:showLegendKey val="0"/>
          <c:showVal val="0"/>
          <c:showCatName val="0"/>
          <c:showSerName val="0"/>
          <c:showPercent val="0"/>
          <c:showBubbleSize val="0"/>
        </c:dLbls>
        <c:gapWidth val="75"/>
        <c:overlap val="100"/>
        <c:axId val="289046528"/>
        <c:axId val="289048064"/>
      </c:barChart>
      <c:catAx>
        <c:axId val="289046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048064"/>
        <c:crosses val="autoZero"/>
        <c:auto val="1"/>
        <c:lblAlgn val="ctr"/>
        <c:lblOffset val="100"/>
        <c:noMultiLvlLbl val="0"/>
      </c:catAx>
      <c:valAx>
        <c:axId val="2890480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04652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4086-4D7F-B1F4-DA43308C29EB}"/>
              </c:ext>
            </c:extLst>
          </c:dPt>
          <c:dPt>
            <c:idx val="1"/>
            <c:bubble3D val="0"/>
            <c:spPr>
              <a:solidFill>
                <a:schemeClr val="accent2"/>
              </a:solidFill>
            </c:spPr>
            <c:extLst>
              <c:ext xmlns:c16="http://schemas.microsoft.com/office/drawing/2014/chart" uri="{C3380CC4-5D6E-409C-BE32-E72D297353CC}">
                <c16:uniqueId val="{00000003-4086-4D7F-B1F4-DA43308C29EB}"/>
              </c:ext>
            </c:extLst>
          </c:dPt>
          <c:dPt>
            <c:idx val="2"/>
            <c:bubble3D val="0"/>
            <c:spPr>
              <a:solidFill>
                <a:schemeClr val="accent3"/>
              </a:solidFill>
            </c:spPr>
            <c:extLst>
              <c:ext xmlns:c16="http://schemas.microsoft.com/office/drawing/2014/chart" uri="{C3380CC4-5D6E-409C-BE32-E72D297353CC}">
                <c16:uniqueId val="{00000005-4086-4D7F-B1F4-DA43308C29EB}"/>
              </c:ext>
            </c:extLst>
          </c:dPt>
          <c:dPt>
            <c:idx val="3"/>
            <c:bubble3D val="0"/>
            <c:spPr>
              <a:solidFill>
                <a:schemeClr val="accent4"/>
              </a:solidFill>
            </c:spPr>
            <c:extLst>
              <c:ext xmlns:c16="http://schemas.microsoft.com/office/drawing/2014/chart" uri="{C3380CC4-5D6E-409C-BE32-E72D297353CC}">
                <c16:uniqueId val="{00000007-4086-4D7F-B1F4-DA43308C29EB}"/>
              </c:ext>
            </c:extLst>
          </c:dPt>
          <c:dPt>
            <c:idx val="4"/>
            <c:bubble3D val="0"/>
            <c:spPr>
              <a:solidFill>
                <a:schemeClr val="accent5"/>
              </a:solidFill>
            </c:spPr>
            <c:extLst>
              <c:ext xmlns:c16="http://schemas.microsoft.com/office/drawing/2014/chart" uri="{C3380CC4-5D6E-409C-BE32-E72D297353CC}">
                <c16:uniqueId val="{00000009-4086-4D7F-B1F4-DA43308C29EB}"/>
              </c:ext>
            </c:extLst>
          </c:dPt>
          <c:dPt>
            <c:idx val="5"/>
            <c:bubble3D val="0"/>
            <c:spPr>
              <a:solidFill>
                <a:schemeClr val="accent6"/>
              </a:solidFill>
            </c:spPr>
            <c:extLst>
              <c:ext xmlns:c16="http://schemas.microsoft.com/office/drawing/2014/chart" uri="{C3380CC4-5D6E-409C-BE32-E72D297353CC}">
                <c16:uniqueId val="{0000000B-4086-4D7F-B1F4-DA43308C29EB}"/>
              </c:ext>
            </c:extLst>
          </c:dPt>
          <c:dPt>
            <c:idx val="6"/>
            <c:bubble3D val="0"/>
            <c:spPr>
              <a:solidFill>
                <a:srgbClr val="F0948F"/>
              </a:solidFill>
            </c:spPr>
            <c:extLst>
              <c:ext xmlns:c16="http://schemas.microsoft.com/office/drawing/2014/chart" uri="{C3380CC4-5D6E-409C-BE32-E72D297353CC}">
                <c16:uniqueId val="{0000000D-4086-4D7F-B1F4-DA43308C29EB}"/>
              </c:ext>
            </c:extLst>
          </c:dPt>
          <c:dPt>
            <c:idx val="7"/>
            <c:bubble3D val="0"/>
            <c:spPr>
              <a:solidFill>
                <a:srgbClr val="F7C9C7"/>
              </a:solidFill>
            </c:spPr>
            <c:extLst>
              <c:ext xmlns:c16="http://schemas.microsoft.com/office/drawing/2014/chart" uri="{C3380CC4-5D6E-409C-BE32-E72D297353CC}">
                <c16:uniqueId val="{0000000F-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4086-4D7F-B1F4-DA43308C29EB}"/>
            </c:ext>
          </c:extLst>
        </c:ser>
        <c:ser>
          <c:idx val="2"/>
          <c:order val="1"/>
          <c:dPt>
            <c:idx val="0"/>
            <c:bubble3D val="0"/>
            <c:spPr>
              <a:solidFill>
                <a:schemeClr val="accent1"/>
              </a:solidFill>
            </c:spPr>
            <c:extLst>
              <c:ext xmlns:c16="http://schemas.microsoft.com/office/drawing/2014/chart" uri="{C3380CC4-5D6E-409C-BE32-E72D297353CC}">
                <c16:uniqueId val="{00000012-4086-4D7F-B1F4-DA43308C29EB}"/>
              </c:ext>
            </c:extLst>
          </c:dPt>
          <c:dPt>
            <c:idx val="1"/>
            <c:bubble3D val="0"/>
            <c:spPr>
              <a:solidFill>
                <a:schemeClr val="accent2"/>
              </a:solidFill>
            </c:spPr>
            <c:extLst>
              <c:ext xmlns:c16="http://schemas.microsoft.com/office/drawing/2014/chart" uri="{C3380CC4-5D6E-409C-BE32-E72D297353CC}">
                <c16:uniqueId val="{00000014-4086-4D7F-B1F4-DA43308C29EB}"/>
              </c:ext>
            </c:extLst>
          </c:dPt>
          <c:dPt>
            <c:idx val="2"/>
            <c:bubble3D val="0"/>
            <c:spPr>
              <a:solidFill>
                <a:schemeClr val="accent3"/>
              </a:solidFill>
            </c:spPr>
            <c:extLst>
              <c:ext xmlns:c16="http://schemas.microsoft.com/office/drawing/2014/chart" uri="{C3380CC4-5D6E-409C-BE32-E72D297353CC}">
                <c16:uniqueId val="{00000016-4086-4D7F-B1F4-DA43308C29EB}"/>
              </c:ext>
            </c:extLst>
          </c:dPt>
          <c:dPt>
            <c:idx val="3"/>
            <c:bubble3D val="0"/>
            <c:spPr>
              <a:solidFill>
                <a:schemeClr val="accent4"/>
              </a:solidFill>
            </c:spPr>
            <c:extLst>
              <c:ext xmlns:c16="http://schemas.microsoft.com/office/drawing/2014/chart" uri="{C3380CC4-5D6E-409C-BE32-E72D297353CC}">
                <c16:uniqueId val="{00000018-4086-4D7F-B1F4-DA43308C29EB}"/>
              </c:ext>
            </c:extLst>
          </c:dPt>
          <c:dPt>
            <c:idx val="4"/>
            <c:bubble3D val="0"/>
            <c:spPr>
              <a:solidFill>
                <a:schemeClr val="accent5"/>
              </a:solidFill>
            </c:spPr>
            <c:extLst>
              <c:ext xmlns:c16="http://schemas.microsoft.com/office/drawing/2014/chart" uri="{C3380CC4-5D6E-409C-BE32-E72D297353CC}">
                <c16:uniqueId val="{0000001A-4086-4D7F-B1F4-DA43308C29EB}"/>
              </c:ext>
            </c:extLst>
          </c:dPt>
          <c:dPt>
            <c:idx val="5"/>
            <c:bubble3D val="0"/>
            <c:spPr>
              <a:solidFill>
                <a:schemeClr val="accent6"/>
              </a:solidFill>
            </c:spPr>
            <c:extLst>
              <c:ext xmlns:c16="http://schemas.microsoft.com/office/drawing/2014/chart" uri="{C3380CC4-5D6E-409C-BE32-E72D297353CC}">
                <c16:uniqueId val="{0000001C-4086-4D7F-B1F4-DA43308C29EB}"/>
              </c:ext>
            </c:extLst>
          </c:dPt>
          <c:dPt>
            <c:idx val="6"/>
            <c:bubble3D val="0"/>
            <c:spPr>
              <a:solidFill>
                <a:srgbClr val="F0948F"/>
              </a:solidFill>
            </c:spPr>
            <c:extLst>
              <c:ext xmlns:c16="http://schemas.microsoft.com/office/drawing/2014/chart" uri="{C3380CC4-5D6E-409C-BE32-E72D297353CC}">
                <c16:uniqueId val="{0000001E-4086-4D7F-B1F4-DA43308C29EB}"/>
              </c:ext>
            </c:extLst>
          </c:dPt>
          <c:dPt>
            <c:idx val="7"/>
            <c:bubble3D val="0"/>
            <c:spPr>
              <a:solidFill>
                <a:srgbClr val="F7C9C7"/>
              </a:solidFill>
            </c:spPr>
            <c:extLst>
              <c:ext xmlns:c16="http://schemas.microsoft.com/office/drawing/2014/chart" uri="{C3380CC4-5D6E-409C-BE32-E72D297353CC}">
                <c16:uniqueId val="{00000020-4086-4D7F-B1F4-DA43308C29EB}"/>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4086-4D7F-B1F4-DA43308C29E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EB79-47F7-90AB-429F41054E43}"/>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EB79-47F7-90AB-429F41054E43}"/>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EB79-47F7-90AB-429F41054E43}"/>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EB79-47F7-90AB-429F41054E43}"/>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EB79-47F7-90AB-429F41054E43}"/>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EB79-47F7-90AB-429F41054E43}"/>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EB79-47F7-90AB-429F41054E43}"/>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EB79-47F7-90AB-429F41054E43}"/>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EB79-47F7-90AB-429F41054E43}"/>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EB79-47F7-90AB-429F41054E43}"/>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EB79-47F7-90AB-429F41054E43}"/>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EB79-47F7-90AB-429F41054E43}"/>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EB79-47F7-90AB-429F41054E43}"/>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EB79-47F7-90AB-429F41054E43}"/>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EB79-47F7-90AB-429F41054E43}"/>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EB79-47F7-90AB-429F41054E43}"/>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726692511942471E-3"/>
          <c:y val="0"/>
        </c:manualLayout>
      </c:layout>
      <c:overlay val="0"/>
    </c:title>
    <c:autoTitleDeleted val="0"/>
    <c:plotArea>
      <c:layout>
        <c:manualLayout>
          <c:layoutTarget val="inner"/>
          <c:xMode val="edge"/>
          <c:yMode val="edge"/>
          <c:x val="7.5531919219025079E-2"/>
          <c:y val="0.25777366064536045"/>
          <c:w val="0.6353664721138359"/>
          <c:h val="0.54330228329301977"/>
        </c:manualLayout>
      </c:layout>
      <c:barChart>
        <c:barDir val="col"/>
        <c:grouping val="stacked"/>
        <c:varyColors val="0"/>
        <c:ser>
          <c:idx val="0"/>
          <c:order val="0"/>
          <c:tx>
            <c:strRef>
              <c:f>'8.10'!$A$28</c:f>
              <c:strCache>
                <c:ptCount val="1"/>
                <c:pt idx="0">
                  <c:v>Průmysl</c:v>
                </c:pt>
              </c:strCache>
            </c:strRef>
          </c:tx>
          <c:invertIfNegative val="0"/>
          <c:cat>
            <c:strRef>
              <c:f>'8.10'!$C$38:$E$38</c:f>
              <c:strCache>
                <c:ptCount val="3"/>
                <c:pt idx="0">
                  <c:v>Leden</c:v>
                </c:pt>
                <c:pt idx="1">
                  <c:v>Únor</c:v>
                </c:pt>
                <c:pt idx="2">
                  <c:v>Březen</c:v>
                </c:pt>
              </c:strCache>
            </c:strRef>
          </c:cat>
          <c:val>
            <c:numRef>
              <c:f>('8.10'!$B$28,'8.10'!$D$28,'8.10'!$F$28)</c:f>
              <c:numCache>
                <c:formatCode>#,##0.0</c:formatCode>
                <c:ptCount val="3"/>
                <c:pt idx="0">
                  <c:v>71263.782999999996</c:v>
                </c:pt>
                <c:pt idx="1">
                  <c:v>55753.16</c:v>
                </c:pt>
                <c:pt idx="2">
                  <c:v>57149.322000000007</c:v>
                </c:pt>
              </c:numCache>
            </c:numRef>
          </c:val>
          <c:extLst>
            <c:ext xmlns:c16="http://schemas.microsoft.com/office/drawing/2014/chart" uri="{C3380CC4-5D6E-409C-BE32-E72D297353CC}">
              <c16:uniqueId val="{00000000-7D39-477E-9522-6A9F2FCCFBB0}"/>
            </c:ext>
          </c:extLst>
        </c:ser>
        <c:ser>
          <c:idx val="1"/>
          <c:order val="1"/>
          <c:tx>
            <c:strRef>
              <c:f>'8.10'!$A$29</c:f>
              <c:strCache>
                <c:ptCount val="1"/>
                <c:pt idx="0">
                  <c:v>Energetika</c:v>
                </c:pt>
              </c:strCache>
            </c:strRef>
          </c:tx>
          <c:invertIfNegative val="0"/>
          <c:cat>
            <c:strRef>
              <c:f>'8.10'!$C$38:$E$38</c:f>
              <c:strCache>
                <c:ptCount val="3"/>
                <c:pt idx="0">
                  <c:v>Leden</c:v>
                </c:pt>
                <c:pt idx="1">
                  <c:v>Únor</c:v>
                </c:pt>
                <c:pt idx="2">
                  <c:v>Březen</c:v>
                </c:pt>
              </c:strCache>
            </c:strRef>
          </c:cat>
          <c:val>
            <c:numRef>
              <c:f>('8.10'!$B$29,'8.10'!$D$29,'8.10'!$F$29)</c:f>
              <c:numCache>
                <c:formatCode>#,##0.0</c:formatCode>
                <c:ptCount val="3"/>
                <c:pt idx="0">
                  <c:v>2296.9</c:v>
                </c:pt>
                <c:pt idx="1">
                  <c:v>2546</c:v>
                </c:pt>
                <c:pt idx="2">
                  <c:v>3578.2</c:v>
                </c:pt>
              </c:numCache>
            </c:numRef>
          </c:val>
          <c:extLst>
            <c:ext xmlns:c16="http://schemas.microsoft.com/office/drawing/2014/chart" uri="{C3380CC4-5D6E-409C-BE32-E72D297353CC}">
              <c16:uniqueId val="{00000001-7D39-477E-9522-6A9F2FCCFBB0}"/>
            </c:ext>
          </c:extLst>
        </c:ser>
        <c:ser>
          <c:idx val="2"/>
          <c:order val="2"/>
          <c:tx>
            <c:strRef>
              <c:f>'8.10'!$A$30</c:f>
              <c:strCache>
                <c:ptCount val="1"/>
                <c:pt idx="0">
                  <c:v>Doprava</c:v>
                </c:pt>
              </c:strCache>
            </c:strRef>
          </c:tx>
          <c:invertIfNegative val="0"/>
          <c:cat>
            <c:strRef>
              <c:f>'8.10'!$C$38:$E$38</c:f>
              <c:strCache>
                <c:ptCount val="3"/>
                <c:pt idx="0">
                  <c:v>Leden</c:v>
                </c:pt>
                <c:pt idx="1">
                  <c:v>Únor</c:v>
                </c:pt>
                <c:pt idx="2">
                  <c:v>Březen</c:v>
                </c:pt>
              </c:strCache>
            </c:strRef>
          </c:cat>
          <c:val>
            <c:numRef>
              <c:f>('8.10'!$B$30,'8.10'!$D$30,'8.10'!$F$30)</c:f>
              <c:numCache>
                <c:formatCode>#,##0.0</c:formatCode>
                <c:ptCount val="3"/>
                <c:pt idx="0">
                  <c:v>10631.08</c:v>
                </c:pt>
                <c:pt idx="1">
                  <c:v>8351.57</c:v>
                </c:pt>
                <c:pt idx="2">
                  <c:v>7792.55</c:v>
                </c:pt>
              </c:numCache>
            </c:numRef>
          </c:val>
          <c:extLst>
            <c:ext xmlns:c16="http://schemas.microsoft.com/office/drawing/2014/chart" uri="{C3380CC4-5D6E-409C-BE32-E72D297353CC}">
              <c16:uniqueId val="{00000002-7D39-477E-9522-6A9F2FCCFBB0}"/>
            </c:ext>
          </c:extLst>
        </c:ser>
        <c:ser>
          <c:idx val="3"/>
          <c:order val="3"/>
          <c:tx>
            <c:strRef>
              <c:f>'8.10'!$A$31</c:f>
              <c:strCache>
                <c:ptCount val="1"/>
                <c:pt idx="0">
                  <c:v>Stavebnictví</c:v>
                </c:pt>
              </c:strCache>
            </c:strRef>
          </c:tx>
          <c:invertIfNegative val="0"/>
          <c:cat>
            <c:strRef>
              <c:f>'8.10'!$C$38:$E$38</c:f>
              <c:strCache>
                <c:ptCount val="3"/>
                <c:pt idx="0">
                  <c:v>Leden</c:v>
                </c:pt>
                <c:pt idx="1">
                  <c:v>Únor</c:v>
                </c:pt>
                <c:pt idx="2">
                  <c:v>Březen</c:v>
                </c:pt>
              </c:strCache>
            </c:strRef>
          </c:cat>
          <c:val>
            <c:numRef>
              <c:f>('8.10'!$B$31,'8.10'!$D$31,'8.10'!$F$31)</c:f>
              <c:numCache>
                <c:formatCode>#,##0.0</c:formatCode>
                <c:ptCount val="3"/>
                <c:pt idx="0">
                  <c:v>4958.6710000000003</c:v>
                </c:pt>
                <c:pt idx="1">
                  <c:v>3636.6460000000002</c:v>
                </c:pt>
                <c:pt idx="2">
                  <c:v>3133.1979999999999</c:v>
                </c:pt>
              </c:numCache>
            </c:numRef>
          </c:val>
          <c:extLst>
            <c:ext xmlns:c16="http://schemas.microsoft.com/office/drawing/2014/chart" uri="{C3380CC4-5D6E-409C-BE32-E72D297353CC}">
              <c16:uniqueId val="{00000003-7D39-477E-9522-6A9F2FCCFBB0}"/>
            </c:ext>
          </c:extLst>
        </c:ser>
        <c:ser>
          <c:idx val="4"/>
          <c:order val="4"/>
          <c:tx>
            <c:strRef>
              <c:f>'8.10'!$A$32</c:f>
              <c:strCache>
                <c:ptCount val="1"/>
                <c:pt idx="0">
                  <c:v>Zemědělství a lesnictví</c:v>
                </c:pt>
              </c:strCache>
            </c:strRef>
          </c:tx>
          <c:invertIfNegative val="0"/>
          <c:cat>
            <c:strRef>
              <c:f>'8.10'!$C$38:$E$38</c:f>
              <c:strCache>
                <c:ptCount val="3"/>
                <c:pt idx="0">
                  <c:v>Leden</c:v>
                </c:pt>
                <c:pt idx="1">
                  <c:v>Únor</c:v>
                </c:pt>
                <c:pt idx="2">
                  <c:v>Březen</c:v>
                </c:pt>
              </c:strCache>
            </c:strRef>
          </c:cat>
          <c:val>
            <c:numRef>
              <c:f>('8.10'!$B$32,'8.10'!$D$32,'8.10'!$F$32)</c:f>
              <c:numCache>
                <c:formatCode>#,##0.0</c:formatCode>
                <c:ptCount val="3"/>
                <c:pt idx="0">
                  <c:v>5517.67</c:v>
                </c:pt>
                <c:pt idx="1">
                  <c:v>5207.07</c:v>
                </c:pt>
                <c:pt idx="2">
                  <c:v>5471.6</c:v>
                </c:pt>
              </c:numCache>
            </c:numRef>
          </c:val>
          <c:extLst>
            <c:ext xmlns:c16="http://schemas.microsoft.com/office/drawing/2014/chart" uri="{C3380CC4-5D6E-409C-BE32-E72D297353CC}">
              <c16:uniqueId val="{00000004-7D39-477E-9522-6A9F2FCCFBB0}"/>
            </c:ext>
          </c:extLst>
        </c:ser>
        <c:ser>
          <c:idx val="5"/>
          <c:order val="5"/>
          <c:tx>
            <c:strRef>
              <c:f>'8.10'!$A$33</c:f>
              <c:strCache>
                <c:ptCount val="1"/>
                <c:pt idx="0">
                  <c:v>Domácnosti</c:v>
                </c:pt>
              </c:strCache>
            </c:strRef>
          </c:tx>
          <c:spPr>
            <a:solidFill>
              <a:schemeClr val="accent6"/>
            </a:solidFill>
          </c:spPr>
          <c:invertIfNegative val="0"/>
          <c:cat>
            <c:strRef>
              <c:f>'8.10'!$C$38:$E$38</c:f>
              <c:strCache>
                <c:ptCount val="3"/>
                <c:pt idx="0">
                  <c:v>Leden</c:v>
                </c:pt>
                <c:pt idx="1">
                  <c:v>Únor</c:v>
                </c:pt>
                <c:pt idx="2">
                  <c:v>Březen</c:v>
                </c:pt>
              </c:strCache>
            </c:strRef>
          </c:cat>
          <c:val>
            <c:numRef>
              <c:f>('8.10'!$B$33,'8.10'!$D$33,'8.10'!$F$33)</c:f>
              <c:numCache>
                <c:formatCode>#,##0.0</c:formatCode>
                <c:ptCount val="3"/>
                <c:pt idx="0">
                  <c:v>199530.10244874356</c:v>
                </c:pt>
                <c:pt idx="1">
                  <c:v>156192.0754561444</c:v>
                </c:pt>
                <c:pt idx="2">
                  <c:v>152315.52419419918</c:v>
                </c:pt>
              </c:numCache>
            </c:numRef>
          </c:val>
          <c:extLst>
            <c:ext xmlns:c16="http://schemas.microsoft.com/office/drawing/2014/chart" uri="{C3380CC4-5D6E-409C-BE32-E72D297353CC}">
              <c16:uniqueId val="{00000005-7D39-477E-9522-6A9F2FCCFBB0}"/>
            </c:ext>
          </c:extLst>
        </c:ser>
        <c:ser>
          <c:idx val="6"/>
          <c:order val="6"/>
          <c:tx>
            <c:strRef>
              <c:f>'8.10'!$A$34</c:f>
              <c:strCache>
                <c:ptCount val="1"/>
                <c:pt idx="0">
                  <c:v>Obchod, služby, školství, zdravotnictví</c:v>
                </c:pt>
              </c:strCache>
            </c:strRef>
          </c:tx>
          <c:spPr>
            <a:solidFill>
              <a:srgbClr val="F0948F"/>
            </a:solidFill>
          </c:spPr>
          <c:invertIfNegative val="0"/>
          <c:cat>
            <c:strRef>
              <c:f>'8.10'!$C$38:$E$38</c:f>
              <c:strCache>
                <c:ptCount val="3"/>
                <c:pt idx="0">
                  <c:v>Leden</c:v>
                </c:pt>
                <c:pt idx="1">
                  <c:v>Únor</c:v>
                </c:pt>
                <c:pt idx="2">
                  <c:v>Březen</c:v>
                </c:pt>
              </c:strCache>
            </c:strRef>
          </c:cat>
          <c:val>
            <c:numRef>
              <c:f>('8.10'!$B$34,'8.10'!$D$34,'8.10'!$F$34)</c:f>
              <c:numCache>
                <c:formatCode>#,##0.0</c:formatCode>
                <c:ptCount val="3"/>
                <c:pt idx="0">
                  <c:v>136611.764</c:v>
                </c:pt>
                <c:pt idx="1">
                  <c:v>106383.137</c:v>
                </c:pt>
                <c:pt idx="2">
                  <c:v>103141.86499999999</c:v>
                </c:pt>
              </c:numCache>
            </c:numRef>
          </c:val>
          <c:extLst>
            <c:ext xmlns:c16="http://schemas.microsoft.com/office/drawing/2014/chart" uri="{C3380CC4-5D6E-409C-BE32-E72D297353CC}">
              <c16:uniqueId val="{00000006-7D39-477E-9522-6A9F2FCCFBB0}"/>
            </c:ext>
          </c:extLst>
        </c:ser>
        <c:ser>
          <c:idx val="7"/>
          <c:order val="7"/>
          <c:tx>
            <c:strRef>
              <c:f>'8.10'!$A$35</c:f>
              <c:strCache>
                <c:ptCount val="1"/>
                <c:pt idx="0">
                  <c:v>Ostatní</c:v>
                </c:pt>
              </c:strCache>
            </c:strRef>
          </c:tx>
          <c:spPr>
            <a:solidFill>
              <a:srgbClr val="F7C9C7"/>
            </a:solidFill>
          </c:spPr>
          <c:invertIfNegative val="0"/>
          <c:cat>
            <c:strRef>
              <c:f>'8.10'!$C$38:$E$38</c:f>
              <c:strCache>
                <c:ptCount val="3"/>
                <c:pt idx="0">
                  <c:v>Leden</c:v>
                </c:pt>
                <c:pt idx="1">
                  <c:v>Únor</c:v>
                </c:pt>
                <c:pt idx="2">
                  <c:v>Březen</c:v>
                </c:pt>
              </c:strCache>
            </c:strRef>
          </c:cat>
          <c:val>
            <c:numRef>
              <c:f>('8.10'!$B$35,'8.10'!$D$35,'8.10'!$F$35)</c:f>
              <c:numCache>
                <c:formatCode>#,##0.0</c:formatCode>
                <c:ptCount val="3"/>
                <c:pt idx="0">
                  <c:v>34621.936000000002</c:v>
                </c:pt>
                <c:pt idx="1">
                  <c:v>27501.007999999998</c:v>
                </c:pt>
                <c:pt idx="2">
                  <c:v>27557.510000000002</c:v>
                </c:pt>
              </c:numCache>
            </c:numRef>
          </c:val>
          <c:extLst>
            <c:ext xmlns:c16="http://schemas.microsoft.com/office/drawing/2014/chart" uri="{C3380CC4-5D6E-409C-BE32-E72D297353CC}">
              <c16:uniqueId val="{00000007-7D39-477E-9522-6A9F2FCCFBB0}"/>
            </c:ext>
          </c:extLst>
        </c:ser>
        <c:dLbls>
          <c:showLegendKey val="0"/>
          <c:showVal val="0"/>
          <c:showCatName val="0"/>
          <c:showSerName val="0"/>
          <c:showPercent val="0"/>
          <c:showBubbleSize val="0"/>
        </c:dLbls>
        <c:gapWidth val="50"/>
        <c:overlap val="100"/>
        <c:axId val="286475008"/>
        <c:axId val="286476544"/>
      </c:barChart>
      <c:catAx>
        <c:axId val="2864750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6476544"/>
        <c:crosses val="autoZero"/>
        <c:auto val="1"/>
        <c:lblAlgn val="ctr"/>
        <c:lblOffset val="100"/>
        <c:noMultiLvlLbl val="0"/>
      </c:catAx>
      <c:valAx>
        <c:axId val="286476544"/>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4750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anose="020B0604020202020204" pitchFamily="34" charset="0"/>
                <a:cs typeface="Arial" panose="020B0604020202020204" pitchFamily="34" charset="0"/>
              </a:defRPr>
            </a:pPr>
            <a:r>
              <a:rPr lang="cs-CZ" sz="1000">
                <a:solidFill>
                  <a:schemeClr val="tx2"/>
                </a:solidFill>
                <a:latin typeface="Arial" panose="020B0604020202020204" pitchFamily="34" charset="0"/>
                <a:cs typeface="Arial" panose="020B0604020202020204" pitchFamily="34" charset="0"/>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'8.10'!$A$38</c:f>
              <c:strCache>
                <c:ptCount val="1"/>
                <c:pt idx="0">
                  <c:v>Instalovaný výkon</c:v>
                </c:pt>
              </c:strCache>
            </c:strRef>
          </c:tx>
          <c:invertIfNegative val="0"/>
          <c:val>
            <c:numRef>
              <c:f>'8.10'!$B$38</c:f>
              <c:numCache>
                <c:formatCode>0.0%</c:formatCode>
                <c:ptCount val="1"/>
                <c:pt idx="0">
                  <c:v>9.6033077597848168E-2</c:v>
                </c:pt>
              </c:numCache>
            </c:numRef>
          </c:val>
          <c:extLst>
            <c:ext xmlns:c16="http://schemas.microsoft.com/office/drawing/2014/chart" uri="{C3380CC4-5D6E-409C-BE32-E72D297353CC}">
              <c16:uniqueId val="{00000000-95AD-442C-B4FC-8CD6B342584C}"/>
            </c:ext>
          </c:extLst>
        </c:ser>
        <c:ser>
          <c:idx val="1"/>
          <c:order val="1"/>
          <c:tx>
            <c:strRef>
              <c:f>'8.10'!$A$39</c:f>
              <c:strCache>
                <c:ptCount val="1"/>
                <c:pt idx="0">
                  <c:v>Výroba tepla brutto</c:v>
                </c:pt>
              </c:strCache>
            </c:strRef>
          </c:tx>
          <c:invertIfNegative val="0"/>
          <c:val>
            <c:numRef>
              <c:f>'8.10'!$B$39</c:f>
              <c:numCache>
                <c:formatCode>0.0%</c:formatCode>
                <c:ptCount val="1"/>
                <c:pt idx="0">
                  <c:v>4.7941012788591794E-2</c:v>
                </c:pt>
              </c:numCache>
            </c:numRef>
          </c:val>
          <c:extLst>
            <c:ext xmlns:c16="http://schemas.microsoft.com/office/drawing/2014/chart" uri="{C3380CC4-5D6E-409C-BE32-E72D297353CC}">
              <c16:uniqueId val="{00000001-95AD-442C-B4FC-8CD6B342584C}"/>
            </c:ext>
          </c:extLst>
        </c:ser>
        <c:ser>
          <c:idx val="2"/>
          <c:order val="2"/>
          <c:tx>
            <c:strRef>
              <c:f>'8.10'!$A$40</c:f>
              <c:strCache>
                <c:ptCount val="1"/>
                <c:pt idx="0">
                  <c:v>Dodávky tepla</c:v>
                </c:pt>
              </c:strCache>
            </c:strRef>
          </c:tx>
          <c:invertIfNegative val="0"/>
          <c:val>
            <c:numRef>
              <c:f>'8.10'!$B$40</c:f>
              <c:numCache>
                <c:formatCode>0.0%</c:formatCode>
                <c:ptCount val="1"/>
                <c:pt idx="0">
                  <c:v>5.2647860061820595E-2</c:v>
                </c:pt>
              </c:numCache>
            </c:numRef>
          </c:val>
          <c:extLst>
            <c:ext xmlns:c16="http://schemas.microsoft.com/office/drawing/2014/chart" uri="{C3380CC4-5D6E-409C-BE32-E72D297353CC}">
              <c16:uniqueId val="{00000002-95AD-442C-B4FC-8CD6B342584C}"/>
            </c:ext>
          </c:extLst>
        </c:ser>
        <c:dLbls>
          <c:showLegendKey val="0"/>
          <c:showVal val="0"/>
          <c:showCatName val="0"/>
          <c:showSerName val="0"/>
          <c:showPercent val="0"/>
          <c:showBubbleSize val="0"/>
        </c:dLbls>
        <c:gapWidth val="150"/>
        <c:axId val="286511872"/>
        <c:axId val="286513408"/>
      </c:barChart>
      <c:catAx>
        <c:axId val="286511872"/>
        <c:scaling>
          <c:orientation val="maxMin"/>
        </c:scaling>
        <c:delete val="0"/>
        <c:axPos val="l"/>
        <c:numFmt formatCode="General" sourceLinked="1"/>
        <c:majorTickMark val="none"/>
        <c:minorTickMark val="none"/>
        <c:tickLblPos val="none"/>
        <c:crossAx val="286513408"/>
        <c:crosses val="autoZero"/>
        <c:auto val="1"/>
        <c:lblAlgn val="ctr"/>
        <c:lblOffset val="100"/>
        <c:noMultiLvlLbl val="0"/>
      </c:catAx>
      <c:valAx>
        <c:axId val="286513408"/>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6511872"/>
        <c:crosses val="max"/>
        <c:crossBetween val="between"/>
        <c:majorUnit val="0.1"/>
      </c:valAx>
    </c:plotArea>
    <c:legend>
      <c:legendPos val="b"/>
      <c:layout>
        <c:manualLayout>
          <c:xMode val="edge"/>
          <c:yMode val="edge"/>
          <c:x val="1.5162396231415507E-3"/>
          <c:y val="0.73213894374448296"/>
          <c:w val="0.63981933730364926"/>
          <c:h val="0.26786109725220048"/>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a:solidFill>
                  <a:schemeClr val="tx2"/>
                </a:solidFill>
                <a:latin typeface="+mn-lt"/>
              </a:defRPr>
            </a:pPr>
            <a:r>
              <a:rPr lang="cs-CZ" sz="1000" baseline="0">
                <a:solidFill>
                  <a:srgbClr val="233060"/>
                </a:solidFill>
                <a:latin typeface="Arial" panose="020B0604020202020204" pitchFamily="34" charset="0"/>
              </a:rPr>
              <a:t>Dodávky tepla podle paliv (GJ)</a:t>
            </a:r>
          </a:p>
        </c:rich>
      </c:tx>
      <c:layout>
        <c:manualLayout>
          <c:xMode val="edge"/>
          <c:yMode val="edge"/>
          <c:x val="1.1007654639433836E-3"/>
          <c:y val="0"/>
        </c:manualLayout>
      </c:layout>
      <c:overlay val="0"/>
    </c:title>
    <c:autoTitleDeleted val="0"/>
    <c:plotArea>
      <c:layout/>
      <c:barChart>
        <c:barDir val="col"/>
        <c:grouping val="stacked"/>
        <c:varyColors val="0"/>
        <c:ser>
          <c:idx val="0"/>
          <c:order val="0"/>
          <c:tx>
            <c:strRef>
              <c:f>'8.10'!$A$10</c:f>
              <c:strCache>
                <c:ptCount val="1"/>
                <c:pt idx="0">
                  <c:v>Biomasa</c:v>
                </c:pt>
              </c:strCache>
            </c:strRef>
          </c:tx>
          <c:spPr>
            <a:solidFill>
              <a:srgbClr val="23315F"/>
            </a:solidFill>
          </c:spPr>
          <c:invertIfNegative val="0"/>
          <c:cat>
            <c:strRef>
              <c:f>'8.10'!$C$38:$E$38</c:f>
              <c:strCache>
                <c:ptCount val="3"/>
                <c:pt idx="0">
                  <c:v>Leden</c:v>
                </c:pt>
                <c:pt idx="1">
                  <c:v>Únor</c:v>
                </c:pt>
                <c:pt idx="2">
                  <c:v>Březen</c:v>
                </c:pt>
              </c:strCache>
            </c:strRef>
          </c:cat>
          <c:val>
            <c:numRef>
              <c:f>('8.10'!$B$10,'8.10'!$D$10,'8.10'!$F$10)</c:f>
              <c:numCache>
                <c:formatCode>#,##0.0</c:formatCode>
                <c:ptCount val="3"/>
                <c:pt idx="0">
                  <c:v>6443.9179999999997</c:v>
                </c:pt>
                <c:pt idx="1">
                  <c:v>5169.5309999999999</c:v>
                </c:pt>
                <c:pt idx="2">
                  <c:v>4733.9319999999998</c:v>
                </c:pt>
              </c:numCache>
            </c:numRef>
          </c:val>
          <c:extLst>
            <c:ext xmlns:c16="http://schemas.microsoft.com/office/drawing/2014/chart" uri="{C3380CC4-5D6E-409C-BE32-E72D297353CC}">
              <c16:uniqueId val="{00000000-DCC5-4F4A-A54D-47D52AA346C4}"/>
            </c:ext>
          </c:extLst>
        </c:ser>
        <c:ser>
          <c:idx val="1"/>
          <c:order val="1"/>
          <c:tx>
            <c:strRef>
              <c:f>'8.10'!$A$11</c:f>
              <c:strCache>
                <c:ptCount val="1"/>
                <c:pt idx="0">
                  <c:v>Bioplyn</c:v>
                </c:pt>
              </c:strCache>
            </c:strRef>
          </c:tx>
          <c:spPr>
            <a:solidFill>
              <a:srgbClr val="5A6588"/>
            </a:solidFill>
          </c:spPr>
          <c:invertIfNegative val="0"/>
          <c:cat>
            <c:strRef>
              <c:f>'8.10'!$C$38:$E$38</c:f>
              <c:strCache>
                <c:ptCount val="3"/>
                <c:pt idx="0">
                  <c:v>Leden</c:v>
                </c:pt>
                <c:pt idx="1">
                  <c:v>Únor</c:v>
                </c:pt>
                <c:pt idx="2">
                  <c:v>Březen</c:v>
                </c:pt>
              </c:strCache>
            </c:strRef>
          </c:cat>
          <c:val>
            <c:numRef>
              <c:f>('8.10'!$B$11,'8.10'!$D$11,'8.10'!$F$11)</c:f>
              <c:numCache>
                <c:formatCode>#,##0.0</c:formatCode>
                <c:ptCount val="3"/>
                <c:pt idx="0">
                  <c:v>5881.0920000000006</c:v>
                </c:pt>
                <c:pt idx="1">
                  <c:v>5498.5160000000005</c:v>
                </c:pt>
                <c:pt idx="2">
                  <c:v>5774.402</c:v>
                </c:pt>
              </c:numCache>
            </c:numRef>
          </c:val>
          <c:extLst>
            <c:ext xmlns:c16="http://schemas.microsoft.com/office/drawing/2014/chart" uri="{C3380CC4-5D6E-409C-BE32-E72D297353CC}">
              <c16:uniqueId val="{00000001-DCC5-4F4A-A54D-47D52AA346C4}"/>
            </c:ext>
          </c:extLst>
        </c:ser>
        <c:ser>
          <c:idx val="2"/>
          <c:order val="2"/>
          <c:tx>
            <c:strRef>
              <c:f>'8.10'!$A$12</c:f>
              <c:strCache>
                <c:ptCount val="1"/>
                <c:pt idx="0">
                  <c:v>Černé uhlí</c:v>
                </c:pt>
              </c:strCache>
            </c:strRef>
          </c:tx>
          <c:spPr>
            <a:solidFill>
              <a:srgbClr val="9198B0"/>
            </a:solidFill>
          </c:spPr>
          <c:invertIfNegative val="0"/>
          <c:cat>
            <c:strRef>
              <c:f>'8.10'!$C$38:$E$38</c:f>
              <c:strCache>
                <c:ptCount val="3"/>
                <c:pt idx="0">
                  <c:v>Leden</c:v>
                </c:pt>
                <c:pt idx="1">
                  <c:v>Únor</c:v>
                </c:pt>
                <c:pt idx="2">
                  <c:v>Březen</c:v>
                </c:pt>
              </c:strCache>
            </c:strRef>
          </c:cat>
          <c:val>
            <c:numRef>
              <c:f>('8.10'!$B$12,'8.10'!$D$12,'8.10'!$F$12)</c:f>
              <c:numCache>
                <c:formatCode>#,##0.0</c:formatCode>
                <c:ptCount val="3"/>
                <c:pt idx="0">
                  <c:v>725</c:v>
                </c:pt>
                <c:pt idx="1">
                  <c:v>0</c:v>
                </c:pt>
                <c:pt idx="2">
                  <c:v>0</c:v>
                </c:pt>
              </c:numCache>
            </c:numRef>
          </c:val>
          <c:extLst>
            <c:ext xmlns:c16="http://schemas.microsoft.com/office/drawing/2014/chart" uri="{C3380CC4-5D6E-409C-BE32-E72D297353CC}">
              <c16:uniqueId val="{00000002-DCC5-4F4A-A54D-47D52AA346C4}"/>
            </c:ext>
          </c:extLst>
        </c:ser>
        <c:ser>
          <c:idx val="3"/>
          <c:order val="3"/>
          <c:tx>
            <c:strRef>
              <c:f>'8.10'!$A$13</c:f>
              <c:strCache>
                <c:ptCount val="1"/>
                <c:pt idx="0">
                  <c:v>Elektrická energie</c:v>
                </c:pt>
              </c:strCache>
            </c:strRef>
          </c:tx>
          <c:spPr>
            <a:solidFill>
              <a:srgbClr val="C8CBD7"/>
            </a:solidFill>
          </c:spPr>
          <c:invertIfNegative val="0"/>
          <c:cat>
            <c:strRef>
              <c:f>'8.10'!$C$38:$E$38</c:f>
              <c:strCache>
                <c:ptCount val="3"/>
                <c:pt idx="0">
                  <c:v>Leden</c:v>
                </c:pt>
                <c:pt idx="1">
                  <c:v>Únor</c:v>
                </c:pt>
                <c:pt idx="2">
                  <c:v>Březen</c:v>
                </c:pt>
              </c:strCache>
            </c:strRef>
          </c:cat>
          <c:val>
            <c:numRef>
              <c:f>('8.10'!$B$13,'8.10'!$D$13,'8.10'!$F$13)</c:f>
              <c:numCache>
                <c:formatCode>#,##0.0</c:formatCode>
                <c:ptCount val="3"/>
                <c:pt idx="0">
                  <c:v>2950</c:v>
                </c:pt>
                <c:pt idx="1">
                  <c:v>3632</c:v>
                </c:pt>
                <c:pt idx="2">
                  <c:v>4081</c:v>
                </c:pt>
              </c:numCache>
            </c:numRef>
          </c:val>
          <c:extLst>
            <c:ext xmlns:c16="http://schemas.microsoft.com/office/drawing/2014/chart" uri="{C3380CC4-5D6E-409C-BE32-E72D297353CC}">
              <c16:uniqueId val="{00000003-DCC5-4F4A-A54D-47D52AA346C4}"/>
            </c:ext>
          </c:extLst>
        </c:ser>
        <c:ser>
          <c:idx val="4"/>
          <c:order val="4"/>
          <c:tx>
            <c:strRef>
              <c:f>'8.10'!$A$14</c:f>
              <c:strCache>
                <c:ptCount val="1"/>
                <c:pt idx="0">
                  <c:v>Energie prostředí (tepelné čerpadlo)</c:v>
                </c:pt>
              </c:strCache>
            </c:strRef>
          </c:tx>
          <c:spPr>
            <a:solidFill>
              <a:srgbClr val="E02C1F"/>
            </a:solidFill>
          </c:spPr>
          <c:invertIfNegative val="0"/>
          <c:cat>
            <c:strRef>
              <c:f>'8.10'!$C$38:$E$38</c:f>
              <c:strCache>
                <c:ptCount val="3"/>
                <c:pt idx="0">
                  <c:v>Leden</c:v>
                </c:pt>
                <c:pt idx="1">
                  <c:v>Únor</c:v>
                </c:pt>
                <c:pt idx="2">
                  <c:v>Březen</c:v>
                </c:pt>
              </c:strCache>
            </c:strRef>
          </c:cat>
          <c:val>
            <c:numRef>
              <c:f>('8.10'!$B$14,'8.10'!$D$14,'8.10'!$F$14)</c:f>
              <c:numCache>
                <c:formatCode>#,##0.0</c:formatCode>
                <c:ptCount val="3"/>
                <c:pt idx="0">
                  <c:v>0</c:v>
                </c:pt>
                <c:pt idx="1">
                  <c:v>0</c:v>
                </c:pt>
                <c:pt idx="2">
                  <c:v>0</c:v>
                </c:pt>
              </c:numCache>
            </c:numRef>
          </c:val>
          <c:extLst>
            <c:ext xmlns:c16="http://schemas.microsoft.com/office/drawing/2014/chart" uri="{C3380CC4-5D6E-409C-BE32-E72D297353CC}">
              <c16:uniqueId val="{00000004-DCC5-4F4A-A54D-47D52AA346C4}"/>
            </c:ext>
          </c:extLst>
        </c:ser>
        <c:ser>
          <c:idx val="5"/>
          <c:order val="5"/>
          <c:tx>
            <c:strRef>
              <c:f>'8.10'!$A$15</c:f>
              <c:strCache>
                <c:ptCount val="1"/>
                <c:pt idx="0">
                  <c:v>Energie Slunce (solární kolektor)</c:v>
                </c:pt>
              </c:strCache>
            </c:strRef>
          </c:tx>
          <c:spPr>
            <a:solidFill>
              <a:srgbClr val="E86158"/>
            </a:solidFill>
          </c:spPr>
          <c:invertIfNegative val="0"/>
          <c:cat>
            <c:strRef>
              <c:f>'8.10'!$C$38:$E$38</c:f>
              <c:strCache>
                <c:ptCount val="3"/>
                <c:pt idx="0">
                  <c:v>Leden</c:v>
                </c:pt>
                <c:pt idx="1">
                  <c:v>Únor</c:v>
                </c:pt>
                <c:pt idx="2">
                  <c:v>Březen</c:v>
                </c:pt>
              </c:strCache>
            </c:strRef>
          </c:cat>
          <c:val>
            <c:numRef>
              <c:f>('8.10'!$B$15,'8.10'!$D$15,'8.10'!$F$15)</c:f>
              <c:numCache>
                <c:formatCode>#,##0.0</c:formatCode>
                <c:ptCount val="3"/>
                <c:pt idx="0">
                  <c:v>0</c:v>
                </c:pt>
                <c:pt idx="1">
                  <c:v>0</c:v>
                </c:pt>
                <c:pt idx="2">
                  <c:v>0</c:v>
                </c:pt>
              </c:numCache>
            </c:numRef>
          </c:val>
          <c:extLst>
            <c:ext xmlns:c16="http://schemas.microsoft.com/office/drawing/2014/chart" uri="{C3380CC4-5D6E-409C-BE32-E72D297353CC}">
              <c16:uniqueId val="{00000005-DCC5-4F4A-A54D-47D52AA346C4}"/>
            </c:ext>
          </c:extLst>
        </c:ser>
        <c:ser>
          <c:idx val="6"/>
          <c:order val="6"/>
          <c:tx>
            <c:strRef>
              <c:f>'8.10'!$A$16</c:f>
              <c:strCache>
                <c:ptCount val="1"/>
                <c:pt idx="0">
                  <c:v>Hnědé uhlí</c:v>
                </c:pt>
              </c:strCache>
            </c:strRef>
          </c:tx>
          <c:spPr>
            <a:solidFill>
              <a:srgbClr val="F0948F"/>
            </a:solidFill>
          </c:spPr>
          <c:invertIfNegative val="0"/>
          <c:cat>
            <c:strRef>
              <c:f>'8.10'!$C$38:$E$38</c:f>
              <c:strCache>
                <c:ptCount val="3"/>
                <c:pt idx="0">
                  <c:v>Leden</c:v>
                </c:pt>
                <c:pt idx="1">
                  <c:v>Únor</c:v>
                </c:pt>
                <c:pt idx="2">
                  <c:v>Březen</c:v>
                </c:pt>
              </c:strCache>
            </c:strRef>
          </c:cat>
          <c:val>
            <c:numRef>
              <c:f>('8.10'!$B$16,'8.10'!$D$16,'8.10'!$F$16)</c:f>
              <c:numCache>
                <c:formatCode>#,##0.0</c:formatCode>
                <c:ptCount val="3"/>
                <c:pt idx="0">
                  <c:v>570768.15099999995</c:v>
                </c:pt>
                <c:pt idx="1">
                  <c:v>440197.53899999999</c:v>
                </c:pt>
                <c:pt idx="2">
                  <c:v>437733.26999999996</c:v>
                </c:pt>
              </c:numCache>
            </c:numRef>
          </c:val>
          <c:extLst>
            <c:ext xmlns:c16="http://schemas.microsoft.com/office/drawing/2014/chart" uri="{C3380CC4-5D6E-409C-BE32-E72D297353CC}">
              <c16:uniqueId val="{00000006-DCC5-4F4A-A54D-47D52AA346C4}"/>
            </c:ext>
          </c:extLst>
        </c:ser>
        <c:ser>
          <c:idx val="7"/>
          <c:order val="7"/>
          <c:tx>
            <c:strRef>
              <c:f>'8.10'!$A$17</c:f>
              <c:strCache>
                <c:ptCount val="1"/>
                <c:pt idx="0">
                  <c:v>Jaderné palivo</c:v>
                </c:pt>
              </c:strCache>
            </c:strRef>
          </c:tx>
          <c:spPr>
            <a:solidFill>
              <a:srgbClr val="F7C9C7"/>
            </a:solidFill>
          </c:spPr>
          <c:invertIfNegative val="0"/>
          <c:cat>
            <c:strRef>
              <c:f>'8.10'!$C$38:$E$38</c:f>
              <c:strCache>
                <c:ptCount val="3"/>
                <c:pt idx="0">
                  <c:v>Leden</c:v>
                </c:pt>
                <c:pt idx="1">
                  <c:v>Únor</c:v>
                </c:pt>
                <c:pt idx="2">
                  <c:v>Březen</c:v>
                </c:pt>
              </c:strCache>
            </c:strRef>
          </c:cat>
          <c:val>
            <c:numRef>
              <c:f>('8.10'!$B$17,'8.10'!$D$17,'8.10'!$F$17)</c:f>
              <c:numCache>
                <c:formatCode>#,##0.0</c:formatCode>
                <c:ptCount val="3"/>
                <c:pt idx="0">
                  <c:v>0</c:v>
                </c:pt>
                <c:pt idx="1">
                  <c:v>0</c:v>
                </c:pt>
                <c:pt idx="2">
                  <c:v>0</c:v>
                </c:pt>
              </c:numCache>
            </c:numRef>
          </c:val>
          <c:extLst>
            <c:ext xmlns:c16="http://schemas.microsoft.com/office/drawing/2014/chart" uri="{C3380CC4-5D6E-409C-BE32-E72D297353CC}">
              <c16:uniqueId val="{00000007-DCC5-4F4A-A54D-47D52AA346C4}"/>
            </c:ext>
          </c:extLst>
        </c:ser>
        <c:ser>
          <c:idx val="8"/>
          <c:order val="8"/>
          <c:tx>
            <c:strRef>
              <c:f>'8.10'!$A$18</c:f>
              <c:strCache>
                <c:ptCount val="1"/>
                <c:pt idx="0">
                  <c:v>Koks</c:v>
                </c:pt>
              </c:strCache>
            </c:strRef>
          </c:tx>
          <c:spPr>
            <a:solidFill>
              <a:srgbClr val="262626"/>
            </a:solidFill>
          </c:spPr>
          <c:invertIfNegative val="0"/>
          <c:cat>
            <c:strRef>
              <c:f>'8.10'!$C$38:$E$38</c:f>
              <c:strCache>
                <c:ptCount val="3"/>
                <c:pt idx="0">
                  <c:v>Leden</c:v>
                </c:pt>
                <c:pt idx="1">
                  <c:v>Únor</c:v>
                </c:pt>
                <c:pt idx="2">
                  <c:v>Březen</c:v>
                </c:pt>
              </c:strCache>
            </c:strRef>
          </c:cat>
          <c:val>
            <c:numRef>
              <c:f>('8.10'!$B$18,'8.10'!$D$18,'8.10'!$F$18)</c:f>
              <c:numCache>
                <c:formatCode>#,##0.0</c:formatCode>
                <c:ptCount val="3"/>
                <c:pt idx="0">
                  <c:v>0</c:v>
                </c:pt>
                <c:pt idx="1">
                  <c:v>0</c:v>
                </c:pt>
                <c:pt idx="2">
                  <c:v>0</c:v>
                </c:pt>
              </c:numCache>
            </c:numRef>
          </c:val>
          <c:extLst>
            <c:ext xmlns:c16="http://schemas.microsoft.com/office/drawing/2014/chart" uri="{C3380CC4-5D6E-409C-BE32-E72D297353CC}">
              <c16:uniqueId val="{00000008-DCC5-4F4A-A54D-47D52AA346C4}"/>
            </c:ext>
          </c:extLst>
        </c:ser>
        <c:ser>
          <c:idx val="9"/>
          <c:order val="9"/>
          <c:tx>
            <c:strRef>
              <c:f>'8.10'!$A$19</c:f>
              <c:strCache>
                <c:ptCount val="1"/>
                <c:pt idx="0">
                  <c:v>Odpadní teplo</c:v>
                </c:pt>
              </c:strCache>
            </c:strRef>
          </c:tx>
          <c:spPr>
            <a:solidFill>
              <a:srgbClr val="646363"/>
            </a:solidFill>
          </c:spPr>
          <c:invertIfNegative val="0"/>
          <c:cat>
            <c:strRef>
              <c:f>'8.10'!$C$38:$E$38</c:f>
              <c:strCache>
                <c:ptCount val="3"/>
                <c:pt idx="0">
                  <c:v>Leden</c:v>
                </c:pt>
                <c:pt idx="1">
                  <c:v>Únor</c:v>
                </c:pt>
                <c:pt idx="2">
                  <c:v>Březen</c:v>
                </c:pt>
              </c:strCache>
            </c:strRef>
          </c:cat>
          <c:val>
            <c:numRef>
              <c:f>('8.10'!$B$19,'8.10'!$D$19,'8.10'!$F$19)</c:f>
              <c:numCache>
                <c:formatCode>#,##0.0</c:formatCode>
                <c:ptCount val="3"/>
                <c:pt idx="0">
                  <c:v>4129</c:v>
                </c:pt>
                <c:pt idx="1">
                  <c:v>4386</c:v>
                </c:pt>
                <c:pt idx="2">
                  <c:v>4747</c:v>
                </c:pt>
              </c:numCache>
            </c:numRef>
          </c:val>
          <c:extLst>
            <c:ext xmlns:c16="http://schemas.microsoft.com/office/drawing/2014/chart" uri="{C3380CC4-5D6E-409C-BE32-E72D297353CC}">
              <c16:uniqueId val="{00000009-DCC5-4F4A-A54D-47D52AA346C4}"/>
            </c:ext>
          </c:extLst>
        </c:ser>
        <c:ser>
          <c:idx val="10"/>
          <c:order val="10"/>
          <c:tx>
            <c:strRef>
              <c:f>'8.10'!$A$20</c:f>
              <c:strCache>
                <c:ptCount val="1"/>
                <c:pt idx="0">
                  <c:v>Ostatní kapalná paliva</c:v>
                </c:pt>
              </c:strCache>
            </c:strRef>
          </c:tx>
          <c:spPr>
            <a:solidFill>
              <a:srgbClr val="9D9D9C"/>
            </a:solidFill>
          </c:spPr>
          <c:invertIfNegative val="0"/>
          <c:cat>
            <c:strRef>
              <c:f>'8.10'!$C$38:$E$38</c:f>
              <c:strCache>
                <c:ptCount val="3"/>
                <c:pt idx="0">
                  <c:v>Leden</c:v>
                </c:pt>
                <c:pt idx="1">
                  <c:v>Únor</c:v>
                </c:pt>
                <c:pt idx="2">
                  <c:v>Březen</c:v>
                </c:pt>
              </c:strCache>
            </c:strRef>
          </c:cat>
          <c:val>
            <c:numRef>
              <c:f>('8.10'!$B$20,'8.10'!$D$20,'8.10'!$F$20)</c:f>
              <c:numCache>
                <c:formatCode>#,##0.0</c:formatCode>
                <c:ptCount val="3"/>
                <c:pt idx="0">
                  <c:v>0</c:v>
                </c:pt>
                <c:pt idx="1">
                  <c:v>0</c:v>
                </c:pt>
                <c:pt idx="2">
                  <c:v>0</c:v>
                </c:pt>
              </c:numCache>
            </c:numRef>
          </c:val>
          <c:extLst>
            <c:ext xmlns:c16="http://schemas.microsoft.com/office/drawing/2014/chart" uri="{C3380CC4-5D6E-409C-BE32-E72D297353CC}">
              <c16:uniqueId val="{0000000A-DCC5-4F4A-A54D-47D52AA346C4}"/>
            </c:ext>
          </c:extLst>
        </c:ser>
        <c:ser>
          <c:idx val="11"/>
          <c:order val="11"/>
          <c:tx>
            <c:strRef>
              <c:f>'8.10'!$A$21</c:f>
              <c:strCache>
                <c:ptCount val="1"/>
                <c:pt idx="0">
                  <c:v>Ostatní pevná paliva</c:v>
                </c:pt>
              </c:strCache>
            </c:strRef>
          </c:tx>
          <c:spPr>
            <a:solidFill>
              <a:srgbClr val="D0D0D0"/>
            </a:solidFill>
          </c:spPr>
          <c:invertIfNegative val="0"/>
          <c:cat>
            <c:strRef>
              <c:f>'8.10'!$C$38:$E$38</c:f>
              <c:strCache>
                <c:ptCount val="3"/>
                <c:pt idx="0">
                  <c:v>Leden</c:v>
                </c:pt>
                <c:pt idx="1">
                  <c:v>Únor</c:v>
                </c:pt>
                <c:pt idx="2">
                  <c:v>Březen</c:v>
                </c:pt>
              </c:strCache>
            </c:strRef>
          </c:cat>
          <c:val>
            <c:numRef>
              <c:f>('8.10'!$B$21,'8.10'!$D$21,'8.10'!$F$21)</c:f>
              <c:numCache>
                <c:formatCode>#,##0.0</c:formatCode>
                <c:ptCount val="3"/>
                <c:pt idx="0">
                  <c:v>0</c:v>
                </c:pt>
                <c:pt idx="1">
                  <c:v>0</c:v>
                </c:pt>
                <c:pt idx="2">
                  <c:v>0</c:v>
                </c:pt>
              </c:numCache>
            </c:numRef>
          </c:val>
          <c:extLst>
            <c:ext xmlns:c16="http://schemas.microsoft.com/office/drawing/2014/chart" uri="{C3380CC4-5D6E-409C-BE32-E72D297353CC}">
              <c16:uniqueId val="{0000000B-DCC5-4F4A-A54D-47D52AA346C4}"/>
            </c:ext>
          </c:extLst>
        </c:ser>
        <c:ser>
          <c:idx val="12"/>
          <c:order val="12"/>
          <c:tx>
            <c:strRef>
              <c:f>'8.10'!$A$22</c:f>
              <c:strCache>
                <c:ptCount val="1"/>
                <c:pt idx="0">
                  <c:v>Ostatní plyny</c:v>
                </c:pt>
              </c:strCache>
            </c:strRef>
          </c:tx>
          <c:spPr>
            <a:pattFill prst="ltUpDiag">
              <a:fgClr>
                <a:srgbClr val="23315F"/>
              </a:fgClr>
              <a:bgClr>
                <a:sysClr val="window" lastClr="FFFFFF"/>
              </a:bgClr>
            </a:pattFill>
          </c:spPr>
          <c:invertIfNegative val="0"/>
          <c:cat>
            <c:strRef>
              <c:f>'8.10'!$C$38:$E$38</c:f>
              <c:strCache>
                <c:ptCount val="3"/>
                <c:pt idx="0">
                  <c:v>Leden</c:v>
                </c:pt>
                <c:pt idx="1">
                  <c:v>Únor</c:v>
                </c:pt>
                <c:pt idx="2">
                  <c:v>Březen</c:v>
                </c:pt>
              </c:strCache>
            </c:strRef>
          </c:cat>
          <c:val>
            <c:numRef>
              <c:f>('8.10'!$B$22,'8.10'!$D$22,'8.10'!$F$22)</c:f>
              <c:numCache>
                <c:formatCode>#,##0.0</c:formatCode>
                <c:ptCount val="3"/>
                <c:pt idx="0">
                  <c:v>0</c:v>
                </c:pt>
                <c:pt idx="1">
                  <c:v>0</c:v>
                </c:pt>
                <c:pt idx="2">
                  <c:v>0</c:v>
                </c:pt>
              </c:numCache>
            </c:numRef>
          </c:val>
          <c:extLst>
            <c:ext xmlns:c16="http://schemas.microsoft.com/office/drawing/2014/chart" uri="{C3380CC4-5D6E-409C-BE32-E72D297353CC}">
              <c16:uniqueId val="{0000000C-DCC5-4F4A-A54D-47D52AA346C4}"/>
            </c:ext>
          </c:extLst>
        </c:ser>
        <c:ser>
          <c:idx val="13"/>
          <c:order val="13"/>
          <c:tx>
            <c:strRef>
              <c:f>'8.10'!$A$23</c:f>
              <c:strCache>
                <c:ptCount val="1"/>
                <c:pt idx="0">
                  <c:v>Ostatní</c:v>
                </c:pt>
              </c:strCache>
            </c:strRef>
          </c:tx>
          <c:spPr>
            <a:pattFill prst="ltUpDiag">
              <a:fgClr>
                <a:srgbClr val="E02C1F"/>
              </a:fgClr>
              <a:bgClr>
                <a:sysClr val="window" lastClr="FFFFFF"/>
              </a:bgClr>
            </a:pattFill>
          </c:spPr>
          <c:invertIfNegative val="0"/>
          <c:cat>
            <c:strRef>
              <c:f>'8.10'!$C$38:$E$38</c:f>
              <c:strCache>
                <c:ptCount val="3"/>
                <c:pt idx="0">
                  <c:v>Leden</c:v>
                </c:pt>
                <c:pt idx="1">
                  <c:v>Únor</c:v>
                </c:pt>
                <c:pt idx="2">
                  <c:v>Březen</c:v>
                </c:pt>
              </c:strCache>
            </c:strRef>
          </c:cat>
          <c:val>
            <c:numRef>
              <c:f>('8.10'!$B$23,'8.10'!$D$23,'8.10'!$F$23)</c:f>
              <c:numCache>
                <c:formatCode>#,##0.0</c:formatCode>
                <c:ptCount val="3"/>
                <c:pt idx="0">
                  <c:v>0</c:v>
                </c:pt>
                <c:pt idx="1">
                  <c:v>0</c:v>
                </c:pt>
                <c:pt idx="2">
                  <c:v>0</c:v>
                </c:pt>
              </c:numCache>
            </c:numRef>
          </c:val>
          <c:extLst>
            <c:ext xmlns:c16="http://schemas.microsoft.com/office/drawing/2014/chart" uri="{C3380CC4-5D6E-409C-BE32-E72D297353CC}">
              <c16:uniqueId val="{0000000D-DCC5-4F4A-A54D-47D52AA346C4}"/>
            </c:ext>
          </c:extLst>
        </c:ser>
        <c:ser>
          <c:idx val="14"/>
          <c:order val="14"/>
          <c:tx>
            <c:strRef>
              <c:f>'8.10'!$A$24</c:f>
              <c:strCache>
                <c:ptCount val="1"/>
                <c:pt idx="0">
                  <c:v>Topné oleje</c:v>
                </c:pt>
              </c:strCache>
            </c:strRef>
          </c:tx>
          <c:spPr>
            <a:pattFill prst="ltUpDiag">
              <a:fgClr>
                <a:srgbClr val="5A6588"/>
              </a:fgClr>
              <a:bgClr>
                <a:sysClr val="window" lastClr="FFFFFF"/>
              </a:bgClr>
            </a:pattFill>
          </c:spPr>
          <c:invertIfNegative val="0"/>
          <c:cat>
            <c:strRef>
              <c:f>'8.10'!$C$38:$E$38</c:f>
              <c:strCache>
                <c:ptCount val="3"/>
                <c:pt idx="0">
                  <c:v>Leden</c:v>
                </c:pt>
                <c:pt idx="1">
                  <c:v>Únor</c:v>
                </c:pt>
                <c:pt idx="2">
                  <c:v>Březen</c:v>
                </c:pt>
              </c:strCache>
            </c:strRef>
          </c:cat>
          <c:val>
            <c:numRef>
              <c:f>('8.10'!$B$24,'8.10'!$D$24,'8.10'!$F$24)</c:f>
              <c:numCache>
                <c:formatCode>#,##0.0</c:formatCode>
                <c:ptCount val="3"/>
                <c:pt idx="0">
                  <c:v>18.687000000000001</c:v>
                </c:pt>
                <c:pt idx="1">
                  <c:v>31.216000000000001</c:v>
                </c:pt>
                <c:pt idx="2">
                  <c:v>29.161000000000001</c:v>
                </c:pt>
              </c:numCache>
            </c:numRef>
          </c:val>
          <c:extLst>
            <c:ext xmlns:c16="http://schemas.microsoft.com/office/drawing/2014/chart" uri="{C3380CC4-5D6E-409C-BE32-E72D297353CC}">
              <c16:uniqueId val="{0000000E-DCC5-4F4A-A54D-47D52AA346C4}"/>
            </c:ext>
          </c:extLst>
        </c:ser>
        <c:ser>
          <c:idx val="15"/>
          <c:order val="15"/>
          <c:tx>
            <c:strRef>
              <c:f>'8.10'!$A$25</c:f>
              <c:strCache>
                <c:ptCount val="1"/>
                <c:pt idx="0">
                  <c:v>Zemní plyn</c:v>
                </c:pt>
              </c:strCache>
            </c:strRef>
          </c:tx>
          <c:spPr>
            <a:pattFill prst="ltUpDiag">
              <a:fgClr>
                <a:srgbClr val="E86158"/>
              </a:fgClr>
              <a:bgClr>
                <a:sysClr val="window" lastClr="FFFFFF"/>
              </a:bgClr>
            </a:pattFill>
          </c:spPr>
          <c:invertIfNegative val="0"/>
          <c:cat>
            <c:strRef>
              <c:f>'8.10'!$C$38:$E$38</c:f>
              <c:strCache>
                <c:ptCount val="3"/>
                <c:pt idx="0">
                  <c:v>Leden</c:v>
                </c:pt>
                <c:pt idx="1">
                  <c:v>Únor</c:v>
                </c:pt>
                <c:pt idx="2">
                  <c:v>Březen</c:v>
                </c:pt>
              </c:strCache>
            </c:strRef>
          </c:cat>
          <c:val>
            <c:numRef>
              <c:f>('8.10'!$B$25,'8.10'!$D$25,'8.10'!$F$25)</c:f>
              <c:numCache>
                <c:formatCode>#,##0.0</c:formatCode>
                <c:ptCount val="3"/>
                <c:pt idx="0">
                  <c:v>64516.986448743599</c:v>
                </c:pt>
                <c:pt idx="1">
                  <c:v>53802.81445614445</c:v>
                </c:pt>
                <c:pt idx="2">
                  <c:v>47452.584194199189</c:v>
                </c:pt>
              </c:numCache>
            </c:numRef>
          </c:val>
          <c:extLst>
            <c:ext xmlns:c16="http://schemas.microsoft.com/office/drawing/2014/chart" uri="{C3380CC4-5D6E-409C-BE32-E72D297353CC}">
              <c16:uniqueId val="{0000000F-DCC5-4F4A-A54D-47D52AA346C4}"/>
            </c:ext>
          </c:extLst>
        </c:ser>
        <c:dLbls>
          <c:showLegendKey val="0"/>
          <c:showVal val="0"/>
          <c:showCatName val="0"/>
          <c:showSerName val="0"/>
          <c:showPercent val="0"/>
          <c:showBubbleSize val="0"/>
        </c:dLbls>
        <c:gapWidth val="75"/>
        <c:overlap val="100"/>
        <c:axId val="288781056"/>
        <c:axId val="288782592"/>
      </c:barChart>
      <c:catAx>
        <c:axId val="28878105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8782592"/>
        <c:crosses val="autoZero"/>
        <c:auto val="1"/>
        <c:lblAlgn val="ctr"/>
        <c:lblOffset val="100"/>
        <c:noMultiLvlLbl val="0"/>
      </c:catAx>
      <c:valAx>
        <c:axId val="288782592"/>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8781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10CE-4878-9BBB-E2DE627D7DA4}"/>
              </c:ext>
            </c:extLst>
          </c:dPt>
          <c:dPt>
            <c:idx val="1"/>
            <c:bubble3D val="0"/>
            <c:spPr>
              <a:solidFill>
                <a:schemeClr val="accent2"/>
              </a:solidFill>
            </c:spPr>
            <c:extLst>
              <c:ext xmlns:c16="http://schemas.microsoft.com/office/drawing/2014/chart" uri="{C3380CC4-5D6E-409C-BE32-E72D297353CC}">
                <c16:uniqueId val="{00000003-10CE-4878-9BBB-E2DE627D7DA4}"/>
              </c:ext>
            </c:extLst>
          </c:dPt>
          <c:dPt>
            <c:idx val="2"/>
            <c:bubble3D val="0"/>
            <c:spPr>
              <a:solidFill>
                <a:schemeClr val="accent3"/>
              </a:solidFill>
            </c:spPr>
            <c:extLst>
              <c:ext xmlns:c16="http://schemas.microsoft.com/office/drawing/2014/chart" uri="{C3380CC4-5D6E-409C-BE32-E72D297353CC}">
                <c16:uniqueId val="{00000005-10CE-4878-9BBB-E2DE627D7DA4}"/>
              </c:ext>
            </c:extLst>
          </c:dPt>
          <c:dPt>
            <c:idx val="3"/>
            <c:bubble3D val="0"/>
            <c:spPr>
              <a:solidFill>
                <a:schemeClr val="accent4"/>
              </a:solidFill>
            </c:spPr>
            <c:extLst>
              <c:ext xmlns:c16="http://schemas.microsoft.com/office/drawing/2014/chart" uri="{C3380CC4-5D6E-409C-BE32-E72D297353CC}">
                <c16:uniqueId val="{00000007-10CE-4878-9BBB-E2DE627D7DA4}"/>
              </c:ext>
            </c:extLst>
          </c:dPt>
          <c:dPt>
            <c:idx val="4"/>
            <c:bubble3D val="0"/>
            <c:spPr>
              <a:solidFill>
                <a:schemeClr val="accent5"/>
              </a:solidFill>
            </c:spPr>
            <c:extLst>
              <c:ext xmlns:c16="http://schemas.microsoft.com/office/drawing/2014/chart" uri="{C3380CC4-5D6E-409C-BE32-E72D297353CC}">
                <c16:uniqueId val="{00000009-10CE-4878-9BBB-E2DE627D7DA4}"/>
              </c:ext>
            </c:extLst>
          </c:dPt>
          <c:dPt>
            <c:idx val="5"/>
            <c:bubble3D val="0"/>
            <c:spPr>
              <a:solidFill>
                <a:schemeClr val="accent6"/>
              </a:solidFill>
            </c:spPr>
            <c:extLst>
              <c:ext xmlns:c16="http://schemas.microsoft.com/office/drawing/2014/chart" uri="{C3380CC4-5D6E-409C-BE32-E72D297353CC}">
                <c16:uniqueId val="{0000000B-10CE-4878-9BBB-E2DE627D7DA4}"/>
              </c:ext>
            </c:extLst>
          </c:dPt>
          <c:dPt>
            <c:idx val="6"/>
            <c:bubble3D val="0"/>
            <c:spPr>
              <a:solidFill>
                <a:srgbClr val="F0948F"/>
              </a:solidFill>
            </c:spPr>
            <c:extLst>
              <c:ext xmlns:c16="http://schemas.microsoft.com/office/drawing/2014/chart" uri="{C3380CC4-5D6E-409C-BE32-E72D297353CC}">
                <c16:uniqueId val="{0000000D-10CE-4878-9BBB-E2DE627D7DA4}"/>
              </c:ext>
            </c:extLst>
          </c:dPt>
          <c:dPt>
            <c:idx val="7"/>
            <c:bubble3D val="0"/>
            <c:spPr>
              <a:solidFill>
                <a:srgbClr val="F7C9C7"/>
              </a:solidFill>
            </c:spPr>
            <c:extLst>
              <c:ext xmlns:c16="http://schemas.microsoft.com/office/drawing/2014/chart" uri="{C3380CC4-5D6E-409C-BE32-E72D297353CC}">
                <c16:uniqueId val="{0000000F-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10CE-4878-9BBB-E2DE627D7DA4}"/>
            </c:ext>
          </c:extLst>
        </c:ser>
        <c:ser>
          <c:idx val="2"/>
          <c:order val="1"/>
          <c:dPt>
            <c:idx val="0"/>
            <c:bubble3D val="0"/>
            <c:spPr>
              <a:solidFill>
                <a:schemeClr val="accent1"/>
              </a:solidFill>
            </c:spPr>
            <c:extLst>
              <c:ext xmlns:c16="http://schemas.microsoft.com/office/drawing/2014/chart" uri="{C3380CC4-5D6E-409C-BE32-E72D297353CC}">
                <c16:uniqueId val="{00000012-10CE-4878-9BBB-E2DE627D7DA4}"/>
              </c:ext>
            </c:extLst>
          </c:dPt>
          <c:dPt>
            <c:idx val="1"/>
            <c:bubble3D val="0"/>
            <c:spPr>
              <a:solidFill>
                <a:schemeClr val="accent2"/>
              </a:solidFill>
            </c:spPr>
            <c:extLst>
              <c:ext xmlns:c16="http://schemas.microsoft.com/office/drawing/2014/chart" uri="{C3380CC4-5D6E-409C-BE32-E72D297353CC}">
                <c16:uniqueId val="{00000014-10CE-4878-9BBB-E2DE627D7DA4}"/>
              </c:ext>
            </c:extLst>
          </c:dPt>
          <c:dPt>
            <c:idx val="2"/>
            <c:bubble3D val="0"/>
            <c:spPr>
              <a:solidFill>
                <a:schemeClr val="accent3"/>
              </a:solidFill>
            </c:spPr>
            <c:extLst>
              <c:ext xmlns:c16="http://schemas.microsoft.com/office/drawing/2014/chart" uri="{C3380CC4-5D6E-409C-BE32-E72D297353CC}">
                <c16:uniqueId val="{00000016-10CE-4878-9BBB-E2DE627D7DA4}"/>
              </c:ext>
            </c:extLst>
          </c:dPt>
          <c:dPt>
            <c:idx val="3"/>
            <c:bubble3D val="0"/>
            <c:spPr>
              <a:solidFill>
                <a:schemeClr val="accent4"/>
              </a:solidFill>
            </c:spPr>
            <c:extLst>
              <c:ext xmlns:c16="http://schemas.microsoft.com/office/drawing/2014/chart" uri="{C3380CC4-5D6E-409C-BE32-E72D297353CC}">
                <c16:uniqueId val="{00000018-10CE-4878-9BBB-E2DE627D7DA4}"/>
              </c:ext>
            </c:extLst>
          </c:dPt>
          <c:dPt>
            <c:idx val="4"/>
            <c:bubble3D val="0"/>
            <c:spPr>
              <a:solidFill>
                <a:schemeClr val="accent5"/>
              </a:solidFill>
            </c:spPr>
            <c:extLst>
              <c:ext xmlns:c16="http://schemas.microsoft.com/office/drawing/2014/chart" uri="{C3380CC4-5D6E-409C-BE32-E72D297353CC}">
                <c16:uniqueId val="{0000001A-10CE-4878-9BBB-E2DE627D7DA4}"/>
              </c:ext>
            </c:extLst>
          </c:dPt>
          <c:dPt>
            <c:idx val="5"/>
            <c:bubble3D val="0"/>
            <c:spPr>
              <a:solidFill>
                <a:schemeClr val="accent6"/>
              </a:solidFill>
            </c:spPr>
            <c:extLst>
              <c:ext xmlns:c16="http://schemas.microsoft.com/office/drawing/2014/chart" uri="{C3380CC4-5D6E-409C-BE32-E72D297353CC}">
                <c16:uniqueId val="{0000001C-10CE-4878-9BBB-E2DE627D7DA4}"/>
              </c:ext>
            </c:extLst>
          </c:dPt>
          <c:dPt>
            <c:idx val="6"/>
            <c:bubble3D val="0"/>
            <c:spPr>
              <a:solidFill>
                <a:srgbClr val="F0948F"/>
              </a:solidFill>
            </c:spPr>
            <c:extLst>
              <c:ext xmlns:c16="http://schemas.microsoft.com/office/drawing/2014/chart" uri="{C3380CC4-5D6E-409C-BE32-E72D297353CC}">
                <c16:uniqueId val="{0000001E-10CE-4878-9BBB-E2DE627D7DA4}"/>
              </c:ext>
            </c:extLst>
          </c:dPt>
          <c:dPt>
            <c:idx val="7"/>
            <c:bubble3D val="0"/>
            <c:spPr>
              <a:solidFill>
                <a:srgbClr val="F7C9C7"/>
              </a:solidFill>
            </c:spPr>
            <c:extLst>
              <c:ext xmlns:c16="http://schemas.microsoft.com/office/drawing/2014/chart" uri="{C3380CC4-5D6E-409C-BE32-E72D297353CC}">
                <c16:uniqueId val="{00000020-10CE-4878-9BBB-E2DE627D7DA4}"/>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10CE-4878-9BBB-E2DE627D7DA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Dodávky tepla v</a:t>
            </a:r>
            <a:r>
              <a:rPr lang="en-US" sz="1000">
                <a:solidFill>
                  <a:schemeClr val="accent1"/>
                </a:solidFill>
              </a:rPr>
              <a:t> krajích ČR</a:t>
            </a:r>
            <a:r>
              <a:rPr lang="cs-CZ" sz="1000">
                <a:solidFill>
                  <a:schemeClr val="accent1"/>
                </a:solidFill>
              </a:rPr>
              <a:t>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1.6942894925858127E-3"/>
          <c:y val="2.4028834601521828E-2"/>
        </c:manualLayout>
      </c:layout>
      <c:overlay val="0"/>
      <c:spPr>
        <a:solidFill>
          <a:sysClr val="window" lastClr="FFFFFF"/>
        </a:solidFill>
      </c:spPr>
    </c:title>
    <c:autoTitleDeleted val="0"/>
    <c:plotArea>
      <c:layout>
        <c:manualLayout>
          <c:layoutTarget val="inner"/>
          <c:xMode val="edge"/>
          <c:yMode val="edge"/>
          <c:x val="7.8357197038349743E-2"/>
          <c:y val="0.11692046203475667"/>
          <c:w val="0.88754220620120694"/>
          <c:h val="0.79505390720833502"/>
        </c:manualLayout>
      </c:layout>
      <c:barChart>
        <c:barDir val="col"/>
        <c:grouping val="stacked"/>
        <c:varyColors val="0"/>
        <c:ser>
          <c:idx val="0"/>
          <c:order val="0"/>
          <c:tx>
            <c:strRef>
              <c:f>'5.2'!$A$7</c:f>
              <c:strCache>
                <c:ptCount val="1"/>
                <c:pt idx="0">
                  <c:v>Hlavní město Praha</c:v>
                </c:pt>
              </c:strCache>
            </c:strRef>
          </c:tx>
          <c:spPr>
            <a:solidFill>
              <a:schemeClr val="accent1"/>
            </a:solidFill>
          </c:spPr>
          <c:invertIfNegative val="0"/>
          <c:val>
            <c:numRef>
              <c:f>'5.2'!$B$7:$M$7</c:f>
              <c:numCache>
                <c:formatCode>#,##0.0</c:formatCode>
                <c:ptCount val="12"/>
                <c:pt idx="0">
                  <c:v>541.76329899999985</c:v>
                </c:pt>
                <c:pt idx="1">
                  <c:v>447.06608800000004</c:v>
                </c:pt>
                <c:pt idx="2">
                  <c:v>436.31352199999998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D66-47C3-BB64-4A2AA1CEB551}"/>
            </c:ext>
          </c:extLst>
        </c:ser>
        <c:ser>
          <c:idx val="1"/>
          <c:order val="1"/>
          <c:tx>
            <c:strRef>
              <c:f>'5.2'!$A$8</c:f>
              <c:strCache>
                <c:ptCount val="1"/>
                <c:pt idx="0">
                  <c:v>Jihočeský kraj</c:v>
                </c:pt>
              </c:strCache>
            </c:strRef>
          </c:tx>
          <c:spPr>
            <a:solidFill>
              <a:schemeClr val="accent2"/>
            </a:solidFill>
          </c:spPr>
          <c:invertIfNegative val="0"/>
          <c:val>
            <c:numRef>
              <c:f>'5.2'!$B$8:$M$8</c:f>
              <c:numCache>
                <c:formatCode>#,##0.0</c:formatCode>
                <c:ptCount val="12"/>
                <c:pt idx="0">
                  <c:v>673.41937399999995</c:v>
                </c:pt>
                <c:pt idx="1">
                  <c:v>547.040888</c:v>
                </c:pt>
                <c:pt idx="2">
                  <c:v>566.53426599999989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D66-47C3-BB64-4A2AA1CEB551}"/>
            </c:ext>
          </c:extLst>
        </c:ser>
        <c:ser>
          <c:idx val="2"/>
          <c:order val="2"/>
          <c:tx>
            <c:strRef>
              <c:f>'5.2'!$A$9</c:f>
              <c:strCache>
                <c:ptCount val="1"/>
                <c:pt idx="0">
                  <c:v>Jihomoravský kraj</c:v>
                </c:pt>
              </c:strCache>
            </c:strRef>
          </c:tx>
          <c:spPr>
            <a:solidFill>
              <a:schemeClr val="accent3"/>
            </a:solidFill>
          </c:spPr>
          <c:invertIfNegative val="0"/>
          <c:val>
            <c:numRef>
              <c:f>'5.2'!$B$9:$M$9</c:f>
              <c:numCache>
                <c:formatCode>#,##0.0</c:formatCode>
                <c:ptCount val="12"/>
                <c:pt idx="0">
                  <c:v>820.83809199999996</c:v>
                </c:pt>
                <c:pt idx="1">
                  <c:v>629.41187000000025</c:v>
                </c:pt>
                <c:pt idx="2">
                  <c:v>628.28666600100019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D66-47C3-BB64-4A2AA1CEB551}"/>
            </c:ext>
          </c:extLst>
        </c:ser>
        <c:ser>
          <c:idx val="3"/>
          <c:order val="3"/>
          <c:tx>
            <c:strRef>
              <c:f>'5.2'!$A$10</c:f>
              <c:strCache>
                <c:ptCount val="1"/>
                <c:pt idx="0">
                  <c:v>Karlovarský kraj</c:v>
                </c:pt>
              </c:strCache>
            </c:strRef>
          </c:tx>
          <c:spPr>
            <a:solidFill>
              <a:schemeClr val="accent4"/>
            </a:solidFill>
          </c:spPr>
          <c:invertIfNegative val="0"/>
          <c:val>
            <c:numRef>
              <c:f>'5.2'!$B$10:$M$10</c:f>
              <c:numCache>
                <c:formatCode>#,##0.0</c:formatCode>
                <c:ptCount val="12"/>
                <c:pt idx="0">
                  <c:v>457.26958599999995</c:v>
                </c:pt>
                <c:pt idx="1">
                  <c:v>386.79990899999996</c:v>
                </c:pt>
                <c:pt idx="2">
                  <c:v>385.14665300000007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D66-47C3-BB64-4A2AA1CEB551}"/>
            </c:ext>
          </c:extLst>
        </c:ser>
        <c:ser>
          <c:idx val="4"/>
          <c:order val="4"/>
          <c:tx>
            <c:strRef>
              <c:f>'5.2'!$A$11</c:f>
              <c:strCache>
                <c:ptCount val="1"/>
                <c:pt idx="0">
                  <c:v>Kraj Vysočina</c:v>
                </c:pt>
              </c:strCache>
            </c:strRef>
          </c:tx>
          <c:spPr>
            <a:solidFill>
              <a:schemeClr val="accent5"/>
            </a:solidFill>
          </c:spPr>
          <c:invertIfNegative val="0"/>
          <c:val>
            <c:numRef>
              <c:f>'5.2'!$B$11:$M$11</c:f>
              <c:numCache>
                <c:formatCode>#,##0.0</c:formatCode>
                <c:ptCount val="12"/>
                <c:pt idx="0">
                  <c:v>226.70166586746706</c:v>
                </c:pt>
                <c:pt idx="1">
                  <c:v>185.93631599999989</c:v>
                </c:pt>
                <c:pt idx="2">
                  <c:v>186.77705099999994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D66-47C3-BB64-4A2AA1CEB551}"/>
            </c:ext>
          </c:extLst>
        </c:ser>
        <c:ser>
          <c:idx val="5"/>
          <c:order val="5"/>
          <c:tx>
            <c:strRef>
              <c:f>'5.2'!$A$12</c:f>
              <c:strCache>
                <c:ptCount val="1"/>
                <c:pt idx="0">
                  <c:v>Královéhradecký kraj</c:v>
                </c:pt>
              </c:strCache>
            </c:strRef>
          </c:tx>
          <c:spPr>
            <a:solidFill>
              <a:schemeClr val="accent6"/>
            </a:solidFill>
          </c:spPr>
          <c:invertIfNegative val="0"/>
          <c:val>
            <c:numRef>
              <c:f>'5.2'!$B$12:$M$12</c:f>
              <c:numCache>
                <c:formatCode>#,##0.0</c:formatCode>
                <c:ptCount val="12"/>
                <c:pt idx="0">
                  <c:v>403.46081342794264</c:v>
                </c:pt>
                <c:pt idx="1">
                  <c:v>333.897959490652</c:v>
                </c:pt>
                <c:pt idx="2">
                  <c:v>330.57534499999997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D66-47C3-BB64-4A2AA1CEB551}"/>
            </c:ext>
          </c:extLst>
        </c:ser>
        <c:ser>
          <c:idx val="6"/>
          <c:order val="6"/>
          <c:tx>
            <c:strRef>
              <c:f>'5.2'!$A$13</c:f>
              <c:strCache>
                <c:ptCount val="1"/>
                <c:pt idx="0">
                  <c:v>Liberecký kraj</c:v>
                </c:pt>
              </c:strCache>
            </c:strRef>
          </c:tx>
          <c:spPr>
            <a:solidFill>
              <a:srgbClr val="F0948F"/>
            </a:solidFill>
          </c:spPr>
          <c:invertIfNegative val="0"/>
          <c:val>
            <c:numRef>
              <c:f>'5.2'!$B$13:$M$13</c:f>
              <c:numCache>
                <c:formatCode>#,##0.0</c:formatCode>
                <c:ptCount val="12"/>
                <c:pt idx="0">
                  <c:v>300.16453513259842</c:v>
                </c:pt>
                <c:pt idx="1">
                  <c:v>249.32407036949726</c:v>
                </c:pt>
                <c:pt idx="2">
                  <c:v>238.47249006905028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D66-47C3-BB64-4A2AA1CEB551}"/>
            </c:ext>
          </c:extLst>
        </c:ser>
        <c:ser>
          <c:idx val="7"/>
          <c:order val="7"/>
          <c:tx>
            <c:strRef>
              <c:f>'5.2'!$A$14</c:f>
              <c:strCache>
                <c:ptCount val="1"/>
                <c:pt idx="0">
                  <c:v>Moravskoslezský kraj</c:v>
                </c:pt>
              </c:strCache>
            </c:strRef>
          </c:tx>
          <c:spPr>
            <a:solidFill>
              <a:srgbClr val="F7C9C7"/>
            </a:solidFill>
          </c:spPr>
          <c:invertIfNegative val="0"/>
          <c:val>
            <c:numRef>
              <c:f>'5.2'!$B$14:$M$14</c:f>
              <c:numCache>
                <c:formatCode>#,##0.0</c:formatCode>
                <c:ptCount val="12"/>
                <c:pt idx="0">
                  <c:v>2137.0075779999993</c:v>
                </c:pt>
                <c:pt idx="1">
                  <c:v>1676.2366420000001</c:v>
                </c:pt>
                <c:pt idx="2">
                  <c:v>1782.7386200000003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D66-47C3-BB64-4A2AA1CEB551}"/>
            </c:ext>
          </c:extLst>
        </c:ser>
        <c:ser>
          <c:idx val="8"/>
          <c:order val="8"/>
          <c:tx>
            <c:strRef>
              <c:f>'5.2'!$A$15</c:f>
              <c:strCache>
                <c:ptCount val="1"/>
                <c:pt idx="0">
                  <c:v>Olomoucký kraj</c:v>
                </c:pt>
              </c:strCache>
            </c:strRef>
          </c:tx>
          <c:spPr>
            <a:solidFill>
              <a:schemeClr val="tx1"/>
            </a:solidFill>
          </c:spPr>
          <c:invertIfNegative val="0"/>
          <c:val>
            <c:numRef>
              <c:f>'5.2'!$B$15:$M$15</c:f>
              <c:numCache>
                <c:formatCode>#,##0.0</c:formatCode>
                <c:ptCount val="12"/>
                <c:pt idx="0">
                  <c:v>504.50709299999988</c:v>
                </c:pt>
                <c:pt idx="1">
                  <c:v>391.55088699999993</c:v>
                </c:pt>
                <c:pt idx="2">
                  <c:v>392.17901800000004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FD66-47C3-BB64-4A2AA1CEB551}"/>
            </c:ext>
          </c:extLst>
        </c:ser>
        <c:ser>
          <c:idx val="9"/>
          <c:order val="9"/>
          <c:tx>
            <c:strRef>
              <c:f>'5.2'!$A$16</c:f>
              <c:strCache>
                <c:ptCount val="1"/>
                <c:pt idx="0">
                  <c:v>Pardubický kraj</c:v>
                </c:pt>
              </c:strCache>
            </c:strRef>
          </c:tx>
          <c:spPr>
            <a:solidFill>
              <a:srgbClr val="646363"/>
            </a:solidFill>
          </c:spPr>
          <c:invertIfNegative val="0"/>
          <c:val>
            <c:numRef>
              <c:f>'5.2'!$B$16:$M$16</c:f>
              <c:numCache>
                <c:formatCode>#,##0.0</c:formatCode>
                <c:ptCount val="12"/>
                <c:pt idx="0">
                  <c:v>655.43283444874373</c:v>
                </c:pt>
                <c:pt idx="1">
                  <c:v>512.71761645614458</c:v>
                </c:pt>
                <c:pt idx="2">
                  <c:v>504.55134919419913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FD66-47C3-BB64-4A2AA1CEB551}"/>
            </c:ext>
          </c:extLst>
        </c:ser>
        <c:ser>
          <c:idx val="10"/>
          <c:order val="10"/>
          <c:tx>
            <c:strRef>
              <c:f>'5.2'!$A$17</c:f>
              <c:strCache>
                <c:ptCount val="1"/>
                <c:pt idx="0">
                  <c:v>Plzeňský kraj</c:v>
                </c:pt>
              </c:strCache>
            </c:strRef>
          </c:tx>
          <c:spPr>
            <a:solidFill>
              <a:srgbClr val="9D9D9C"/>
            </a:solidFill>
          </c:spPr>
          <c:invertIfNegative val="0"/>
          <c:val>
            <c:numRef>
              <c:f>'5.2'!$B$17:$M$17</c:f>
              <c:numCache>
                <c:formatCode>#,##0.0</c:formatCode>
                <c:ptCount val="12"/>
                <c:pt idx="0">
                  <c:v>591.60155399999996</c:v>
                </c:pt>
                <c:pt idx="1">
                  <c:v>494.68207399999989</c:v>
                </c:pt>
                <c:pt idx="2">
                  <c:v>506.58526800000004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FD66-47C3-BB64-4A2AA1CEB551}"/>
            </c:ext>
          </c:extLst>
        </c:ser>
        <c:ser>
          <c:idx val="11"/>
          <c:order val="11"/>
          <c:tx>
            <c:strRef>
              <c:f>'5.2'!$A$18</c:f>
              <c:strCache>
                <c:ptCount val="1"/>
                <c:pt idx="0">
                  <c:v>Středočeský kraj</c:v>
                </c:pt>
              </c:strCache>
            </c:strRef>
          </c:tx>
          <c:spPr>
            <a:solidFill>
              <a:srgbClr val="D0D0D0"/>
            </a:solidFill>
          </c:spPr>
          <c:invertIfNegative val="0"/>
          <c:val>
            <c:numRef>
              <c:f>'5.2'!$B$18:$M$18</c:f>
              <c:numCache>
                <c:formatCode>#,##0.0</c:formatCode>
                <c:ptCount val="12"/>
                <c:pt idx="0">
                  <c:v>2687.2567690000019</c:v>
                </c:pt>
                <c:pt idx="1">
                  <c:v>2220.0285439999998</c:v>
                </c:pt>
                <c:pt idx="2">
                  <c:v>2180.5619920000008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FD66-47C3-BB64-4A2AA1CEB551}"/>
            </c:ext>
          </c:extLst>
        </c:ser>
        <c:ser>
          <c:idx val="12"/>
          <c:order val="12"/>
          <c:tx>
            <c:strRef>
              <c:f>'5.2'!$A$19</c:f>
              <c:strCache>
                <c:ptCount val="1"/>
                <c:pt idx="0">
                  <c:v>Ústecký kraj</c:v>
                </c:pt>
              </c:strCache>
            </c:strRef>
          </c:tx>
          <c:spPr>
            <a:pattFill prst="ltUpDiag">
              <a:fgClr>
                <a:schemeClr val="accent1"/>
              </a:fgClr>
              <a:bgClr>
                <a:schemeClr val="bg1"/>
              </a:bgClr>
            </a:pattFill>
          </c:spPr>
          <c:invertIfNegative val="0"/>
          <c:val>
            <c:numRef>
              <c:f>'5.2'!$B$19:$M$19</c:f>
              <c:numCache>
                <c:formatCode>#,##0.0</c:formatCode>
                <c:ptCount val="12"/>
                <c:pt idx="0">
                  <c:v>1528.8750480000003</c:v>
                </c:pt>
                <c:pt idx="1">
                  <c:v>1284.7001749999995</c:v>
                </c:pt>
                <c:pt idx="2">
                  <c:v>1317.1912330000005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FD66-47C3-BB64-4A2AA1CEB551}"/>
            </c:ext>
          </c:extLst>
        </c:ser>
        <c:ser>
          <c:idx val="13"/>
          <c:order val="13"/>
          <c:tx>
            <c:strRef>
              <c:f>'5.2'!$A$20</c:f>
              <c:strCache>
                <c:ptCount val="1"/>
                <c:pt idx="0">
                  <c:v>Zlínský kraj</c:v>
                </c:pt>
              </c:strCache>
            </c:strRef>
          </c:tx>
          <c:spPr>
            <a:pattFill prst="ltUpDiag">
              <a:fgClr>
                <a:schemeClr val="accent5"/>
              </a:fgClr>
              <a:bgClr>
                <a:schemeClr val="bg1"/>
              </a:bgClr>
            </a:pattFill>
          </c:spPr>
          <c:invertIfNegative val="0"/>
          <c:val>
            <c:numRef>
              <c:f>'5.2'!$B$20:$M$20</c:f>
              <c:numCache>
                <c:formatCode>#,##0.0</c:formatCode>
                <c:ptCount val="12"/>
                <c:pt idx="0">
                  <c:v>535.09064553379642</c:v>
                </c:pt>
                <c:pt idx="1">
                  <c:v>436.07108349469763</c:v>
                </c:pt>
                <c:pt idx="2">
                  <c:v>456.7394834225318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FD66-47C3-BB64-4A2AA1CEB551}"/>
            </c:ext>
          </c:extLst>
        </c:ser>
        <c:dLbls>
          <c:showLegendKey val="0"/>
          <c:showVal val="0"/>
          <c:showCatName val="0"/>
          <c:showSerName val="0"/>
          <c:showPercent val="0"/>
          <c:showBubbleSize val="0"/>
        </c:dLbls>
        <c:gapWidth val="75"/>
        <c:overlap val="100"/>
        <c:axId val="226155136"/>
        <c:axId val="222036352"/>
      </c:barChart>
      <c:catAx>
        <c:axId val="226155136"/>
        <c:scaling>
          <c:orientation val="minMax"/>
        </c:scaling>
        <c:delete val="0"/>
        <c:axPos val="b"/>
        <c:majorTickMark val="none"/>
        <c:minorTickMark val="none"/>
        <c:tickLblPos val="nextTo"/>
        <c:txPr>
          <a:bodyPr/>
          <a:lstStyle/>
          <a:p>
            <a:pPr>
              <a:defRPr sz="900"/>
            </a:pPr>
            <a:endParaRPr lang="cs-CZ"/>
          </a:p>
        </c:txPr>
        <c:crossAx val="222036352"/>
        <c:crosses val="autoZero"/>
        <c:auto val="1"/>
        <c:lblAlgn val="ctr"/>
        <c:lblOffset val="100"/>
        <c:noMultiLvlLbl val="0"/>
      </c:catAx>
      <c:valAx>
        <c:axId val="222036352"/>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261551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B79-4CA2-89B6-E3E51F03F132}"/>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B79-4CA2-89B6-E3E51F03F132}"/>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B79-4CA2-89B6-E3E51F03F132}"/>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B79-4CA2-89B6-E3E51F03F13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B79-4CA2-89B6-E3E51F03F132}"/>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B79-4CA2-89B6-E3E51F03F13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B79-4CA2-89B6-E3E51F03F13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B79-4CA2-89B6-E3E51F03F132}"/>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B79-4CA2-89B6-E3E51F03F13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B79-4CA2-89B6-E3E51F03F13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B79-4CA2-89B6-E3E51F03F13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B79-4CA2-89B6-E3E51F03F13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B79-4CA2-89B6-E3E51F03F13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B79-4CA2-89B6-E3E51F03F132}"/>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B79-4CA2-89B6-E3E51F03F132}"/>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B79-4CA2-89B6-E3E51F03F13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4220466622386831E-3"/>
          <c:y val="0"/>
        </c:manualLayout>
      </c:layout>
      <c:overlay val="0"/>
    </c:title>
    <c:autoTitleDeleted val="0"/>
    <c:plotArea>
      <c:layout>
        <c:manualLayout>
          <c:layoutTarget val="inner"/>
          <c:xMode val="edge"/>
          <c:yMode val="edge"/>
          <c:x val="7.2330476776411051E-2"/>
          <c:y val="0.25074902829200774"/>
          <c:w val="0.62603580707049966"/>
          <c:h val="0.58425115673339911"/>
        </c:manualLayout>
      </c:layout>
      <c:barChart>
        <c:barDir val="col"/>
        <c:grouping val="stacked"/>
        <c:varyColors val="0"/>
        <c:ser>
          <c:idx val="0"/>
          <c:order val="0"/>
          <c:tx>
            <c:strRef>
              <c:f>'8.11'!$A$27</c:f>
              <c:strCache>
                <c:ptCount val="1"/>
                <c:pt idx="0">
                  <c:v>Průmysl</c:v>
                </c:pt>
              </c:strCache>
            </c:strRef>
          </c:tx>
          <c:invertIfNegative val="0"/>
          <c:cat>
            <c:strRef>
              <c:f>'8.11'!$C$38:$E$38</c:f>
              <c:strCache>
                <c:ptCount val="3"/>
                <c:pt idx="0">
                  <c:v>Leden</c:v>
                </c:pt>
                <c:pt idx="1">
                  <c:v>Únor</c:v>
                </c:pt>
                <c:pt idx="2">
                  <c:v>Březen</c:v>
                </c:pt>
              </c:strCache>
            </c:strRef>
          </c:cat>
          <c:val>
            <c:numRef>
              <c:f>('8.11'!$B$27,'8.11'!$D$27,'8.11'!$F$27)</c:f>
              <c:numCache>
                <c:formatCode>#,##0.0</c:formatCode>
                <c:ptCount val="3"/>
                <c:pt idx="0">
                  <c:v>114711.65899999999</c:v>
                </c:pt>
                <c:pt idx="1">
                  <c:v>97412.497999999992</c:v>
                </c:pt>
                <c:pt idx="2">
                  <c:v>102984.07399999999</c:v>
                </c:pt>
              </c:numCache>
            </c:numRef>
          </c:val>
          <c:extLst>
            <c:ext xmlns:c16="http://schemas.microsoft.com/office/drawing/2014/chart" uri="{C3380CC4-5D6E-409C-BE32-E72D297353CC}">
              <c16:uniqueId val="{00000000-7DC6-4D23-96EC-F6F7E8DB4875}"/>
            </c:ext>
          </c:extLst>
        </c:ser>
        <c:ser>
          <c:idx val="1"/>
          <c:order val="1"/>
          <c:tx>
            <c:strRef>
              <c:f>'8.11'!$A$28</c:f>
              <c:strCache>
                <c:ptCount val="1"/>
                <c:pt idx="0">
                  <c:v>Energetika</c:v>
                </c:pt>
              </c:strCache>
            </c:strRef>
          </c:tx>
          <c:invertIfNegative val="0"/>
          <c:cat>
            <c:strRef>
              <c:f>'8.11'!$C$38:$E$38</c:f>
              <c:strCache>
                <c:ptCount val="3"/>
                <c:pt idx="0">
                  <c:v>Leden</c:v>
                </c:pt>
                <c:pt idx="1">
                  <c:v>Únor</c:v>
                </c:pt>
                <c:pt idx="2">
                  <c:v>Březen</c:v>
                </c:pt>
              </c:strCache>
            </c:strRef>
          </c:cat>
          <c:val>
            <c:numRef>
              <c:f>('8.11'!$B$28,'8.11'!$D$28,'8.11'!$F$28)</c:f>
              <c:numCache>
                <c:formatCode>#,##0.0</c:formatCode>
                <c:ptCount val="3"/>
                <c:pt idx="0">
                  <c:v>232.35</c:v>
                </c:pt>
                <c:pt idx="1">
                  <c:v>224.73</c:v>
                </c:pt>
                <c:pt idx="2">
                  <c:v>238.63</c:v>
                </c:pt>
              </c:numCache>
            </c:numRef>
          </c:val>
          <c:extLst>
            <c:ext xmlns:c16="http://schemas.microsoft.com/office/drawing/2014/chart" uri="{C3380CC4-5D6E-409C-BE32-E72D297353CC}">
              <c16:uniqueId val="{00000001-7DC6-4D23-96EC-F6F7E8DB4875}"/>
            </c:ext>
          </c:extLst>
        </c:ser>
        <c:ser>
          <c:idx val="2"/>
          <c:order val="2"/>
          <c:tx>
            <c:strRef>
              <c:f>'8.11'!$A$29</c:f>
              <c:strCache>
                <c:ptCount val="1"/>
                <c:pt idx="0">
                  <c:v>Doprava</c:v>
                </c:pt>
              </c:strCache>
            </c:strRef>
          </c:tx>
          <c:invertIfNegative val="0"/>
          <c:cat>
            <c:strRef>
              <c:f>'8.11'!$C$38:$E$38</c:f>
              <c:strCache>
                <c:ptCount val="3"/>
                <c:pt idx="0">
                  <c:v>Leden</c:v>
                </c:pt>
                <c:pt idx="1">
                  <c:v>Únor</c:v>
                </c:pt>
                <c:pt idx="2">
                  <c:v>Březen</c:v>
                </c:pt>
              </c:strCache>
            </c:strRef>
          </c:cat>
          <c:val>
            <c:numRef>
              <c:f>('8.11'!$B$29,'8.11'!$D$29,'8.11'!$F$29)</c:f>
              <c:numCache>
                <c:formatCode>#,##0.0</c:formatCode>
                <c:ptCount val="3"/>
                <c:pt idx="0">
                  <c:v>5592.96</c:v>
                </c:pt>
                <c:pt idx="1">
                  <c:v>4989.4400000000005</c:v>
                </c:pt>
                <c:pt idx="2">
                  <c:v>4917.83</c:v>
                </c:pt>
              </c:numCache>
            </c:numRef>
          </c:val>
          <c:extLst>
            <c:ext xmlns:c16="http://schemas.microsoft.com/office/drawing/2014/chart" uri="{C3380CC4-5D6E-409C-BE32-E72D297353CC}">
              <c16:uniqueId val="{00000002-7DC6-4D23-96EC-F6F7E8DB4875}"/>
            </c:ext>
          </c:extLst>
        </c:ser>
        <c:ser>
          <c:idx val="3"/>
          <c:order val="3"/>
          <c:tx>
            <c:strRef>
              <c:f>'8.11'!$A$30</c:f>
              <c:strCache>
                <c:ptCount val="1"/>
                <c:pt idx="0">
                  <c:v>Stavebnictví</c:v>
                </c:pt>
              </c:strCache>
            </c:strRef>
          </c:tx>
          <c:invertIfNegative val="0"/>
          <c:cat>
            <c:strRef>
              <c:f>'8.11'!$C$38:$E$38</c:f>
              <c:strCache>
                <c:ptCount val="3"/>
                <c:pt idx="0">
                  <c:v>Leden</c:v>
                </c:pt>
                <c:pt idx="1">
                  <c:v>Únor</c:v>
                </c:pt>
                <c:pt idx="2">
                  <c:v>Březen</c:v>
                </c:pt>
              </c:strCache>
            </c:strRef>
          </c:cat>
          <c:val>
            <c:numRef>
              <c:f>('8.11'!$B$30,'8.11'!$D$30,'8.11'!$F$30)</c:f>
              <c:numCache>
                <c:formatCode>#,##0.0</c:formatCode>
                <c:ptCount val="3"/>
                <c:pt idx="0">
                  <c:v>669.82</c:v>
                </c:pt>
                <c:pt idx="1">
                  <c:v>478.78199999999998</c:v>
                </c:pt>
                <c:pt idx="2">
                  <c:v>420.971</c:v>
                </c:pt>
              </c:numCache>
            </c:numRef>
          </c:val>
          <c:extLst>
            <c:ext xmlns:c16="http://schemas.microsoft.com/office/drawing/2014/chart" uri="{C3380CC4-5D6E-409C-BE32-E72D297353CC}">
              <c16:uniqueId val="{00000003-7DC6-4D23-96EC-F6F7E8DB4875}"/>
            </c:ext>
          </c:extLst>
        </c:ser>
        <c:ser>
          <c:idx val="4"/>
          <c:order val="4"/>
          <c:tx>
            <c:strRef>
              <c:f>'8.11'!$A$31</c:f>
              <c:strCache>
                <c:ptCount val="1"/>
                <c:pt idx="0">
                  <c:v>Zemědělství a lesnictví</c:v>
                </c:pt>
              </c:strCache>
            </c:strRef>
          </c:tx>
          <c:invertIfNegative val="0"/>
          <c:cat>
            <c:strRef>
              <c:f>'8.11'!$C$38:$E$38</c:f>
              <c:strCache>
                <c:ptCount val="3"/>
                <c:pt idx="0">
                  <c:v>Leden</c:v>
                </c:pt>
                <c:pt idx="1">
                  <c:v>Únor</c:v>
                </c:pt>
                <c:pt idx="2">
                  <c:v>Březen</c:v>
                </c:pt>
              </c:strCache>
            </c:strRef>
          </c:cat>
          <c:val>
            <c:numRef>
              <c:f>('8.11'!$B$31,'8.11'!$D$31,'8.11'!$F$31)</c:f>
              <c:numCache>
                <c:formatCode>#,##0.0</c:formatCode>
                <c:ptCount val="3"/>
                <c:pt idx="0">
                  <c:v>5811.6260000000002</c:v>
                </c:pt>
                <c:pt idx="1">
                  <c:v>6039.7</c:v>
                </c:pt>
                <c:pt idx="2">
                  <c:v>6850.8459999999995</c:v>
                </c:pt>
              </c:numCache>
            </c:numRef>
          </c:val>
          <c:extLst>
            <c:ext xmlns:c16="http://schemas.microsoft.com/office/drawing/2014/chart" uri="{C3380CC4-5D6E-409C-BE32-E72D297353CC}">
              <c16:uniqueId val="{00000004-7DC6-4D23-96EC-F6F7E8DB4875}"/>
            </c:ext>
          </c:extLst>
        </c:ser>
        <c:ser>
          <c:idx val="5"/>
          <c:order val="5"/>
          <c:tx>
            <c:strRef>
              <c:f>'8.11'!$A$32</c:f>
              <c:strCache>
                <c:ptCount val="1"/>
                <c:pt idx="0">
                  <c:v>Domácnosti</c:v>
                </c:pt>
              </c:strCache>
            </c:strRef>
          </c:tx>
          <c:spPr>
            <a:solidFill>
              <a:schemeClr val="accent6"/>
            </a:solidFill>
          </c:spPr>
          <c:invertIfNegative val="0"/>
          <c:cat>
            <c:strRef>
              <c:f>'8.11'!$C$38:$E$38</c:f>
              <c:strCache>
                <c:ptCount val="3"/>
                <c:pt idx="0">
                  <c:v>Leden</c:v>
                </c:pt>
                <c:pt idx="1">
                  <c:v>Únor</c:v>
                </c:pt>
                <c:pt idx="2">
                  <c:v>Březen</c:v>
                </c:pt>
              </c:strCache>
            </c:strRef>
          </c:cat>
          <c:val>
            <c:numRef>
              <c:f>('8.11'!$B$32,'8.11'!$D$32,'8.11'!$F$32)</c:f>
              <c:numCache>
                <c:formatCode>#,##0.0</c:formatCode>
                <c:ptCount val="3"/>
                <c:pt idx="0">
                  <c:v>273295.97099999996</c:v>
                </c:pt>
                <c:pt idx="1">
                  <c:v>225483.69199999992</c:v>
                </c:pt>
                <c:pt idx="2">
                  <c:v>226054.97899999999</c:v>
                </c:pt>
              </c:numCache>
            </c:numRef>
          </c:val>
          <c:extLst>
            <c:ext xmlns:c16="http://schemas.microsoft.com/office/drawing/2014/chart" uri="{C3380CC4-5D6E-409C-BE32-E72D297353CC}">
              <c16:uniqueId val="{00000005-7DC6-4D23-96EC-F6F7E8DB4875}"/>
            </c:ext>
          </c:extLst>
        </c:ser>
        <c:ser>
          <c:idx val="6"/>
          <c:order val="6"/>
          <c:tx>
            <c:strRef>
              <c:f>'8.11'!$A$33</c:f>
              <c:strCache>
                <c:ptCount val="1"/>
                <c:pt idx="0">
                  <c:v>Obchod, služby, školství, zdravotnictví</c:v>
                </c:pt>
              </c:strCache>
            </c:strRef>
          </c:tx>
          <c:spPr>
            <a:solidFill>
              <a:srgbClr val="F0948F"/>
            </a:solidFill>
          </c:spPr>
          <c:invertIfNegative val="0"/>
          <c:cat>
            <c:strRef>
              <c:f>'8.11'!$C$38:$E$38</c:f>
              <c:strCache>
                <c:ptCount val="3"/>
                <c:pt idx="0">
                  <c:v>Leden</c:v>
                </c:pt>
                <c:pt idx="1">
                  <c:v>Únor</c:v>
                </c:pt>
                <c:pt idx="2">
                  <c:v>Březen</c:v>
                </c:pt>
              </c:strCache>
            </c:strRef>
          </c:cat>
          <c:val>
            <c:numRef>
              <c:f>('8.11'!$B$33,'8.11'!$D$33,'8.11'!$F$33)</c:f>
              <c:numCache>
                <c:formatCode>#,##0.0</c:formatCode>
                <c:ptCount val="3"/>
                <c:pt idx="0">
                  <c:v>184845.26699999999</c:v>
                </c:pt>
                <c:pt idx="1">
                  <c:v>152821.829</c:v>
                </c:pt>
                <c:pt idx="2">
                  <c:v>157812.00200000001</c:v>
                </c:pt>
              </c:numCache>
            </c:numRef>
          </c:val>
          <c:extLst>
            <c:ext xmlns:c16="http://schemas.microsoft.com/office/drawing/2014/chart" uri="{C3380CC4-5D6E-409C-BE32-E72D297353CC}">
              <c16:uniqueId val="{00000006-7DC6-4D23-96EC-F6F7E8DB4875}"/>
            </c:ext>
          </c:extLst>
        </c:ser>
        <c:ser>
          <c:idx val="7"/>
          <c:order val="7"/>
          <c:tx>
            <c:strRef>
              <c:f>'8.11'!$A$34</c:f>
              <c:strCache>
                <c:ptCount val="1"/>
                <c:pt idx="0">
                  <c:v>Ostatní</c:v>
                </c:pt>
              </c:strCache>
            </c:strRef>
          </c:tx>
          <c:spPr>
            <a:solidFill>
              <a:srgbClr val="F7C9C7"/>
            </a:solidFill>
          </c:spPr>
          <c:invertIfNegative val="0"/>
          <c:cat>
            <c:strRef>
              <c:f>'8.11'!$C$38:$E$38</c:f>
              <c:strCache>
                <c:ptCount val="3"/>
                <c:pt idx="0">
                  <c:v>Leden</c:v>
                </c:pt>
                <c:pt idx="1">
                  <c:v>Únor</c:v>
                </c:pt>
                <c:pt idx="2">
                  <c:v>Březen</c:v>
                </c:pt>
              </c:strCache>
            </c:strRef>
          </c:cat>
          <c:val>
            <c:numRef>
              <c:f>('8.11'!$B$34,'8.11'!$D$34,'8.11'!$F$34)</c:f>
              <c:numCache>
                <c:formatCode>#,##0.0</c:formatCode>
                <c:ptCount val="3"/>
                <c:pt idx="0">
                  <c:v>8166.6</c:v>
                </c:pt>
                <c:pt idx="1">
                  <c:v>6668.3799999999992</c:v>
                </c:pt>
                <c:pt idx="2">
                  <c:v>6543.71</c:v>
                </c:pt>
              </c:numCache>
            </c:numRef>
          </c:val>
          <c:extLst>
            <c:ext xmlns:c16="http://schemas.microsoft.com/office/drawing/2014/chart" uri="{C3380CC4-5D6E-409C-BE32-E72D297353CC}">
              <c16:uniqueId val="{00000007-7DC6-4D23-96EC-F6F7E8DB4875}"/>
            </c:ext>
          </c:extLst>
        </c:ser>
        <c:dLbls>
          <c:showLegendKey val="0"/>
          <c:showVal val="0"/>
          <c:showCatName val="0"/>
          <c:showSerName val="0"/>
          <c:showPercent val="0"/>
          <c:showBubbleSize val="0"/>
        </c:dLbls>
        <c:gapWidth val="50"/>
        <c:overlap val="100"/>
        <c:axId val="289756672"/>
        <c:axId val="289758208"/>
      </c:barChart>
      <c:catAx>
        <c:axId val="2897566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758208"/>
        <c:crosses val="autoZero"/>
        <c:auto val="1"/>
        <c:lblAlgn val="ctr"/>
        <c:lblOffset val="100"/>
        <c:noMultiLvlLbl val="0"/>
      </c:catAx>
      <c:valAx>
        <c:axId val="289758208"/>
        <c:scaling>
          <c:orientation val="minMax"/>
          <c:max val="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756672"/>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'8.11'!$A$38</c:f>
              <c:strCache>
                <c:ptCount val="1"/>
                <c:pt idx="0">
                  <c:v>Instalovaný výkon</c:v>
                </c:pt>
              </c:strCache>
            </c:strRef>
          </c:tx>
          <c:invertIfNegative val="0"/>
          <c:val>
            <c:numRef>
              <c:f>'8.11'!$B$38</c:f>
              <c:numCache>
                <c:formatCode>0.0%</c:formatCode>
                <c:ptCount val="1"/>
                <c:pt idx="0">
                  <c:v>2.7472105111799448E-2</c:v>
                </c:pt>
              </c:numCache>
            </c:numRef>
          </c:val>
          <c:extLst>
            <c:ext xmlns:c16="http://schemas.microsoft.com/office/drawing/2014/chart" uri="{C3380CC4-5D6E-409C-BE32-E72D297353CC}">
              <c16:uniqueId val="{00000000-0AAD-45A2-930A-B491FF02B4EE}"/>
            </c:ext>
          </c:extLst>
        </c:ser>
        <c:ser>
          <c:idx val="1"/>
          <c:order val="1"/>
          <c:tx>
            <c:strRef>
              <c:f>'8.11'!$A$39</c:f>
              <c:strCache>
                <c:ptCount val="1"/>
                <c:pt idx="0">
                  <c:v>Výroba tepla brutto</c:v>
                </c:pt>
              </c:strCache>
            </c:strRef>
          </c:tx>
          <c:invertIfNegative val="0"/>
          <c:val>
            <c:numRef>
              <c:f>'8.11'!$B$39</c:f>
              <c:numCache>
                <c:formatCode>0.0%</c:formatCode>
                <c:ptCount val="1"/>
                <c:pt idx="0">
                  <c:v>4.1006903937388199E-2</c:v>
                </c:pt>
              </c:numCache>
            </c:numRef>
          </c:val>
          <c:extLst>
            <c:ext xmlns:c16="http://schemas.microsoft.com/office/drawing/2014/chart" uri="{C3380CC4-5D6E-409C-BE32-E72D297353CC}">
              <c16:uniqueId val="{00000001-0AAD-45A2-930A-B491FF02B4EE}"/>
            </c:ext>
          </c:extLst>
        </c:ser>
        <c:ser>
          <c:idx val="2"/>
          <c:order val="2"/>
          <c:tx>
            <c:strRef>
              <c:f>'8.11'!$A$40</c:f>
              <c:strCache>
                <c:ptCount val="1"/>
                <c:pt idx="0">
                  <c:v>Dodávky tepla</c:v>
                </c:pt>
              </c:strCache>
            </c:strRef>
          </c:tx>
          <c:invertIfNegative val="0"/>
          <c:val>
            <c:numRef>
              <c:f>'8.11'!$B$40</c:f>
              <c:numCache>
                <c:formatCode>0.0%</c:formatCode>
                <c:ptCount val="1"/>
                <c:pt idx="0">
                  <c:v>5.0135139884746285E-2</c:v>
                </c:pt>
              </c:numCache>
            </c:numRef>
          </c:val>
          <c:extLst>
            <c:ext xmlns:c16="http://schemas.microsoft.com/office/drawing/2014/chart" uri="{C3380CC4-5D6E-409C-BE32-E72D297353CC}">
              <c16:uniqueId val="{00000002-0AAD-45A2-930A-B491FF02B4EE}"/>
            </c:ext>
          </c:extLst>
        </c:ser>
        <c:dLbls>
          <c:showLegendKey val="0"/>
          <c:showVal val="0"/>
          <c:showCatName val="0"/>
          <c:showSerName val="0"/>
          <c:showPercent val="0"/>
          <c:showBubbleSize val="0"/>
        </c:dLbls>
        <c:gapWidth val="150"/>
        <c:axId val="289781248"/>
        <c:axId val="289782784"/>
      </c:barChart>
      <c:catAx>
        <c:axId val="289781248"/>
        <c:scaling>
          <c:orientation val="maxMin"/>
        </c:scaling>
        <c:delete val="0"/>
        <c:axPos val="l"/>
        <c:numFmt formatCode="General" sourceLinked="1"/>
        <c:majorTickMark val="none"/>
        <c:minorTickMark val="none"/>
        <c:tickLblPos val="none"/>
        <c:crossAx val="289782784"/>
        <c:crosses val="autoZero"/>
        <c:auto val="1"/>
        <c:lblAlgn val="ctr"/>
        <c:lblOffset val="100"/>
        <c:noMultiLvlLbl val="0"/>
      </c:catAx>
      <c:valAx>
        <c:axId val="289782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781248"/>
        <c:crosses val="max"/>
        <c:crossBetween val="between"/>
      </c:valAx>
    </c:plotArea>
    <c:legend>
      <c:legendPos val="b"/>
      <c:layout>
        <c:manualLayout>
          <c:xMode val="edge"/>
          <c:yMode val="edge"/>
          <c:x val="0"/>
          <c:y val="0.6972914081748588"/>
          <c:w val="0.6452966372460005"/>
          <c:h val="0.2754579898175014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7.4349038268442654E-4"/>
          <c:y val="1.3342614559817608E-2"/>
        </c:manualLayout>
      </c:layout>
      <c:overlay val="0"/>
    </c:title>
    <c:autoTitleDeleted val="0"/>
    <c:plotArea>
      <c:layout/>
      <c:barChart>
        <c:barDir val="col"/>
        <c:grouping val="stacked"/>
        <c:varyColors val="0"/>
        <c:ser>
          <c:idx val="0"/>
          <c:order val="0"/>
          <c:tx>
            <c:strRef>
              <c:f>'8.11'!$A$10</c:f>
              <c:strCache>
                <c:ptCount val="1"/>
                <c:pt idx="0">
                  <c:v>Biomasa</c:v>
                </c:pt>
              </c:strCache>
            </c:strRef>
          </c:tx>
          <c:spPr>
            <a:solidFill>
              <a:srgbClr val="23315F"/>
            </a:solidFill>
          </c:spPr>
          <c:invertIfNegative val="0"/>
          <c:cat>
            <c:strRef>
              <c:f>'8.11'!$C$38:$E$38</c:f>
              <c:strCache>
                <c:ptCount val="3"/>
                <c:pt idx="0">
                  <c:v>Leden</c:v>
                </c:pt>
                <c:pt idx="1">
                  <c:v>Únor</c:v>
                </c:pt>
                <c:pt idx="2">
                  <c:v>Březen</c:v>
                </c:pt>
              </c:strCache>
            </c:strRef>
          </c:cat>
          <c:val>
            <c:numRef>
              <c:f>('8.11'!$B$10,'8.11'!$D$10,'8.11'!$F$10)</c:f>
              <c:numCache>
                <c:formatCode>#,##0.0</c:formatCode>
                <c:ptCount val="3"/>
                <c:pt idx="0">
                  <c:v>92909.79800000001</c:v>
                </c:pt>
                <c:pt idx="1">
                  <c:v>97648.096000000005</c:v>
                </c:pt>
                <c:pt idx="2">
                  <c:v>102341.963</c:v>
                </c:pt>
              </c:numCache>
            </c:numRef>
          </c:val>
          <c:extLst>
            <c:ext xmlns:c16="http://schemas.microsoft.com/office/drawing/2014/chart" uri="{C3380CC4-5D6E-409C-BE32-E72D297353CC}">
              <c16:uniqueId val="{00000000-9530-4775-A6CD-6C2849BD7E8A}"/>
            </c:ext>
          </c:extLst>
        </c:ser>
        <c:ser>
          <c:idx val="1"/>
          <c:order val="1"/>
          <c:tx>
            <c:strRef>
              <c:f>'8.11'!$A$11</c:f>
              <c:strCache>
                <c:ptCount val="1"/>
                <c:pt idx="0">
                  <c:v>Bioplyn</c:v>
                </c:pt>
              </c:strCache>
            </c:strRef>
          </c:tx>
          <c:spPr>
            <a:solidFill>
              <a:srgbClr val="5A6588"/>
            </a:solidFill>
          </c:spPr>
          <c:invertIfNegative val="0"/>
          <c:cat>
            <c:strRef>
              <c:f>'8.11'!$C$38:$E$38</c:f>
              <c:strCache>
                <c:ptCount val="3"/>
                <c:pt idx="0">
                  <c:v>Leden</c:v>
                </c:pt>
                <c:pt idx="1">
                  <c:v>Únor</c:v>
                </c:pt>
                <c:pt idx="2">
                  <c:v>Březen</c:v>
                </c:pt>
              </c:strCache>
            </c:strRef>
          </c:cat>
          <c:val>
            <c:numRef>
              <c:f>('8.11'!$B$11,'8.11'!$D$11,'8.11'!$F$11)</c:f>
              <c:numCache>
                <c:formatCode>#,##0.0</c:formatCode>
                <c:ptCount val="3"/>
                <c:pt idx="0">
                  <c:v>8624.27</c:v>
                </c:pt>
                <c:pt idx="1">
                  <c:v>7077.33</c:v>
                </c:pt>
                <c:pt idx="2">
                  <c:v>8148.6699999999992</c:v>
                </c:pt>
              </c:numCache>
            </c:numRef>
          </c:val>
          <c:extLst>
            <c:ext xmlns:c16="http://schemas.microsoft.com/office/drawing/2014/chart" uri="{C3380CC4-5D6E-409C-BE32-E72D297353CC}">
              <c16:uniqueId val="{00000001-9530-4775-A6CD-6C2849BD7E8A}"/>
            </c:ext>
          </c:extLst>
        </c:ser>
        <c:ser>
          <c:idx val="2"/>
          <c:order val="2"/>
          <c:tx>
            <c:strRef>
              <c:f>'8.11'!$A$12</c:f>
              <c:strCache>
                <c:ptCount val="1"/>
                <c:pt idx="0">
                  <c:v>Černé uhlí</c:v>
                </c:pt>
              </c:strCache>
            </c:strRef>
          </c:tx>
          <c:spPr>
            <a:solidFill>
              <a:srgbClr val="9198B0"/>
            </a:solidFill>
          </c:spPr>
          <c:invertIfNegative val="0"/>
          <c:cat>
            <c:strRef>
              <c:f>'8.11'!$C$38:$E$38</c:f>
              <c:strCache>
                <c:ptCount val="3"/>
                <c:pt idx="0">
                  <c:v>Leden</c:v>
                </c:pt>
                <c:pt idx="1">
                  <c:v>Únor</c:v>
                </c:pt>
                <c:pt idx="2">
                  <c:v>Březen</c:v>
                </c:pt>
              </c:strCache>
            </c:strRef>
          </c:cat>
          <c:val>
            <c:numRef>
              <c:f>('8.11'!$B$12,'8.11'!$D$12,'8.11'!$F$12)</c:f>
              <c:numCache>
                <c:formatCode>#,##0.0</c:formatCode>
                <c:ptCount val="3"/>
                <c:pt idx="0">
                  <c:v>0</c:v>
                </c:pt>
                <c:pt idx="1">
                  <c:v>0</c:v>
                </c:pt>
                <c:pt idx="2">
                  <c:v>0</c:v>
                </c:pt>
              </c:numCache>
            </c:numRef>
          </c:val>
          <c:extLst>
            <c:ext xmlns:c16="http://schemas.microsoft.com/office/drawing/2014/chart" uri="{C3380CC4-5D6E-409C-BE32-E72D297353CC}">
              <c16:uniqueId val="{00000002-9530-4775-A6CD-6C2849BD7E8A}"/>
            </c:ext>
          </c:extLst>
        </c:ser>
        <c:ser>
          <c:idx val="3"/>
          <c:order val="3"/>
          <c:tx>
            <c:strRef>
              <c:f>'8.11'!$A$13</c:f>
              <c:strCache>
                <c:ptCount val="1"/>
                <c:pt idx="0">
                  <c:v>Elektrická energie</c:v>
                </c:pt>
              </c:strCache>
            </c:strRef>
          </c:tx>
          <c:spPr>
            <a:solidFill>
              <a:srgbClr val="C8CBD7"/>
            </a:solidFill>
          </c:spPr>
          <c:invertIfNegative val="0"/>
          <c:cat>
            <c:strRef>
              <c:f>'8.11'!$C$38:$E$38</c:f>
              <c:strCache>
                <c:ptCount val="3"/>
                <c:pt idx="0">
                  <c:v>Leden</c:v>
                </c:pt>
                <c:pt idx="1">
                  <c:v>Únor</c:v>
                </c:pt>
                <c:pt idx="2">
                  <c:v>Březen</c:v>
                </c:pt>
              </c:strCache>
            </c:strRef>
          </c:cat>
          <c:val>
            <c:numRef>
              <c:f>('8.11'!$B$13,'8.11'!$D$13,'8.11'!$F$13)</c:f>
              <c:numCache>
                <c:formatCode>#,##0.0</c:formatCode>
                <c:ptCount val="3"/>
                <c:pt idx="0">
                  <c:v>197.73</c:v>
                </c:pt>
                <c:pt idx="1">
                  <c:v>180.25</c:v>
                </c:pt>
                <c:pt idx="2">
                  <c:v>225.98</c:v>
                </c:pt>
              </c:numCache>
            </c:numRef>
          </c:val>
          <c:extLst>
            <c:ext xmlns:c16="http://schemas.microsoft.com/office/drawing/2014/chart" uri="{C3380CC4-5D6E-409C-BE32-E72D297353CC}">
              <c16:uniqueId val="{00000003-9530-4775-A6CD-6C2849BD7E8A}"/>
            </c:ext>
          </c:extLst>
        </c:ser>
        <c:ser>
          <c:idx val="4"/>
          <c:order val="4"/>
          <c:tx>
            <c:strRef>
              <c:f>'8.11'!$A$14</c:f>
              <c:strCache>
                <c:ptCount val="1"/>
                <c:pt idx="0">
                  <c:v>Energie prostředí (tepelné čerpadlo)</c:v>
                </c:pt>
              </c:strCache>
            </c:strRef>
          </c:tx>
          <c:spPr>
            <a:solidFill>
              <a:srgbClr val="E02C1F"/>
            </a:solidFill>
          </c:spPr>
          <c:invertIfNegative val="0"/>
          <c:cat>
            <c:strRef>
              <c:f>'8.11'!$C$38:$E$38</c:f>
              <c:strCache>
                <c:ptCount val="3"/>
                <c:pt idx="0">
                  <c:v>Leden</c:v>
                </c:pt>
                <c:pt idx="1">
                  <c:v>Únor</c:v>
                </c:pt>
                <c:pt idx="2">
                  <c:v>Březen</c:v>
                </c:pt>
              </c:strCache>
            </c:strRef>
          </c:cat>
          <c:val>
            <c:numRef>
              <c:f>('8.11'!$B$14,'8.11'!$D$14,'8.11'!$F$14)</c:f>
              <c:numCache>
                <c:formatCode>#,##0.0</c:formatCode>
                <c:ptCount val="3"/>
                <c:pt idx="0">
                  <c:v>0</c:v>
                </c:pt>
                <c:pt idx="1">
                  <c:v>0</c:v>
                </c:pt>
                <c:pt idx="2">
                  <c:v>0</c:v>
                </c:pt>
              </c:numCache>
            </c:numRef>
          </c:val>
          <c:extLst>
            <c:ext xmlns:c16="http://schemas.microsoft.com/office/drawing/2014/chart" uri="{C3380CC4-5D6E-409C-BE32-E72D297353CC}">
              <c16:uniqueId val="{00000004-9530-4775-A6CD-6C2849BD7E8A}"/>
            </c:ext>
          </c:extLst>
        </c:ser>
        <c:ser>
          <c:idx val="5"/>
          <c:order val="5"/>
          <c:tx>
            <c:strRef>
              <c:f>'8.11'!$A$15</c:f>
              <c:strCache>
                <c:ptCount val="1"/>
                <c:pt idx="0">
                  <c:v>Energie Slunce (solární kolektor)</c:v>
                </c:pt>
              </c:strCache>
            </c:strRef>
          </c:tx>
          <c:spPr>
            <a:solidFill>
              <a:srgbClr val="E86158"/>
            </a:solidFill>
          </c:spPr>
          <c:invertIfNegative val="0"/>
          <c:cat>
            <c:strRef>
              <c:f>'8.11'!$C$38:$E$38</c:f>
              <c:strCache>
                <c:ptCount val="3"/>
                <c:pt idx="0">
                  <c:v>Leden</c:v>
                </c:pt>
                <c:pt idx="1">
                  <c:v>Únor</c:v>
                </c:pt>
                <c:pt idx="2">
                  <c:v>Březen</c:v>
                </c:pt>
              </c:strCache>
            </c:strRef>
          </c:cat>
          <c:val>
            <c:numRef>
              <c:f>('8.11'!$B$15,'8.11'!$D$15,'8.11'!$F$15)</c:f>
              <c:numCache>
                <c:formatCode>#,##0.0</c:formatCode>
                <c:ptCount val="3"/>
                <c:pt idx="0">
                  <c:v>0</c:v>
                </c:pt>
                <c:pt idx="1">
                  <c:v>0</c:v>
                </c:pt>
                <c:pt idx="2">
                  <c:v>0</c:v>
                </c:pt>
              </c:numCache>
            </c:numRef>
          </c:val>
          <c:extLst>
            <c:ext xmlns:c16="http://schemas.microsoft.com/office/drawing/2014/chart" uri="{C3380CC4-5D6E-409C-BE32-E72D297353CC}">
              <c16:uniqueId val="{00000005-9530-4775-A6CD-6C2849BD7E8A}"/>
            </c:ext>
          </c:extLst>
        </c:ser>
        <c:ser>
          <c:idx val="6"/>
          <c:order val="6"/>
          <c:tx>
            <c:strRef>
              <c:f>'8.11'!$A$16</c:f>
              <c:strCache>
                <c:ptCount val="1"/>
                <c:pt idx="0">
                  <c:v>Hnědé uhlí</c:v>
                </c:pt>
              </c:strCache>
            </c:strRef>
          </c:tx>
          <c:spPr>
            <a:solidFill>
              <a:srgbClr val="F0948F"/>
            </a:solidFill>
          </c:spPr>
          <c:invertIfNegative val="0"/>
          <c:cat>
            <c:strRef>
              <c:f>'8.11'!$C$38:$E$38</c:f>
              <c:strCache>
                <c:ptCount val="3"/>
                <c:pt idx="0">
                  <c:v>Leden</c:v>
                </c:pt>
                <c:pt idx="1">
                  <c:v>Únor</c:v>
                </c:pt>
                <c:pt idx="2">
                  <c:v>Březen</c:v>
                </c:pt>
              </c:strCache>
            </c:strRef>
          </c:cat>
          <c:val>
            <c:numRef>
              <c:f>('8.11'!$B$16,'8.11'!$D$16,'8.11'!$F$16)</c:f>
              <c:numCache>
                <c:formatCode>#,##0.0</c:formatCode>
                <c:ptCount val="3"/>
                <c:pt idx="0">
                  <c:v>365538.54499999998</c:v>
                </c:pt>
                <c:pt idx="1">
                  <c:v>287234.43800000002</c:v>
                </c:pt>
                <c:pt idx="2">
                  <c:v>312554.98699999996</c:v>
                </c:pt>
              </c:numCache>
            </c:numRef>
          </c:val>
          <c:extLst>
            <c:ext xmlns:c16="http://schemas.microsoft.com/office/drawing/2014/chart" uri="{C3380CC4-5D6E-409C-BE32-E72D297353CC}">
              <c16:uniqueId val="{00000006-9530-4775-A6CD-6C2849BD7E8A}"/>
            </c:ext>
          </c:extLst>
        </c:ser>
        <c:ser>
          <c:idx val="7"/>
          <c:order val="7"/>
          <c:tx>
            <c:strRef>
              <c:f>'8.11'!$A$17</c:f>
              <c:strCache>
                <c:ptCount val="1"/>
                <c:pt idx="0">
                  <c:v>Jaderné palivo</c:v>
                </c:pt>
              </c:strCache>
            </c:strRef>
          </c:tx>
          <c:spPr>
            <a:solidFill>
              <a:srgbClr val="F7C9C7"/>
            </a:solidFill>
          </c:spPr>
          <c:invertIfNegative val="0"/>
          <c:cat>
            <c:strRef>
              <c:f>'8.11'!$C$38:$E$38</c:f>
              <c:strCache>
                <c:ptCount val="3"/>
                <c:pt idx="0">
                  <c:v>Leden</c:v>
                </c:pt>
                <c:pt idx="1">
                  <c:v>Únor</c:v>
                </c:pt>
                <c:pt idx="2">
                  <c:v>Březen</c:v>
                </c:pt>
              </c:strCache>
            </c:strRef>
          </c:cat>
          <c:val>
            <c:numRef>
              <c:f>('8.11'!$B$17,'8.11'!$D$17,'8.11'!$F$17)</c:f>
              <c:numCache>
                <c:formatCode>#,##0.0</c:formatCode>
                <c:ptCount val="3"/>
                <c:pt idx="0">
                  <c:v>0</c:v>
                </c:pt>
                <c:pt idx="1">
                  <c:v>0</c:v>
                </c:pt>
                <c:pt idx="2">
                  <c:v>0</c:v>
                </c:pt>
              </c:numCache>
            </c:numRef>
          </c:val>
          <c:extLst>
            <c:ext xmlns:c16="http://schemas.microsoft.com/office/drawing/2014/chart" uri="{C3380CC4-5D6E-409C-BE32-E72D297353CC}">
              <c16:uniqueId val="{00000007-9530-4775-A6CD-6C2849BD7E8A}"/>
            </c:ext>
          </c:extLst>
        </c:ser>
        <c:ser>
          <c:idx val="8"/>
          <c:order val="8"/>
          <c:tx>
            <c:strRef>
              <c:f>'8.11'!$A$18</c:f>
              <c:strCache>
                <c:ptCount val="1"/>
                <c:pt idx="0">
                  <c:v>Koks</c:v>
                </c:pt>
              </c:strCache>
            </c:strRef>
          </c:tx>
          <c:spPr>
            <a:solidFill>
              <a:srgbClr val="262626"/>
            </a:solidFill>
          </c:spPr>
          <c:invertIfNegative val="0"/>
          <c:cat>
            <c:strRef>
              <c:f>'8.11'!$C$38:$E$38</c:f>
              <c:strCache>
                <c:ptCount val="3"/>
                <c:pt idx="0">
                  <c:v>Leden</c:v>
                </c:pt>
                <c:pt idx="1">
                  <c:v>Únor</c:v>
                </c:pt>
                <c:pt idx="2">
                  <c:v>Březen</c:v>
                </c:pt>
              </c:strCache>
            </c:strRef>
          </c:cat>
          <c:val>
            <c:numRef>
              <c:f>('8.11'!$B$18,'8.11'!$D$18,'8.11'!$F$18)</c:f>
              <c:numCache>
                <c:formatCode>#,##0.0</c:formatCode>
                <c:ptCount val="3"/>
                <c:pt idx="0">
                  <c:v>0</c:v>
                </c:pt>
                <c:pt idx="1">
                  <c:v>0</c:v>
                </c:pt>
                <c:pt idx="2">
                  <c:v>0</c:v>
                </c:pt>
              </c:numCache>
            </c:numRef>
          </c:val>
          <c:extLst>
            <c:ext xmlns:c16="http://schemas.microsoft.com/office/drawing/2014/chart" uri="{C3380CC4-5D6E-409C-BE32-E72D297353CC}">
              <c16:uniqueId val="{00000008-9530-4775-A6CD-6C2849BD7E8A}"/>
            </c:ext>
          </c:extLst>
        </c:ser>
        <c:ser>
          <c:idx val="9"/>
          <c:order val="9"/>
          <c:tx>
            <c:strRef>
              <c:f>'8.11'!$A$19</c:f>
              <c:strCache>
                <c:ptCount val="1"/>
                <c:pt idx="0">
                  <c:v>Odpadní teplo</c:v>
                </c:pt>
              </c:strCache>
            </c:strRef>
          </c:tx>
          <c:spPr>
            <a:solidFill>
              <a:srgbClr val="646363"/>
            </a:solidFill>
          </c:spPr>
          <c:invertIfNegative val="0"/>
          <c:cat>
            <c:strRef>
              <c:f>'8.11'!$C$38:$E$38</c:f>
              <c:strCache>
                <c:ptCount val="3"/>
                <c:pt idx="0">
                  <c:v>Leden</c:v>
                </c:pt>
                <c:pt idx="1">
                  <c:v>Únor</c:v>
                </c:pt>
                <c:pt idx="2">
                  <c:v>Březen</c:v>
                </c:pt>
              </c:strCache>
            </c:strRef>
          </c:cat>
          <c:val>
            <c:numRef>
              <c:f>('8.11'!$B$19,'8.11'!$D$19,'8.11'!$F$19)</c:f>
              <c:numCache>
                <c:formatCode>#,##0.0</c:formatCode>
                <c:ptCount val="3"/>
                <c:pt idx="0">
                  <c:v>0</c:v>
                </c:pt>
                <c:pt idx="1">
                  <c:v>0</c:v>
                </c:pt>
                <c:pt idx="2">
                  <c:v>0</c:v>
                </c:pt>
              </c:numCache>
            </c:numRef>
          </c:val>
          <c:extLst>
            <c:ext xmlns:c16="http://schemas.microsoft.com/office/drawing/2014/chart" uri="{C3380CC4-5D6E-409C-BE32-E72D297353CC}">
              <c16:uniqueId val="{00000009-9530-4775-A6CD-6C2849BD7E8A}"/>
            </c:ext>
          </c:extLst>
        </c:ser>
        <c:ser>
          <c:idx val="10"/>
          <c:order val="10"/>
          <c:tx>
            <c:strRef>
              <c:f>'8.11'!$A$20</c:f>
              <c:strCache>
                <c:ptCount val="1"/>
                <c:pt idx="0">
                  <c:v>Ostatní kapalná paliva</c:v>
                </c:pt>
              </c:strCache>
            </c:strRef>
          </c:tx>
          <c:spPr>
            <a:solidFill>
              <a:srgbClr val="9D9D9C"/>
            </a:solidFill>
          </c:spPr>
          <c:invertIfNegative val="0"/>
          <c:cat>
            <c:strRef>
              <c:f>'8.11'!$C$38:$E$38</c:f>
              <c:strCache>
                <c:ptCount val="3"/>
                <c:pt idx="0">
                  <c:v>Leden</c:v>
                </c:pt>
                <c:pt idx="1">
                  <c:v>Únor</c:v>
                </c:pt>
                <c:pt idx="2">
                  <c:v>Březen</c:v>
                </c:pt>
              </c:strCache>
            </c:strRef>
          </c:cat>
          <c:val>
            <c:numRef>
              <c:f>('8.11'!$B$20,'8.11'!$D$20,'8.11'!$F$20)</c:f>
              <c:numCache>
                <c:formatCode>#,##0.0</c:formatCode>
                <c:ptCount val="3"/>
                <c:pt idx="0">
                  <c:v>0</c:v>
                </c:pt>
                <c:pt idx="1">
                  <c:v>0</c:v>
                </c:pt>
                <c:pt idx="2">
                  <c:v>0</c:v>
                </c:pt>
              </c:numCache>
            </c:numRef>
          </c:val>
          <c:extLst>
            <c:ext xmlns:c16="http://schemas.microsoft.com/office/drawing/2014/chart" uri="{C3380CC4-5D6E-409C-BE32-E72D297353CC}">
              <c16:uniqueId val="{0000000A-9530-4775-A6CD-6C2849BD7E8A}"/>
            </c:ext>
          </c:extLst>
        </c:ser>
        <c:ser>
          <c:idx val="11"/>
          <c:order val="11"/>
          <c:tx>
            <c:strRef>
              <c:f>'8.11'!$A$21</c:f>
              <c:strCache>
                <c:ptCount val="1"/>
                <c:pt idx="0">
                  <c:v>Ostatní pevná paliva</c:v>
                </c:pt>
              </c:strCache>
            </c:strRef>
          </c:tx>
          <c:spPr>
            <a:solidFill>
              <a:srgbClr val="D0D0D0"/>
            </a:solidFill>
          </c:spPr>
          <c:invertIfNegative val="0"/>
          <c:cat>
            <c:strRef>
              <c:f>'8.11'!$C$38:$E$38</c:f>
              <c:strCache>
                <c:ptCount val="3"/>
                <c:pt idx="0">
                  <c:v>Leden</c:v>
                </c:pt>
                <c:pt idx="1">
                  <c:v>Únor</c:v>
                </c:pt>
                <c:pt idx="2">
                  <c:v>Březen</c:v>
                </c:pt>
              </c:strCache>
            </c:strRef>
          </c:cat>
          <c:val>
            <c:numRef>
              <c:f>('8.11'!$B$21,'8.11'!$D$21,'8.11'!$F$21)</c:f>
              <c:numCache>
                <c:formatCode>#,##0.0</c:formatCode>
                <c:ptCount val="3"/>
                <c:pt idx="0">
                  <c:v>27035.061000000002</c:v>
                </c:pt>
                <c:pt idx="1">
                  <c:v>24212.125</c:v>
                </c:pt>
                <c:pt idx="2">
                  <c:v>7388.54</c:v>
                </c:pt>
              </c:numCache>
            </c:numRef>
          </c:val>
          <c:extLst>
            <c:ext xmlns:c16="http://schemas.microsoft.com/office/drawing/2014/chart" uri="{C3380CC4-5D6E-409C-BE32-E72D297353CC}">
              <c16:uniqueId val="{0000000B-9530-4775-A6CD-6C2849BD7E8A}"/>
            </c:ext>
          </c:extLst>
        </c:ser>
        <c:ser>
          <c:idx val="12"/>
          <c:order val="12"/>
          <c:tx>
            <c:strRef>
              <c:f>'8.11'!$A$22</c:f>
              <c:strCache>
                <c:ptCount val="1"/>
                <c:pt idx="0">
                  <c:v>Ostatní plyny</c:v>
                </c:pt>
              </c:strCache>
            </c:strRef>
          </c:tx>
          <c:spPr>
            <a:pattFill prst="ltUpDiag">
              <a:fgClr>
                <a:srgbClr val="23315F"/>
              </a:fgClr>
              <a:bgClr>
                <a:sysClr val="window" lastClr="FFFFFF"/>
              </a:bgClr>
            </a:pattFill>
          </c:spPr>
          <c:invertIfNegative val="0"/>
          <c:cat>
            <c:strRef>
              <c:f>'8.11'!$C$38:$E$38</c:f>
              <c:strCache>
                <c:ptCount val="3"/>
                <c:pt idx="0">
                  <c:v>Leden</c:v>
                </c:pt>
                <c:pt idx="1">
                  <c:v>Únor</c:v>
                </c:pt>
                <c:pt idx="2">
                  <c:v>Březen</c:v>
                </c:pt>
              </c:strCache>
            </c:strRef>
          </c:cat>
          <c:val>
            <c:numRef>
              <c:f>('8.11'!$B$22,'8.11'!$D$22,'8.11'!$F$22)</c:f>
              <c:numCache>
                <c:formatCode>#,##0.0</c:formatCode>
                <c:ptCount val="3"/>
                <c:pt idx="0">
                  <c:v>0</c:v>
                </c:pt>
                <c:pt idx="1">
                  <c:v>62</c:v>
                </c:pt>
                <c:pt idx="2">
                  <c:v>20</c:v>
                </c:pt>
              </c:numCache>
            </c:numRef>
          </c:val>
          <c:extLst>
            <c:ext xmlns:c16="http://schemas.microsoft.com/office/drawing/2014/chart" uri="{C3380CC4-5D6E-409C-BE32-E72D297353CC}">
              <c16:uniqueId val="{0000000C-9530-4775-A6CD-6C2849BD7E8A}"/>
            </c:ext>
          </c:extLst>
        </c:ser>
        <c:ser>
          <c:idx val="13"/>
          <c:order val="13"/>
          <c:tx>
            <c:strRef>
              <c:f>'8.11'!$A$23</c:f>
              <c:strCache>
                <c:ptCount val="1"/>
                <c:pt idx="0">
                  <c:v>Ostatní</c:v>
                </c:pt>
              </c:strCache>
            </c:strRef>
          </c:tx>
          <c:spPr>
            <a:pattFill prst="ltUpDiag">
              <a:fgClr>
                <a:srgbClr val="E02C1F"/>
              </a:fgClr>
              <a:bgClr>
                <a:sysClr val="window" lastClr="FFFFFF"/>
              </a:bgClr>
            </a:pattFill>
          </c:spPr>
          <c:invertIfNegative val="0"/>
          <c:cat>
            <c:strRef>
              <c:f>'8.11'!$C$38:$E$38</c:f>
              <c:strCache>
                <c:ptCount val="3"/>
                <c:pt idx="0">
                  <c:v>Leden</c:v>
                </c:pt>
                <c:pt idx="1">
                  <c:v>Únor</c:v>
                </c:pt>
                <c:pt idx="2">
                  <c:v>Březen</c:v>
                </c:pt>
              </c:strCache>
            </c:strRef>
          </c:cat>
          <c:val>
            <c:numRef>
              <c:f>('8.11'!$B$23,'8.11'!$D$23,'8.11'!$F$23)</c:f>
              <c:numCache>
                <c:formatCode>#,##0.0</c:formatCode>
                <c:ptCount val="3"/>
                <c:pt idx="0">
                  <c:v>0</c:v>
                </c:pt>
                <c:pt idx="1">
                  <c:v>0</c:v>
                </c:pt>
                <c:pt idx="2">
                  <c:v>0</c:v>
                </c:pt>
              </c:numCache>
            </c:numRef>
          </c:val>
          <c:extLst>
            <c:ext xmlns:c16="http://schemas.microsoft.com/office/drawing/2014/chart" uri="{C3380CC4-5D6E-409C-BE32-E72D297353CC}">
              <c16:uniqueId val="{0000000D-9530-4775-A6CD-6C2849BD7E8A}"/>
            </c:ext>
          </c:extLst>
        </c:ser>
        <c:ser>
          <c:idx val="14"/>
          <c:order val="14"/>
          <c:tx>
            <c:strRef>
              <c:f>'8.11'!$A$24</c:f>
              <c:strCache>
                <c:ptCount val="1"/>
                <c:pt idx="0">
                  <c:v>Topné oleje</c:v>
                </c:pt>
              </c:strCache>
            </c:strRef>
          </c:tx>
          <c:spPr>
            <a:pattFill prst="ltUpDiag">
              <a:fgClr>
                <a:srgbClr val="5A6588"/>
              </a:fgClr>
              <a:bgClr>
                <a:sysClr val="window" lastClr="FFFFFF"/>
              </a:bgClr>
            </a:pattFill>
          </c:spPr>
          <c:invertIfNegative val="0"/>
          <c:cat>
            <c:strRef>
              <c:f>'8.11'!$C$38:$E$38</c:f>
              <c:strCache>
                <c:ptCount val="3"/>
                <c:pt idx="0">
                  <c:v>Leden</c:v>
                </c:pt>
                <c:pt idx="1">
                  <c:v>Únor</c:v>
                </c:pt>
                <c:pt idx="2">
                  <c:v>Březen</c:v>
                </c:pt>
              </c:strCache>
            </c:strRef>
          </c:cat>
          <c:val>
            <c:numRef>
              <c:f>('8.11'!$B$24,'8.11'!$D$24,'8.11'!$F$24)</c:f>
              <c:numCache>
                <c:formatCode>#,##0.0</c:formatCode>
                <c:ptCount val="3"/>
                <c:pt idx="0">
                  <c:v>33.939</c:v>
                </c:pt>
                <c:pt idx="1">
                  <c:v>487.875</c:v>
                </c:pt>
                <c:pt idx="2">
                  <c:v>162.46</c:v>
                </c:pt>
              </c:numCache>
            </c:numRef>
          </c:val>
          <c:extLst>
            <c:ext xmlns:c16="http://schemas.microsoft.com/office/drawing/2014/chart" uri="{C3380CC4-5D6E-409C-BE32-E72D297353CC}">
              <c16:uniqueId val="{0000000E-9530-4775-A6CD-6C2849BD7E8A}"/>
            </c:ext>
          </c:extLst>
        </c:ser>
        <c:ser>
          <c:idx val="15"/>
          <c:order val="15"/>
          <c:tx>
            <c:strRef>
              <c:f>'8.11'!$A$25</c:f>
              <c:strCache>
                <c:ptCount val="1"/>
                <c:pt idx="0">
                  <c:v>Zemní plyn</c:v>
                </c:pt>
              </c:strCache>
            </c:strRef>
          </c:tx>
          <c:spPr>
            <a:pattFill prst="ltUpDiag">
              <a:fgClr>
                <a:srgbClr val="E86158"/>
              </a:fgClr>
              <a:bgClr>
                <a:sysClr val="window" lastClr="FFFFFF"/>
              </a:bgClr>
            </a:pattFill>
          </c:spPr>
          <c:invertIfNegative val="0"/>
          <c:cat>
            <c:strRef>
              <c:f>'8.11'!$C$38:$E$38</c:f>
              <c:strCache>
                <c:ptCount val="3"/>
                <c:pt idx="0">
                  <c:v>Leden</c:v>
                </c:pt>
                <c:pt idx="1">
                  <c:v>Únor</c:v>
                </c:pt>
                <c:pt idx="2">
                  <c:v>Březen</c:v>
                </c:pt>
              </c:strCache>
            </c:strRef>
          </c:cat>
          <c:val>
            <c:numRef>
              <c:f>('8.11'!$B$25,'8.11'!$D$25,'8.11'!$F$25)</c:f>
              <c:numCache>
                <c:formatCode>#,##0.0</c:formatCode>
                <c:ptCount val="3"/>
                <c:pt idx="0">
                  <c:v>97262.210999999996</c:v>
                </c:pt>
                <c:pt idx="1">
                  <c:v>77779.960000000006</c:v>
                </c:pt>
                <c:pt idx="2">
                  <c:v>75742.668000000005</c:v>
                </c:pt>
              </c:numCache>
            </c:numRef>
          </c:val>
          <c:extLst>
            <c:ext xmlns:c16="http://schemas.microsoft.com/office/drawing/2014/chart" uri="{C3380CC4-5D6E-409C-BE32-E72D297353CC}">
              <c16:uniqueId val="{0000000F-9530-4775-A6CD-6C2849BD7E8A}"/>
            </c:ext>
          </c:extLst>
        </c:ser>
        <c:dLbls>
          <c:showLegendKey val="0"/>
          <c:showVal val="0"/>
          <c:showCatName val="0"/>
          <c:showSerName val="0"/>
          <c:showPercent val="0"/>
          <c:showBubbleSize val="0"/>
        </c:dLbls>
        <c:gapWidth val="75"/>
        <c:overlap val="100"/>
        <c:axId val="289617408"/>
        <c:axId val="289618944"/>
      </c:barChart>
      <c:catAx>
        <c:axId val="28961740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618944"/>
        <c:crosses val="autoZero"/>
        <c:auto val="1"/>
        <c:lblAlgn val="ctr"/>
        <c:lblOffset val="100"/>
        <c:noMultiLvlLbl val="0"/>
      </c:catAx>
      <c:valAx>
        <c:axId val="289618944"/>
        <c:scaling>
          <c:orientation val="minMax"/>
          <c:max val="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617408"/>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C31-42C6-8F95-7606B71E6BE5}"/>
              </c:ext>
            </c:extLst>
          </c:dPt>
          <c:dPt>
            <c:idx val="1"/>
            <c:bubble3D val="0"/>
            <c:spPr>
              <a:solidFill>
                <a:schemeClr val="accent2"/>
              </a:solidFill>
            </c:spPr>
            <c:extLst>
              <c:ext xmlns:c16="http://schemas.microsoft.com/office/drawing/2014/chart" uri="{C3380CC4-5D6E-409C-BE32-E72D297353CC}">
                <c16:uniqueId val="{00000003-FC31-42C6-8F95-7606B71E6BE5}"/>
              </c:ext>
            </c:extLst>
          </c:dPt>
          <c:dPt>
            <c:idx val="2"/>
            <c:bubble3D val="0"/>
            <c:spPr>
              <a:solidFill>
                <a:schemeClr val="accent3"/>
              </a:solidFill>
            </c:spPr>
            <c:extLst>
              <c:ext xmlns:c16="http://schemas.microsoft.com/office/drawing/2014/chart" uri="{C3380CC4-5D6E-409C-BE32-E72D297353CC}">
                <c16:uniqueId val="{00000005-FC31-42C6-8F95-7606B71E6BE5}"/>
              </c:ext>
            </c:extLst>
          </c:dPt>
          <c:dPt>
            <c:idx val="3"/>
            <c:bubble3D val="0"/>
            <c:spPr>
              <a:solidFill>
                <a:schemeClr val="accent4"/>
              </a:solidFill>
            </c:spPr>
            <c:extLst>
              <c:ext xmlns:c16="http://schemas.microsoft.com/office/drawing/2014/chart" uri="{C3380CC4-5D6E-409C-BE32-E72D297353CC}">
                <c16:uniqueId val="{00000007-FC31-42C6-8F95-7606B71E6BE5}"/>
              </c:ext>
            </c:extLst>
          </c:dPt>
          <c:dPt>
            <c:idx val="4"/>
            <c:bubble3D val="0"/>
            <c:spPr>
              <a:solidFill>
                <a:schemeClr val="accent5"/>
              </a:solidFill>
            </c:spPr>
            <c:extLst>
              <c:ext xmlns:c16="http://schemas.microsoft.com/office/drawing/2014/chart" uri="{C3380CC4-5D6E-409C-BE32-E72D297353CC}">
                <c16:uniqueId val="{00000009-FC31-42C6-8F95-7606B71E6BE5}"/>
              </c:ext>
            </c:extLst>
          </c:dPt>
          <c:dPt>
            <c:idx val="5"/>
            <c:bubble3D val="0"/>
            <c:spPr>
              <a:solidFill>
                <a:schemeClr val="accent6"/>
              </a:solidFill>
            </c:spPr>
            <c:extLst>
              <c:ext xmlns:c16="http://schemas.microsoft.com/office/drawing/2014/chart" uri="{C3380CC4-5D6E-409C-BE32-E72D297353CC}">
                <c16:uniqueId val="{0000000B-FC31-42C6-8F95-7606B71E6BE5}"/>
              </c:ext>
            </c:extLst>
          </c:dPt>
          <c:dPt>
            <c:idx val="6"/>
            <c:bubble3D val="0"/>
            <c:spPr>
              <a:solidFill>
                <a:srgbClr val="F0948F"/>
              </a:solidFill>
            </c:spPr>
            <c:extLst>
              <c:ext xmlns:c16="http://schemas.microsoft.com/office/drawing/2014/chart" uri="{C3380CC4-5D6E-409C-BE32-E72D297353CC}">
                <c16:uniqueId val="{0000000D-FC31-42C6-8F95-7606B71E6BE5}"/>
              </c:ext>
            </c:extLst>
          </c:dPt>
          <c:dPt>
            <c:idx val="7"/>
            <c:bubble3D val="0"/>
            <c:spPr>
              <a:solidFill>
                <a:srgbClr val="F7C9C7"/>
              </a:solidFill>
            </c:spPr>
            <c:extLst>
              <c:ext xmlns:c16="http://schemas.microsoft.com/office/drawing/2014/chart" uri="{C3380CC4-5D6E-409C-BE32-E72D297353CC}">
                <c16:uniqueId val="{0000000F-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C31-42C6-8F95-7606B71E6BE5}"/>
            </c:ext>
          </c:extLst>
        </c:ser>
        <c:ser>
          <c:idx val="2"/>
          <c:order val="1"/>
          <c:dPt>
            <c:idx val="0"/>
            <c:bubble3D val="0"/>
            <c:spPr>
              <a:solidFill>
                <a:schemeClr val="accent1"/>
              </a:solidFill>
            </c:spPr>
            <c:extLst>
              <c:ext xmlns:c16="http://schemas.microsoft.com/office/drawing/2014/chart" uri="{C3380CC4-5D6E-409C-BE32-E72D297353CC}">
                <c16:uniqueId val="{00000012-FC31-42C6-8F95-7606B71E6BE5}"/>
              </c:ext>
            </c:extLst>
          </c:dPt>
          <c:dPt>
            <c:idx val="1"/>
            <c:bubble3D val="0"/>
            <c:spPr>
              <a:solidFill>
                <a:schemeClr val="accent2"/>
              </a:solidFill>
            </c:spPr>
            <c:extLst>
              <c:ext xmlns:c16="http://schemas.microsoft.com/office/drawing/2014/chart" uri="{C3380CC4-5D6E-409C-BE32-E72D297353CC}">
                <c16:uniqueId val="{00000014-FC31-42C6-8F95-7606B71E6BE5}"/>
              </c:ext>
            </c:extLst>
          </c:dPt>
          <c:dPt>
            <c:idx val="2"/>
            <c:bubble3D val="0"/>
            <c:spPr>
              <a:solidFill>
                <a:schemeClr val="accent3"/>
              </a:solidFill>
            </c:spPr>
            <c:extLst>
              <c:ext xmlns:c16="http://schemas.microsoft.com/office/drawing/2014/chart" uri="{C3380CC4-5D6E-409C-BE32-E72D297353CC}">
                <c16:uniqueId val="{00000016-FC31-42C6-8F95-7606B71E6BE5}"/>
              </c:ext>
            </c:extLst>
          </c:dPt>
          <c:dPt>
            <c:idx val="3"/>
            <c:bubble3D val="0"/>
            <c:spPr>
              <a:solidFill>
                <a:schemeClr val="accent4"/>
              </a:solidFill>
            </c:spPr>
            <c:extLst>
              <c:ext xmlns:c16="http://schemas.microsoft.com/office/drawing/2014/chart" uri="{C3380CC4-5D6E-409C-BE32-E72D297353CC}">
                <c16:uniqueId val="{00000018-FC31-42C6-8F95-7606B71E6BE5}"/>
              </c:ext>
            </c:extLst>
          </c:dPt>
          <c:dPt>
            <c:idx val="4"/>
            <c:bubble3D val="0"/>
            <c:spPr>
              <a:solidFill>
                <a:schemeClr val="accent5"/>
              </a:solidFill>
            </c:spPr>
            <c:extLst>
              <c:ext xmlns:c16="http://schemas.microsoft.com/office/drawing/2014/chart" uri="{C3380CC4-5D6E-409C-BE32-E72D297353CC}">
                <c16:uniqueId val="{0000001A-FC31-42C6-8F95-7606B71E6BE5}"/>
              </c:ext>
            </c:extLst>
          </c:dPt>
          <c:dPt>
            <c:idx val="5"/>
            <c:bubble3D val="0"/>
            <c:spPr>
              <a:solidFill>
                <a:schemeClr val="accent6"/>
              </a:solidFill>
            </c:spPr>
            <c:extLst>
              <c:ext xmlns:c16="http://schemas.microsoft.com/office/drawing/2014/chart" uri="{C3380CC4-5D6E-409C-BE32-E72D297353CC}">
                <c16:uniqueId val="{0000001C-FC31-42C6-8F95-7606B71E6BE5}"/>
              </c:ext>
            </c:extLst>
          </c:dPt>
          <c:dPt>
            <c:idx val="6"/>
            <c:bubble3D val="0"/>
            <c:spPr>
              <a:solidFill>
                <a:srgbClr val="F0948F"/>
              </a:solidFill>
            </c:spPr>
            <c:extLst>
              <c:ext xmlns:c16="http://schemas.microsoft.com/office/drawing/2014/chart" uri="{C3380CC4-5D6E-409C-BE32-E72D297353CC}">
                <c16:uniqueId val="{0000001E-FC31-42C6-8F95-7606B71E6BE5}"/>
              </c:ext>
            </c:extLst>
          </c:dPt>
          <c:dPt>
            <c:idx val="7"/>
            <c:bubble3D val="0"/>
            <c:spPr>
              <a:solidFill>
                <a:srgbClr val="F7C9C7"/>
              </a:solidFill>
            </c:spPr>
            <c:extLst>
              <c:ext xmlns:c16="http://schemas.microsoft.com/office/drawing/2014/chart" uri="{C3380CC4-5D6E-409C-BE32-E72D297353CC}">
                <c16:uniqueId val="{00000020-FC31-42C6-8F95-7606B71E6BE5}"/>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C31-42C6-8F95-7606B71E6BE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AE4-49DD-8DD0-BF2FD334776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AE4-49DD-8DD0-BF2FD334776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AE4-49DD-8DD0-BF2FD334776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AE4-49DD-8DD0-BF2FD334776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AE4-49DD-8DD0-BF2FD334776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AE4-49DD-8DD0-BF2FD334776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AE4-49DD-8DD0-BF2FD334776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AE4-49DD-8DD0-BF2FD334776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AE4-49DD-8DD0-BF2FD334776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AE4-49DD-8DD0-BF2FD334776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AE4-49DD-8DD0-BF2FD3347764}"/>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AE4-49DD-8DD0-BF2FD334776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AE4-49DD-8DD0-BF2FD334776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AE4-49DD-8DD0-BF2FD334776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AE4-49DD-8DD0-BF2FD334776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AE4-49DD-8DD0-BF2FD334776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1.0950515117817302E-3"/>
          <c:y val="0"/>
        </c:manualLayout>
      </c:layout>
      <c:overlay val="0"/>
    </c:title>
    <c:autoTitleDeleted val="0"/>
    <c:plotArea>
      <c:layout>
        <c:manualLayout>
          <c:layoutTarget val="inner"/>
          <c:xMode val="edge"/>
          <c:yMode val="edge"/>
          <c:x val="8.8999975598373637E-2"/>
          <c:y val="0.29248122646279789"/>
          <c:w val="0.58899387519178148"/>
          <c:h val="0.53942642318683287"/>
        </c:manualLayout>
      </c:layout>
      <c:barChart>
        <c:barDir val="col"/>
        <c:grouping val="stacked"/>
        <c:varyColors val="0"/>
        <c:ser>
          <c:idx val="0"/>
          <c:order val="0"/>
          <c:tx>
            <c:strRef>
              <c:f>'8.12'!$A$28</c:f>
              <c:strCache>
                <c:ptCount val="1"/>
                <c:pt idx="0">
                  <c:v>Průmysl</c:v>
                </c:pt>
              </c:strCache>
            </c:strRef>
          </c:tx>
          <c:invertIfNegative val="0"/>
          <c:cat>
            <c:strRef>
              <c:f>'8.12'!$C$38:$E$38</c:f>
              <c:strCache>
                <c:ptCount val="3"/>
                <c:pt idx="0">
                  <c:v>Leden</c:v>
                </c:pt>
                <c:pt idx="1">
                  <c:v>Únor</c:v>
                </c:pt>
                <c:pt idx="2">
                  <c:v>Březen</c:v>
                </c:pt>
              </c:strCache>
            </c:strRef>
          </c:cat>
          <c:val>
            <c:numRef>
              <c:f>('8.12'!$B$28,'8.12'!$D$28,'8.12'!$F$28)</c:f>
              <c:numCache>
                <c:formatCode>#,##0.0</c:formatCode>
                <c:ptCount val="3"/>
                <c:pt idx="0">
                  <c:v>644640.79700000002</c:v>
                </c:pt>
                <c:pt idx="1">
                  <c:v>562246.86</c:v>
                </c:pt>
                <c:pt idx="2">
                  <c:v>561319.79700000002</c:v>
                </c:pt>
              </c:numCache>
            </c:numRef>
          </c:val>
          <c:extLst>
            <c:ext xmlns:c16="http://schemas.microsoft.com/office/drawing/2014/chart" uri="{C3380CC4-5D6E-409C-BE32-E72D297353CC}">
              <c16:uniqueId val="{00000000-72DF-4AAF-B273-0CD73148B88E}"/>
            </c:ext>
          </c:extLst>
        </c:ser>
        <c:ser>
          <c:idx val="1"/>
          <c:order val="1"/>
          <c:tx>
            <c:strRef>
              <c:f>'8.12'!$A$29</c:f>
              <c:strCache>
                <c:ptCount val="1"/>
                <c:pt idx="0">
                  <c:v>Energetika</c:v>
                </c:pt>
              </c:strCache>
            </c:strRef>
          </c:tx>
          <c:invertIfNegative val="0"/>
          <c:cat>
            <c:strRef>
              <c:f>'8.12'!$C$38:$E$38</c:f>
              <c:strCache>
                <c:ptCount val="3"/>
                <c:pt idx="0">
                  <c:v>Leden</c:v>
                </c:pt>
                <c:pt idx="1">
                  <c:v>Únor</c:v>
                </c:pt>
                <c:pt idx="2">
                  <c:v>Březen</c:v>
                </c:pt>
              </c:strCache>
            </c:strRef>
          </c:cat>
          <c:val>
            <c:numRef>
              <c:f>('8.12'!$B$29,'8.12'!$D$29,'8.12'!$F$29)</c:f>
              <c:numCache>
                <c:formatCode>#,##0.0</c:formatCode>
                <c:ptCount val="3"/>
                <c:pt idx="0">
                  <c:v>52050.251000000004</c:v>
                </c:pt>
                <c:pt idx="1">
                  <c:v>63718.81</c:v>
                </c:pt>
                <c:pt idx="2">
                  <c:v>52278.5</c:v>
                </c:pt>
              </c:numCache>
            </c:numRef>
          </c:val>
          <c:extLst>
            <c:ext xmlns:c16="http://schemas.microsoft.com/office/drawing/2014/chart" uri="{C3380CC4-5D6E-409C-BE32-E72D297353CC}">
              <c16:uniqueId val="{00000001-72DF-4AAF-B273-0CD73148B88E}"/>
            </c:ext>
          </c:extLst>
        </c:ser>
        <c:ser>
          <c:idx val="2"/>
          <c:order val="2"/>
          <c:tx>
            <c:strRef>
              <c:f>'8.12'!$A$30</c:f>
              <c:strCache>
                <c:ptCount val="1"/>
                <c:pt idx="0">
                  <c:v>Doprava</c:v>
                </c:pt>
              </c:strCache>
            </c:strRef>
          </c:tx>
          <c:invertIfNegative val="0"/>
          <c:cat>
            <c:strRef>
              <c:f>'8.12'!$C$38:$E$38</c:f>
              <c:strCache>
                <c:ptCount val="3"/>
                <c:pt idx="0">
                  <c:v>Leden</c:v>
                </c:pt>
                <c:pt idx="1">
                  <c:v>Únor</c:v>
                </c:pt>
                <c:pt idx="2">
                  <c:v>Březen</c:v>
                </c:pt>
              </c:strCache>
            </c:strRef>
          </c:cat>
          <c:val>
            <c:numRef>
              <c:f>('8.12'!$B$30,'8.12'!$D$30,'8.12'!$F$30)</c:f>
              <c:numCache>
                <c:formatCode>#,##0.0</c:formatCode>
                <c:ptCount val="3"/>
                <c:pt idx="0">
                  <c:v>4073.8819999999996</c:v>
                </c:pt>
                <c:pt idx="1">
                  <c:v>3520.9629999999997</c:v>
                </c:pt>
                <c:pt idx="2">
                  <c:v>3286.3289999999997</c:v>
                </c:pt>
              </c:numCache>
            </c:numRef>
          </c:val>
          <c:extLst>
            <c:ext xmlns:c16="http://schemas.microsoft.com/office/drawing/2014/chart" uri="{C3380CC4-5D6E-409C-BE32-E72D297353CC}">
              <c16:uniqueId val="{00000002-72DF-4AAF-B273-0CD73148B88E}"/>
            </c:ext>
          </c:extLst>
        </c:ser>
        <c:ser>
          <c:idx val="3"/>
          <c:order val="3"/>
          <c:tx>
            <c:strRef>
              <c:f>'8.12'!$A$31</c:f>
              <c:strCache>
                <c:ptCount val="1"/>
                <c:pt idx="0">
                  <c:v>Stavebnictví</c:v>
                </c:pt>
              </c:strCache>
            </c:strRef>
          </c:tx>
          <c:invertIfNegative val="0"/>
          <c:cat>
            <c:strRef>
              <c:f>'8.12'!$C$38:$E$38</c:f>
              <c:strCache>
                <c:ptCount val="3"/>
                <c:pt idx="0">
                  <c:v>Leden</c:v>
                </c:pt>
                <c:pt idx="1">
                  <c:v>Únor</c:v>
                </c:pt>
                <c:pt idx="2">
                  <c:v>Březen</c:v>
                </c:pt>
              </c:strCache>
            </c:strRef>
          </c:cat>
          <c:val>
            <c:numRef>
              <c:f>('8.12'!$B$31,'8.12'!$D$31,'8.12'!$F$31)</c:f>
              <c:numCache>
                <c:formatCode>#,##0.0</c:formatCode>
                <c:ptCount val="3"/>
                <c:pt idx="0">
                  <c:v>217.685</c:v>
                </c:pt>
                <c:pt idx="1">
                  <c:v>157.36000000000001</c:v>
                </c:pt>
                <c:pt idx="2">
                  <c:v>190.46</c:v>
                </c:pt>
              </c:numCache>
            </c:numRef>
          </c:val>
          <c:extLst>
            <c:ext xmlns:c16="http://schemas.microsoft.com/office/drawing/2014/chart" uri="{C3380CC4-5D6E-409C-BE32-E72D297353CC}">
              <c16:uniqueId val="{00000003-72DF-4AAF-B273-0CD73148B88E}"/>
            </c:ext>
          </c:extLst>
        </c:ser>
        <c:ser>
          <c:idx val="4"/>
          <c:order val="4"/>
          <c:tx>
            <c:strRef>
              <c:f>'8.12'!$A$32</c:f>
              <c:strCache>
                <c:ptCount val="1"/>
                <c:pt idx="0">
                  <c:v>Zemědělství a lesnictví</c:v>
                </c:pt>
              </c:strCache>
            </c:strRef>
          </c:tx>
          <c:invertIfNegative val="0"/>
          <c:cat>
            <c:strRef>
              <c:f>'8.12'!$C$38:$E$38</c:f>
              <c:strCache>
                <c:ptCount val="3"/>
                <c:pt idx="0">
                  <c:v>Leden</c:v>
                </c:pt>
                <c:pt idx="1">
                  <c:v>Únor</c:v>
                </c:pt>
                <c:pt idx="2">
                  <c:v>Březen</c:v>
                </c:pt>
              </c:strCache>
            </c:strRef>
          </c:cat>
          <c:val>
            <c:numRef>
              <c:f>('8.12'!$B$32,'8.12'!$D$32,'8.12'!$F$32)</c:f>
              <c:numCache>
                <c:formatCode>#,##0.0</c:formatCode>
                <c:ptCount val="3"/>
                <c:pt idx="0">
                  <c:v>1750.768</c:v>
                </c:pt>
                <c:pt idx="1">
                  <c:v>1543.556</c:v>
                </c:pt>
                <c:pt idx="2">
                  <c:v>1612.867</c:v>
                </c:pt>
              </c:numCache>
            </c:numRef>
          </c:val>
          <c:extLst>
            <c:ext xmlns:c16="http://schemas.microsoft.com/office/drawing/2014/chart" uri="{C3380CC4-5D6E-409C-BE32-E72D297353CC}">
              <c16:uniqueId val="{00000004-72DF-4AAF-B273-0CD73148B88E}"/>
            </c:ext>
          </c:extLst>
        </c:ser>
        <c:ser>
          <c:idx val="5"/>
          <c:order val="5"/>
          <c:tx>
            <c:strRef>
              <c:f>'8.12'!$A$33</c:f>
              <c:strCache>
                <c:ptCount val="1"/>
                <c:pt idx="0">
                  <c:v>Domácnosti</c:v>
                </c:pt>
              </c:strCache>
            </c:strRef>
          </c:tx>
          <c:spPr>
            <a:solidFill>
              <a:schemeClr val="accent6"/>
            </a:solidFill>
          </c:spPr>
          <c:invertIfNegative val="0"/>
          <c:cat>
            <c:strRef>
              <c:f>'8.12'!$C$38:$E$38</c:f>
              <c:strCache>
                <c:ptCount val="3"/>
                <c:pt idx="0">
                  <c:v>Leden</c:v>
                </c:pt>
                <c:pt idx="1">
                  <c:v>Únor</c:v>
                </c:pt>
                <c:pt idx="2">
                  <c:v>Březen</c:v>
                </c:pt>
              </c:strCache>
            </c:strRef>
          </c:cat>
          <c:val>
            <c:numRef>
              <c:f>('8.12'!$B$33,'8.12'!$D$33,'8.12'!$F$33)</c:f>
              <c:numCache>
                <c:formatCode>#,##0.0</c:formatCode>
                <c:ptCount val="3"/>
                <c:pt idx="0">
                  <c:v>376610.788</c:v>
                </c:pt>
                <c:pt idx="1">
                  <c:v>301236.27500000002</c:v>
                </c:pt>
                <c:pt idx="2">
                  <c:v>294250.44900000002</c:v>
                </c:pt>
              </c:numCache>
            </c:numRef>
          </c:val>
          <c:extLst>
            <c:ext xmlns:c16="http://schemas.microsoft.com/office/drawing/2014/chart" uri="{C3380CC4-5D6E-409C-BE32-E72D297353CC}">
              <c16:uniqueId val="{00000005-72DF-4AAF-B273-0CD73148B88E}"/>
            </c:ext>
          </c:extLst>
        </c:ser>
        <c:ser>
          <c:idx val="6"/>
          <c:order val="6"/>
          <c:tx>
            <c:strRef>
              <c:f>'8.12'!$A$34</c:f>
              <c:strCache>
                <c:ptCount val="1"/>
                <c:pt idx="0">
                  <c:v>Obchod, služby, školství, zdravotnictví</c:v>
                </c:pt>
              </c:strCache>
            </c:strRef>
          </c:tx>
          <c:spPr>
            <a:solidFill>
              <a:srgbClr val="F0948F"/>
            </a:solidFill>
          </c:spPr>
          <c:invertIfNegative val="0"/>
          <c:cat>
            <c:strRef>
              <c:f>'8.12'!$C$38:$E$38</c:f>
              <c:strCache>
                <c:ptCount val="3"/>
                <c:pt idx="0">
                  <c:v>Leden</c:v>
                </c:pt>
                <c:pt idx="1">
                  <c:v>Únor</c:v>
                </c:pt>
                <c:pt idx="2">
                  <c:v>Březen</c:v>
                </c:pt>
              </c:strCache>
            </c:strRef>
          </c:cat>
          <c:val>
            <c:numRef>
              <c:f>('8.12'!$B$34,'8.12'!$D$34,'8.12'!$F$34)</c:f>
              <c:numCache>
                <c:formatCode>#,##0.0</c:formatCode>
                <c:ptCount val="3"/>
                <c:pt idx="0">
                  <c:v>174685.90399999995</c:v>
                </c:pt>
                <c:pt idx="1">
                  <c:v>141425.18099999998</c:v>
                </c:pt>
                <c:pt idx="2">
                  <c:v>139738.10199999998</c:v>
                </c:pt>
              </c:numCache>
            </c:numRef>
          </c:val>
          <c:extLst>
            <c:ext xmlns:c16="http://schemas.microsoft.com/office/drawing/2014/chart" uri="{C3380CC4-5D6E-409C-BE32-E72D297353CC}">
              <c16:uniqueId val="{00000006-72DF-4AAF-B273-0CD73148B88E}"/>
            </c:ext>
          </c:extLst>
        </c:ser>
        <c:ser>
          <c:idx val="7"/>
          <c:order val="7"/>
          <c:tx>
            <c:strRef>
              <c:f>'8.12'!$A$35</c:f>
              <c:strCache>
                <c:ptCount val="1"/>
                <c:pt idx="0">
                  <c:v>Ostatní</c:v>
                </c:pt>
              </c:strCache>
            </c:strRef>
          </c:tx>
          <c:spPr>
            <a:solidFill>
              <a:srgbClr val="F7C9C7"/>
            </a:solidFill>
          </c:spPr>
          <c:invertIfNegative val="0"/>
          <c:cat>
            <c:strRef>
              <c:f>'8.12'!$C$38:$E$38</c:f>
              <c:strCache>
                <c:ptCount val="3"/>
                <c:pt idx="0">
                  <c:v>Leden</c:v>
                </c:pt>
                <c:pt idx="1">
                  <c:v>Únor</c:v>
                </c:pt>
                <c:pt idx="2">
                  <c:v>Březen</c:v>
                </c:pt>
              </c:strCache>
            </c:strRef>
          </c:cat>
          <c:val>
            <c:numRef>
              <c:f>('8.12'!$B$35,'8.12'!$D$35,'8.12'!$F$35)</c:f>
              <c:numCache>
                <c:formatCode>#,##0.0</c:formatCode>
                <c:ptCount val="3"/>
                <c:pt idx="0">
                  <c:v>2275.38</c:v>
                </c:pt>
                <c:pt idx="1">
                  <c:v>1907.537</c:v>
                </c:pt>
                <c:pt idx="2">
                  <c:v>1568.6060000000002</c:v>
                </c:pt>
              </c:numCache>
            </c:numRef>
          </c:val>
          <c:extLst>
            <c:ext xmlns:c16="http://schemas.microsoft.com/office/drawing/2014/chart" uri="{C3380CC4-5D6E-409C-BE32-E72D297353CC}">
              <c16:uniqueId val="{00000007-72DF-4AAF-B273-0CD73148B88E}"/>
            </c:ext>
          </c:extLst>
        </c:ser>
        <c:dLbls>
          <c:showLegendKey val="0"/>
          <c:showVal val="0"/>
          <c:showCatName val="0"/>
          <c:showSerName val="0"/>
          <c:showPercent val="0"/>
          <c:showBubbleSize val="0"/>
        </c:dLbls>
        <c:gapWidth val="50"/>
        <c:overlap val="100"/>
        <c:axId val="290162944"/>
        <c:axId val="290172928"/>
      </c:barChart>
      <c:catAx>
        <c:axId val="290162944"/>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172928"/>
        <c:crosses val="autoZero"/>
        <c:auto val="1"/>
        <c:lblAlgn val="ctr"/>
        <c:lblOffset val="100"/>
        <c:noMultiLvlLbl val="0"/>
      </c:catAx>
      <c:valAx>
        <c:axId val="290172928"/>
        <c:scaling>
          <c:orientation val="minMax"/>
          <c:max val="3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1629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394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'8.12'!$A$38</c:f>
              <c:strCache>
                <c:ptCount val="1"/>
                <c:pt idx="0">
                  <c:v>Instalovaný výkon</c:v>
                </c:pt>
              </c:strCache>
            </c:strRef>
          </c:tx>
          <c:invertIfNegative val="0"/>
          <c:val>
            <c:numRef>
              <c:f>'8.12'!$B$38</c:f>
              <c:numCache>
                <c:formatCode>0.0%</c:formatCode>
                <c:ptCount val="1"/>
                <c:pt idx="0">
                  <c:v>0.1121982556031082</c:v>
                </c:pt>
              </c:numCache>
            </c:numRef>
          </c:val>
          <c:extLst>
            <c:ext xmlns:c16="http://schemas.microsoft.com/office/drawing/2014/chart" uri="{C3380CC4-5D6E-409C-BE32-E72D297353CC}">
              <c16:uniqueId val="{00000000-4E36-46C0-A91E-7D3667508618}"/>
            </c:ext>
          </c:extLst>
        </c:ser>
        <c:ser>
          <c:idx val="1"/>
          <c:order val="1"/>
          <c:tx>
            <c:strRef>
              <c:f>'8.12'!$A$39</c:f>
              <c:strCache>
                <c:ptCount val="1"/>
                <c:pt idx="0">
                  <c:v>Výroba tepla brutto</c:v>
                </c:pt>
              </c:strCache>
            </c:strRef>
          </c:tx>
          <c:invertIfNegative val="0"/>
          <c:val>
            <c:numRef>
              <c:f>'8.12'!$B$39</c:f>
              <c:numCache>
                <c:formatCode>0.0%</c:formatCode>
                <c:ptCount val="1"/>
                <c:pt idx="0">
                  <c:v>0.1716681133068429</c:v>
                </c:pt>
              </c:numCache>
            </c:numRef>
          </c:val>
          <c:extLst>
            <c:ext xmlns:c16="http://schemas.microsoft.com/office/drawing/2014/chart" uri="{C3380CC4-5D6E-409C-BE32-E72D297353CC}">
              <c16:uniqueId val="{00000001-4E36-46C0-A91E-7D3667508618}"/>
            </c:ext>
          </c:extLst>
        </c:ser>
        <c:ser>
          <c:idx val="2"/>
          <c:order val="2"/>
          <c:tx>
            <c:strRef>
              <c:f>'8.12'!$A$40</c:f>
              <c:strCache>
                <c:ptCount val="1"/>
                <c:pt idx="0">
                  <c:v>Dodávky tepla</c:v>
                </c:pt>
              </c:strCache>
            </c:strRef>
          </c:tx>
          <c:invertIfNegative val="0"/>
          <c:val>
            <c:numRef>
              <c:f>'8.12'!$B$40</c:f>
              <c:numCache>
                <c:formatCode>0.0%</c:formatCode>
                <c:ptCount val="1"/>
                <c:pt idx="0">
                  <c:v>0.22308817568743397</c:v>
                </c:pt>
              </c:numCache>
            </c:numRef>
          </c:val>
          <c:extLst>
            <c:ext xmlns:c16="http://schemas.microsoft.com/office/drawing/2014/chart" uri="{C3380CC4-5D6E-409C-BE32-E72D297353CC}">
              <c16:uniqueId val="{00000002-4E36-46C0-A91E-7D3667508618}"/>
            </c:ext>
          </c:extLst>
        </c:ser>
        <c:dLbls>
          <c:showLegendKey val="0"/>
          <c:showVal val="0"/>
          <c:showCatName val="0"/>
          <c:showSerName val="0"/>
          <c:showPercent val="0"/>
          <c:showBubbleSize val="0"/>
        </c:dLbls>
        <c:gapWidth val="150"/>
        <c:axId val="290195712"/>
        <c:axId val="290209792"/>
      </c:barChart>
      <c:catAx>
        <c:axId val="290195712"/>
        <c:scaling>
          <c:orientation val="maxMin"/>
        </c:scaling>
        <c:delete val="0"/>
        <c:axPos val="l"/>
        <c:numFmt formatCode="General" sourceLinked="1"/>
        <c:majorTickMark val="none"/>
        <c:minorTickMark val="none"/>
        <c:tickLblPos val="none"/>
        <c:crossAx val="290209792"/>
        <c:crosses val="autoZero"/>
        <c:auto val="1"/>
        <c:lblAlgn val="ctr"/>
        <c:lblOffset val="100"/>
        <c:noMultiLvlLbl val="0"/>
      </c:catAx>
      <c:valAx>
        <c:axId val="29020979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90195712"/>
        <c:crosses val="max"/>
        <c:crossBetween val="between"/>
        <c:majorUnit val="0.1"/>
      </c:valAx>
    </c:plotArea>
    <c:legend>
      <c:legendPos val="b"/>
      <c:layout>
        <c:manualLayout>
          <c:xMode val="edge"/>
          <c:yMode val="edge"/>
          <c:x val="1.5162396231415507E-3"/>
          <c:y val="0.75512807259673831"/>
          <c:w val="0.64728171500523457"/>
          <c:h val="0.2448719274032616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2947773685037055E-3"/>
          <c:y val="0"/>
        </c:manualLayout>
      </c:layout>
      <c:overlay val="0"/>
    </c:title>
    <c:autoTitleDeleted val="0"/>
    <c:plotArea>
      <c:layout/>
      <c:barChart>
        <c:barDir val="col"/>
        <c:grouping val="stacked"/>
        <c:varyColors val="0"/>
        <c:ser>
          <c:idx val="0"/>
          <c:order val="0"/>
          <c:tx>
            <c:strRef>
              <c:f>'8.12'!$A$10</c:f>
              <c:strCache>
                <c:ptCount val="1"/>
                <c:pt idx="0">
                  <c:v>Biomasa</c:v>
                </c:pt>
              </c:strCache>
            </c:strRef>
          </c:tx>
          <c:spPr>
            <a:solidFill>
              <a:srgbClr val="23315F"/>
            </a:solidFill>
          </c:spPr>
          <c:invertIfNegative val="0"/>
          <c:cat>
            <c:strRef>
              <c:f>'8.12'!$C$38:$E$38</c:f>
              <c:strCache>
                <c:ptCount val="3"/>
                <c:pt idx="0">
                  <c:v>Leden</c:v>
                </c:pt>
                <c:pt idx="1">
                  <c:v>Únor</c:v>
                </c:pt>
                <c:pt idx="2">
                  <c:v>Březen</c:v>
                </c:pt>
              </c:strCache>
            </c:strRef>
          </c:cat>
          <c:val>
            <c:numRef>
              <c:f>('8.12'!$B$10,'8.12'!$D$10,'8.12'!$F$10)</c:f>
              <c:numCache>
                <c:formatCode>#,##0.0</c:formatCode>
                <c:ptCount val="3"/>
                <c:pt idx="0">
                  <c:v>144862.99600000001</c:v>
                </c:pt>
                <c:pt idx="1">
                  <c:v>127346.79000000001</c:v>
                </c:pt>
                <c:pt idx="2">
                  <c:v>131009.026</c:v>
                </c:pt>
              </c:numCache>
            </c:numRef>
          </c:val>
          <c:extLst>
            <c:ext xmlns:c16="http://schemas.microsoft.com/office/drawing/2014/chart" uri="{C3380CC4-5D6E-409C-BE32-E72D297353CC}">
              <c16:uniqueId val="{00000000-2D92-4281-A4C1-DC17004EBD29}"/>
            </c:ext>
          </c:extLst>
        </c:ser>
        <c:ser>
          <c:idx val="1"/>
          <c:order val="1"/>
          <c:tx>
            <c:strRef>
              <c:f>'8.12'!$A$11</c:f>
              <c:strCache>
                <c:ptCount val="1"/>
                <c:pt idx="0">
                  <c:v>Bioplyn</c:v>
                </c:pt>
              </c:strCache>
            </c:strRef>
          </c:tx>
          <c:spPr>
            <a:solidFill>
              <a:srgbClr val="5A6588"/>
            </a:solidFill>
          </c:spPr>
          <c:invertIfNegative val="0"/>
          <c:cat>
            <c:strRef>
              <c:f>'8.12'!$C$38:$E$38</c:f>
              <c:strCache>
                <c:ptCount val="3"/>
                <c:pt idx="0">
                  <c:v>Leden</c:v>
                </c:pt>
                <c:pt idx="1">
                  <c:v>Únor</c:v>
                </c:pt>
                <c:pt idx="2">
                  <c:v>Březen</c:v>
                </c:pt>
              </c:strCache>
            </c:strRef>
          </c:cat>
          <c:val>
            <c:numRef>
              <c:f>('8.12'!$B$11,'8.12'!$D$11,'8.12'!$F$11)</c:f>
              <c:numCache>
                <c:formatCode>#,##0.0</c:formatCode>
                <c:ptCount val="3"/>
                <c:pt idx="0">
                  <c:v>4745.5749999999998</c:v>
                </c:pt>
                <c:pt idx="1">
                  <c:v>4136.2839999999997</c:v>
                </c:pt>
                <c:pt idx="2">
                  <c:v>4284.2240000000002</c:v>
                </c:pt>
              </c:numCache>
            </c:numRef>
          </c:val>
          <c:extLst>
            <c:ext xmlns:c16="http://schemas.microsoft.com/office/drawing/2014/chart" uri="{C3380CC4-5D6E-409C-BE32-E72D297353CC}">
              <c16:uniqueId val="{00000001-2D92-4281-A4C1-DC17004EBD29}"/>
            </c:ext>
          </c:extLst>
        </c:ser>
        <c:ser>
          <c:idx val="2"/>
          <c:order val="2"/>
          <c:tx>
            <c:strRef>
              <c:f>'8.12'!$A$12</c:f>
              <c:strCache>
                <c:ptCount val="1"/>
                <c:pt idx="0">
                  <c:v>Černé uhlí</c:v>
                </c:pt>
              </c:strCache>
            </c:strRef>
          </c:tx>
          <c:spPr>
            <a:solidFill>
              <a:srgbClr val="9198B0"/>
            </a:solidFill>
          </c:spPr>
          <c:invertIfNegative val="0"/>
          <c:cat>
            <c:strRef>
              <c:f>'8.12'!$C$38:$E$38</c:f>
              <c:strCache>
                <c:ptCount val="3"/>
                <c:pt idx="0">
                  <c:v>Leden</c:v>
                </c:pt>
                <c:pt idx="1">
                  <c:v>Únor</c:v>
                </c:pt>
                <c:pt idx="2">
                  <c:v>Březen</c:v>
                </c:pt>
              </c:strCache>
            </c:strRef>
          </c:cat>
          <c:val>
            <c:numRef>
              <c:f>('8.12'!$B$12,'8.12'!$D$12,'8.12'!$F$12)</c:f>
              <c:numCache>
                <c:formatCode>#,##0.0</c:formatCode>
                <c:ptCount val="3"/>
                <c:pt idx="0">
                  <c:v>0</c:v>
                </c:pt>
                <c:pt idx="1">
                  <c:v>0</c:v>
                </c:pt>
                <c:pt idx="2">
                  <c:v>0</c:v>
                </c:pt>
              </c:numCache>
            </c:numRef>
          </c:val>
          <c:extLst>
            <c:ext xmlns:c16="http://schemas.microsoft.com/office/drawing/2014/chart" uri="{C3380CC4-5D6E-409C-BE32-E72D297353CC}">
              <c16:uniqueId val="{00000002-2D92-4281-A4C1-DC17004EBD29}"/>
            </c:ext>
          </c:extLst>
        </c:ser>
        <c:ser>
          <c:idx val="3"/>
          <c:order val="3"/>
          <c:tx>
            <c:strRef>
              <c:f>'8.12'!$A$13</c:f>
              <c:strCache>
                <c:ptCount val="1"/>
                <c:pt idx="0">
                  <c:v>Elektrická energie</c:v>
                </c:pt>
              </c:strCache>
            </c:strRef>
          </c:tx>
          <c:spPr>
            <a:solidFill>
              <a:srgbClr val="C8CBD7"/>
            </a:solidFill>
          </c:spPr>
          <c:invertIfNegative val="0"/>
          <c:cat>
            <c:strRef>
              <c:f>'8.12'!$C$38:$E$38</c:f>
              <c:strCache>
                <c:ptCount val="3"/>
                <c:pt idx="0">
                  <c:v>Leden</c:v>
                </c:pt>
                <c:pt idx="1">
                  <c:v>Únor</c:v>
                </c:pt>
                <c:pt idx="2">
                  <c:v>Březen</c:v>
                </c:pt>
              </c:strCache>
            </c:strRef>
          </c:cat>
          <c:val>
            <c:numRef>
              <c:f>('8.12'!$B$13,'8.12'!$D$13,'8.12'!$F$13)</c:f>
              <c:numCache>
                <c:formatCode>#,##0.0</c:formatCode>
                <c:ptCount val="3"/>
                <c:pt idx="0">
                  <c:v>0</c:v>
                </c:pt>
                <c:pt idx="1">
                  <c:v>0</c:v>
                </c:pt>
                <c:pt idx="2">
                  <c:v>0</c:v>
                </c:pt>
              </c:numCache>
            </c:numRef>
          </c:val>
          <c:extLst>
            <c:ext xmlns:c16="http://schemas.microsoft.com/office/drawing/2014/chart" uri="{C3380CC4-5D6E-409C-BE32-E72D297353CC}">
              <c16:uniqueId val="{00000003-2D92-4281-A4C1-DC17004EBD29}"/>
            </c:ext>
          </c:extLst>
        </c:ser>
        <c:ser>
          <c:idx val="4"/>
          <c:order val="4"/>
          <c:tx>
            <c:strRef>
              <c:f>'8.12'!$A$14</c:f>
              <c:strCache>
                <c:ptCount val="1"/>
                <c:pt idx="0">
                  <c:v>Energie prostředí (tepelné čerpadlo)</c:v>
                </c:pt>
              </c:strCache>
            </c:strRef>
          </c:tx>
          <c:spPr>
            <a:solidFill>
              <a:srgbClr val="E02C1F"/>
            </a:solidFill>
          </c:spPr>
          <c:invertIfNegative val="0"/>
          <c:cat>
            <c:strRef>
              <c:f>'8.12'!$C$38:$E$38</c:f>
              <c:strCache>
                <c:ptCount val="3"/>
                <c:pt idx="0">
                  <c:v>Leden</c:v>
                </c:pt>
                <c:pt idx="1">
                  <c:v>Únor</c:v>
                </c:pt>
                <c:pt idx="2">
                  <c:v>Březen</c:v>
                </c:pt>
              </c:strCache>
            </c:strRef>
          </c:cat>
          <c:val>
            <c:numRef>
              <c:f>('8.12'!$B$14,'8.12'!$D$14,'8.12'!$F$14)</c:f>
              <c:numCache>
                <c:formatCode>#,##0.0</c:formatCode>
                <c:ptCount val="3"/>
                <c:pt idx="0">
                  <c:v>0</c:v>
                </c:pt>
                <c:pt idx="1">
                  <c:v>0</c:v>
                </c:pt>
                <c:pt idx="2">
                  <c:v>0</c:v>
                </c:pt>
              </c:numCache>
            </c:numRef>
          </c:val>
          <c:extLst>
            <c:ext xmlns:c16="http://schemas.microsoft.com/office/drawing/2014/chart" uri="{C3380CC4-5D6E-409C-BE32-E72D297353CC}">
              <c16:uniqueId val="{00000004-2D92-4281-A4C1-DC17004EBD29}"/>
            </c:ext>
          </c:extLst>
        </c:ser>
        <c:ser>
          <c:idx val="5"/>
          <c:order val="5"/>
          <c:tx>
            <c:strRef>
              <c:f>'8.12'!$A$15</c:f>
              <c:strCache>
                <c:ptCount val="1"/>
                <c:pt idx="0">
                  <c:v>Energie Slunce (solární kolektor)</c:v>
                </c:pt>
              </c:strCache>
            </c:strRef>
          </c:tx>
          <c:spPr>
            <a:solidFill>
              <a:srgbClr val="E86158"/>
            </a:solidFill>
          </c:spPr>
          <c:invertIfNegative val="0"/>
          <c:cat>
            <c:strRef>
              <c:f>'8.12'!$C$38:$E$38</c:f>
              <c:strCache>
                <c:ptCount val="3"/>
                <c:pt idx="0">
                  <c:v>Leden</c:v>
                </c:pt>
                <c:pt idx="1">
                  <c:v>Únor</c:v>
                </c:pt>
                <c:pt idx="2">
                  <c:v>Březen</c:v>
                </c:pt>
              </c:strCache>
            </c:strRef>
          </c:cat>
          <c:val>
            <c:numRef>
              <c:f>('8.12'!$B$15,'8.12'!$D$15,'8.12'!$F$15)</c:f>
              <c:numCache>
                <c:formatCode>#,##0.0</c:formatCode>
                <c:ptCount val="3"/>
                <c:pt idx="0">
                  <c:v>0</c:v>
                </c:pt>
                <c:pt idx="1">
                  <c:v>0</c:v>
                </c:pt>
                <c:pt idx="2">
                  <c:v>0</c:v>
                </c:pt>
              </c:numCache>
            </c:numRef>
          </c:val>
          <c:extLst>
            <c:ext xmlns:c16="http://schemas.microsoft.com/office/drawing/2014/chart" uri="{C3380CC4-5D6E-409C-BE32-E72D297353CC}">
              <c16:uniqueId val="{00000005-2D92-4281-A4C1-DC17004EBD29}"/>
            </c:ext>
          </c:extLst>
        </c:ser>
        <c:ser>
          <c:idx val="6"/>
          <c:order val="6"/>
          <c:tx>
            <c:strRef>
              <c:f>'8.12'!$A$16</c:f>
              <c:strCache>
                <c:ptCount val="1"/>
                <c:pt idx="0">
                  <c:v>Hnědé uhlí</c:v>
                </c:pt>
              </c:strCache>
            </c:strRef>
          </c:tx>
          <c:spPr>
            <a:solidFill>
              <a:srgbClr val="F0948F"/>
            </a:solidFill>
          </c:spPr>
          <c:invertIfNegative val="0"/>
          <c:cat>
            <c:strRef>
              <c:f>'8.12'!$C$38:$E$38</c:f>
              <c:strCache>
                <c:ptCount val="3"/>
                <c:pt idx="0">
                  <c:v>Leden</c:v>
                </c:pt>
                <c:pt idx="1">
                  <c:v>Únor</c:v>
                </c:pt>
                <c:pt idx="2">
                  <c:v>Březen</c:v>
                </c:pt>
              </c:strCache>
            </c:strRef>
          </c:cat>
          <c:val>
            <c:numRef>
              <c:f>('8.12'!$B$16,'8.12'!$D$16,'8.12'!$F$16)</c:f>
              <c:numCache>
                <c:formatCode>#,##0.0</c:formatCode>
                <c:ptCount val="3"/>
                <c:pt idx="0">
                  <c:v>1837302.129</c:v>
                </c:pt>
                <c:pt idx="1">
                  <c:v>1472882.4970000002</c:v>
                </c:pt>
                <c:pt idx="2">
                  <c:v>1465509.0999999999</c:v>
                </c:pt>
              </c:numCache>
            </c:numRef>
          </c:val>
          <c:extLst>
            <c:ext xmlns:c16="http://schemas.microsoft.com/office/drawing/2014/chart" uri="{C3380CC4-5D6E-409C-BE32-E72D297353CC}">
              <c16:uniqueId val="{00000006-2D92-4281-A4C1-DC17004EBD29}"/>
            </c:ext>
          </c:extLst>
        </c:ser>
        <c:ser>
          <c:idx val="7"/>
          <c:order val="7"/>
          <c:tx>
            <c:strRef>
              <c:f>'8.12'!$A$17</c:f>
              <c:strCache>
                <c:ptCount val="1"/>
                <c:pt idx="0">
                  <c:v>Jaderné palivo</c:v>
                </c:pt>
              </c:strCache>
            </c:strRef>
          </c:tx>
          <c:spPr>
            <a:solidFill>
              <a:srgbClr val="F7C9C7"/>
            </a:solidFill>
          </c:spPr>
          <c:invertIfNegative val="0"/>
          <c:cat>
            <c:strRef>
              <c:f>'8.12'!$C$38:$E$38</c:f>
              <c:strCache>
                <c:ptCount val="3"/>
                <c:pt idx="0">
                  <c:v>Leden</c:v>
                </c:pt>
                <c:pt idx="1">
                  <c:v>Únor</c:v>
                </c:pt>
                <c:pt idx="2">
                  <c:v>Březen</c:v>
                </c:pt>
              </c:strCache>
            </c:strRef>
          </c:cat>
          <c:val>
            <c:numRef>
              <c:f>('8.12'!$B$17,'8.12'!$D$17,'8.12'!$F$17)</c:f>
              <c:numCache>
                <c:formatCode>#,##0.0</c:formatCode>
                <c:ptCount val="3"/>
                <c:pt idx="0">
                  <c:v>0</c:v>
                </c:pt>
                <c:pt idx="1">
                  <c:v>0</c:v>
                </c:pt>
                <c:pt idx="2">
                  <c:v>0</c:v>
                </c:pt>
              </c:numCache>
            </c:numRef>
          </c:val>
          <c:extLst>
            <c:ext xmlns:c16="http://schemas.microsoft.com/office/drawing/2014/chart" uri="{C3380CC4-5D6E-409C-BE32-E72D297353CC}">
              <c16:uniqueId val="{00000007-2D92-4281-A4C1-DC17004EBD29}"/>
            </c:ext>
          </c:extLst>
        </c:ser>
        <c:ser>
          <c:idx val="8"/>
          <c:order val="8"/>
          <c:tx>
            <c:strRef>
              <c:f>'8.12'!$A$18</c:f>
              <c:strCache>
                <c:ptCount val="1"/>
                <c:pt idx="0">
                  <c:v>Koks</c:v>
                </c:pt>
              </c:strCache>
            </c:strRef>
          </c:tx>
          <c:spPr>
            <a:solidFill>
              <a:srgbClr val="262626"/>
            </a:solidFill>
          </c:spPr>
          <c:invertIfNegative val="0"/>
          <c:cat>
            <c:strRef>
              <c:f>'8.12'!$C$38:$E$38</c:f>
              <c:strCache>
                <c:ptCount val="3"/>
                <c:pt idx="0">
                  <c:v>Leden</c:v>
                </c:pt>
                <c:pt idx="1">
                  <c:v>Únor</c:v>
                </c:pt>
                <c:pt idx="2">
                  <c:v>Březen</c:v>
                </c:pt>
              </c:strCache>
            </c:strRef>
          </c:cat>
          <c:val>
            <c:numRef>
              <c:f>('8.12'!$B$18,'8.12'!$D$18,'8.12'!$F$18)</c:f>
              <c:numCache>
                <c:formatCode>#,##0.0</c:formatCode>
                <c:ptCount val="3"/>
                <c:pt idx="0">
                  <c:v>0</c:v>
                </c:pt>
                <c:pt idx="1">
                  <c:v>0</c:v>
                </c:pt>
                <c:pt idx="2">
                  <c:v>0</c:v>
                </c:pt>
              </c:numCache>
            </c:numRef>
          </c:val>
          <c:extLst>
            <c:ext xmlns:c16="http://schemas.microsoft.com/office/drawing/2014/chart" uri="{C3380CC4-5D6E-409C-BE32-E72D297353CC}">
              <c16:uniqueId val="{00000008-2D92-4281-A4C1-DC17004EBD29}"/>
            </c:ext>
          </c:extLst>
        </c:ser>
        <c:ser>
          <c:idx val="9"/>
          <c:order val="9"/>
          <c:tx>
            <c:strRef>
              <c:f>'8.12'!$A$19</c:f>
              <c:strCache>
                <c:ptCount val="1"/>
                <c:pt idx="0">
                  <c:v>Odpadní teplo</c:v>
                </c:pt>
              </c:strCache>
            </c:strRef>
          </c:tx>
          <c:spPr>
            <a:solidFill>
              <a:srgbClr val="646363"/>
            </a:solidFill>
          </c:spPr>
          <c:invertIfNegative val="0"/>
          <c:cat>
            <c:strRef>
              <c:f>'8.12'!$C$38:$E$38</c:f>
              <c:strCache>
                <c:ptCount val="3"/>
                <c:pt idx="0">
                  <c:v>Leden</c:v>
                </c:pt>
                <c:pt idx="1">
                  <c:v>Únor</c:v>
                </c:pt>
                <c:pt idx="2">
                  <c:v>Březen</c:v>
                </c:pt>
              </c:strCache>
            </c:strRef>
          </c:cat>
          <c:val>
            <c:numRef>
              <c:f>('8.12'!$B$19,'8.12'!$D$19,'8.12'!$F$19)</c:f>
              <c:numCache>
                <c:formatCode>#,##0.0</c:formatCode>
                <c:ptCount val="3"/>
                <c:pt idx="0">
                  <c:v>6643.04</c:v>
                </c:pt>
                <c:pt idx="1">
                  <c:v>7344.42</c:v>
                </c:pt>
                <c:pt idx="2">
                  <c:v>4869.0360000000001</c:v>
                </c:pt>
              </c:numCache>
            </c:numRef>
          </c:val>
          <c:extLst>
            <c:ext xmlns:c16="http://schemas.microsoft.com/office/drawing/2014/chart" uri="{C3380CC4-5D6E-409C-BE32-E72D297353CC}">
              <c16:uniqueId val="{00000009-2D92-4281-A4C1-DC17004EBD29}"/>
            </c:ext>
          </c:extLst>
        </c:ser>
        <c:ser>
          <c:idx val="10"/>
          <c:order val="10"/>
          <c:tx>
            <c:strRef>
              <c:f>'8.12'!$A$20</c:f>
              <c:strCache>
                <c:ptCount val="1"/>
                <c:pt idx="0">
                  <c:v>Ostatní kapalná paliva</c:v>
                </c:pt>
              </c:strCache>
            </c:strRef>
          </c:tx>
          <c:spPr>
            <a:solidFill>
              <a:srgbClr val="9D9D9C"/>
            </a:solidFill>
          </c:spPr>
          <c:invertIfNegative val="0"/>
          <c:cat>
            <c:strRef>
              <c:f>'8.12'!$C$38:$E$38</c:f>
              <c:strCache>
                <c:ptCount val="3"/>
                <c:pt idx="0">
                  <c:v>Leden</c:v>
                </c:pt>
                <c:pt idx="1">
                  <c:v>Únor</c:v>
                </c:pt>
                <c:pt idx="2">
                  <c:v>Březen</c:v>
                </c:pt>
              </c:strCache>
            </c:strRef>
          </c:cat>
          <c:val>
            <c:numRef>
              <c:f>('8.12'!$B$20,'8.12'!$D$20,'8.12'!$F$20)</c:f>
              <c:numCache>
                <c:formatCode>#,##0.0</c:formatCode>
                <c:ptCount val="3"/>
                <c:pt idx="0">
                  <c:v>2114.4430000000002</c:v>
                </c:pt>
                <c:pt idx="1">
                  <c:v>3466.3139999999999</c:v>
                </c:pt>
                <c:pt idx="2">
                  <c:v>846</c:v>
                </c:pt>
              </c:numCache>
            </c:numRef>
          </c:val>
          <c:extLst>
            <c:ext xmlns:c16="http://schemas.microsoft.com/office/drawing/2014/chart" uri="{C3380CC4-5D6E-409C-BE32-E72D297353CC}">
              <c16:uniqueId val="{0000000A-2D92-4281-A4C1-DC17004EBD29}"/>
            </c:ext>
          </c:extLst>
        </c:ser>
        <c:ser>
          <c:idx val="11"/>
          <c:order val="11"/>
          <c:tx>
            <c:strRef>
              <c:f>'8.12'!$A$21</c:f>
              <c:strCache>
                <c:ptCount val="1"/>
                <c:pt idx="0">
                  <c:v>Ostatní pevná paliva</c:v>
                </c:pt>
              </c:strCache>
            </c:strRef>
          </c:tx>
          <c:spPr>
            <a:solidFill>
              <a:srgbClr val="D0D0D0"/>
            </a:solidFill>
          </c:spPr>
          <c:invertIfNegative val="0"/>
          <c:cat>
            <c:strRef>
              <c:f>'8.12'!$C$38:$E$38</c:f>
              <c:strCache>
                <c:ptCount val="3"/>
                <c:pt idx="0">
                  <c:v>Leden</c:v>
                </c:pt>
                <c:pt idx="1">
                  <c:v>Únor</c:v>
                </c:pt>
                <c:pt idx="2">
                  <c:v>Březen</c:v>
                </c:pt>
              </c:strCache>
            </c:strRef>
          </c:cat>
          <c:val>
            <c:numRef>
              <c:f>('8.12'!$B$21,'8.12'!$D$21,'8.12'!$F$21)</c:f>
              <c:numCache>
                <c:formatCode>#,##0.0</c:formatCode>
                <c:ptCount val="3"/>
                <c:pt idx="0">
                  <c:v>6302.3029737928537</c:v>
                </c:pt>
                <c:pt idx="1">
                  <c:v>6185.7950805347509</c:v>
                </c:pt>
                <c:pt idx="2">
                  <c:v>7517.0902446673872</c:v>
                </c:pt>
              </c:numCache>
            </c:numRef>
          </c:val>
          <c:extLst>
            <c:ext xmlns:c16="http://schemas.microsoft.com/office/drawing/2014/chart" uri="{C3380CC4-5D6E-409C-BE32-E72D297353CC}">
              <c16:uniqueId val="{0000000B-2D92-4281-A4C1-DC17004EBD29}"/>
            </c:ext>
          </c:extLst>
        </c:ser>
        <c:ser>
          <c:idx val="12"/>
          <c:order val="12"/>
          <c:tx>
            <c:strRef>
              <c:f>'8.12'!$A$22</c:f>
              <c:strCache>
                <c:ptCount val="1"/>
                <c:pt idx="0">
                  <c:v>Ostatní plyny</c:v>
                </c:pt>
              </c:strCache>
            </c:strRef>
          </c:tx>
          <c:spPr>
            <a:pattFill prst="ltUpDiag">
              <a:fgClr>
                <a:srgbClr val="23315F"/>
              </a:fgClr>
              <a:bgClr>
                <a:sysClr val="window" lastClr="FFFFFF"/>
              </a:bgClr>
            </a:pattFill>
          </c:spPr>
          <c:invertIfNegative val="0"/>
          <c:cat>
            <c:strRef>
              <c:f>'8.12'!$C$38:$E$38</c:f>
              <c:strCache>
                <c:ptCount val="3"/>
                <c:pt idx="0">
                  <c:v>Leden</c:v>
                </c:pt>
                <c:pt idx="1">
                  <c:v>Únor</c:v>
                </c:pt>
                <c:pt idx="2">
                  <c:v>Březen</c:v>
                </c:pt>
              </c:strCache>
            </c:strRef>
          </c:cat>
          <c:val>
            <c:numRef>
              <c:f>('8.12'!$B$22,'8.12'!$D$22,'8.12'!$F$22)</c:f>
              <c:numCache>
                <c:formatCode>#,##0.0</c:formatCode>
                <c:ptCount val="3"/>
                <c:pt idx="0">
                  <c:v>87497.661999999997</c:v>
                </c:pt>
                <c:pt idx="1">
                  <c:v>74640.292000000001</c:v>
                </c:pt>
                <c:pt idx="2">
                  <c:v>41495.548999999999</c:v>
                </c:pt>
              </c:numCache>
            </c:numRef>
          </c:val>
          <c:extLst>
            <c:ext xmlns:c16="http://schemas.microsoft.com/office/drawing/2014/chart" uri="{C3380CC4-5D6E-409C-BE32-E72D297353CC}">
              <c16:uniqueId val="{0000000C-2D92-4281-A4C1-DC17004EBD29}"/>
            </c:ext>
          </c:extLst>
        </c:ser>
        <c:ser>
          <c:idx val="13"/>
          <c:order val="13"/>
          <c:tx>
            <c:strRef>
              <c:f>'8.12'!$A$23</c:f>
              <c:strCache>
                <c:ptCount val="1"/>
                <c:pt idx="0">
                  <c:v>Ostatní</c:v>
                </c:pt>
              </c:strCache>
            </c:strRef>
          </c:tx>
          <c:spPr>
            <a:pattFill prst="ltUpDiag">
              <a:fgClr>
                <a:srgbClr val="E02C1F"/>
              </a:fgClr>
              <a:bgClr>
                <a:sysClr val="window" lastClr="FFFFFF"/>
              </a:bgClr>
            </a:pattFill>
          </c:spPr>
          <c:invertIfNegative val="0"/>
          <c:cat>
            <c:strRef>
              <c:f>'8.12'!$C$38:$E$38</c:f>
              <c:strCache>
                <c:ptCount val="3"/>
                <c:pt idx="0">
                  <c:v>Leden</c:v>
                </c:pt>
                <c:pt idx="1">
                  <c:v>Únor</c:v>
                </c:pt>
                <c:pt idx="2">
                  <c:v>Březen</c:v>
                </c:pt>
              </c:strCache>
            </c:strRef>
          </c:cat>
          <c:val>
            <c:numRef>
              <c:f>('8.12'!$B$23,'8.12'!$D$23,'8.12'!$F$23)</c:f>
              <c:numCache>
                <c:formatCode>#,##0.0</c:formatCode>
                <c:ptCount val="3"/>
                <c:pt idx="0">
                  <c:v>0</c:v>
                </c:pt>
                <c:pt idx="1">
                  <c:v>0</c:v>
                </c:pt>
                <c:pt idx="2">
                  <c:v>0</c:v>
                </c:pt>
              </c:numCache>
            </c:numRef>
          </c:val>
          <c:extLst>
            <c:ext xmlns:c16="http://schemas.microsoft.com/office/drawing/2014/chart" uri="{C3380CC4-5D6E-409C-BE32-E72D297353CC}">
              <c16:uniqueId val="{0000000D-2D92-4281-A4C1-DC17004EBD29}"/>
            </c:ext>
          </c:extLst>
        </c:ser>
        <c:ser>
          <c:idx val="14"/>
          <c:order val="14"/>
          <c:tx>
            <c:strRef>
              <c:f>'8.12'!$A$24</c:f>
              <c:strCache>
                <c:ptCount val="1"/>
                <c:pt idx="0">
                  <c:v>Topné oleje</c:v>
                </c:pt>
              </c:strCache>
            </c:strRef>
          </c:tx>
          <c:spPr>
            <a:pattFill prst="ltUpDiag">
              <a:fgClr>
                <a:srgbClr val="5A6588"/>
              </a:fgClr>
              <a:bgClr>
                <a:sysClr val="window" lastClr="FFFFFF"/>
              </a:bgClr>
            </a:pattFill>
          </c:spPr>
          <c:invertIfNegative val="0"/>
          <c:cat>
            <c:strRef>
              <c:f>'8.12'!$C$38:$E$38</c:f>
              <c:strCache>
                <c:ptCount val="3"/>
                <c:pt idx="0">
                  <c:v>Leden</c:v>
                </c:pt>
                <c:pt idx="1">
                  <c:v>Únor</c:v>
                </c:pt>
                <c:pt idx="2">
                  <c:v>Březen</c:v>
                </c:pt>
              </c:strCache>
            </c:strRef>
          </c:cat>
          <c:val>
            <c:numRef>
              <c:f>('8.12'!$B$24,'8.12'!$D$24,'8.12'!$F$24)</c:f>
              <c:numCache>
                <c:formatCode>#,##0.0</c:formatCode>
                <c:ptCount val="3"/>
                <c:pt idx="0">
                  <c:v>5789.3170000000009</c:v>
                </c:pt>
                <c:pt idx="1">
                  <c:v>4168.6909999999998</c:v>
                </c:pt>
                <c:pt idx="2">
                  <c:v>2055.4839999999999</c:v>
                </c:pt>
              </c:numCache>
            </c:numRef>
          </c:val>
          <c:extLst>
            <c:ext xmlns:c16="http://schemas.microsoft.com/office/drawing/2014/chart" uri="{C3380CC4-5D6E-409C-BE32-E72D297353CC}">
              <c16:uniqueId val="{0000000E-2D92-4281-A4C1-DC17004EBD29}"/>
            </c:ext>
          </c:extLst>
        </c:ser>
        <c:ser>
          <c:idx val="15"/>
          <c:order val="15"/>
          <c:tx>
            <c:strRef>
              <c:f>'8.12'!$A$25</c:f>
              <c:strCache>
                <c:ptCount val="1"/>
                <c:pt idx="0">
                  <c:v>Zemní plyn</c:v>
                </c:pt>
              </c:strCache>
            </c:strRef>
          </c:tx>
          <c:spPr>
            <a:pattFill prst="ltUpDiag">
              <a:fgClr>
                <a:srgbClr val="E86158"/>
              </a:fgClr>
              <a:bgClr>
                <a:sysClr val="window" lastClr="FFFFFF"/>
              </a:bgClr>
            </a:pattFill>
          </c:spPr>
          <c:invertIfNegative val="0"/>
          <c:cat>
            <c:strRef>
              <c:f>'8.12'!$C$38:$E$38</c:f>
              <c:strCache>
                <c:ptCount val="3"/>
                <c:pt idx="0">
                  <c:v>Leden</c:v>
                </c:pt>
                <c:pt idx="1">
                  <c:v>Únor</c:v>
                </c:pt>
                <c:pt idx="2">
                  <c:v>Březen</c:v>
                </c:pt>
              </c:strCache>
            </c:strRef>
          </c:cat>
          <c:val>
            <c:numRef>
              <c:f>('8.12'!$B$25,'8.12'!$D$25,'8.12'!$F$25)</c:f>
              <c:numCache>
                <c:formatCode>#,##0.0</c:formatCode>
                <c:ptCount val="3"/>
                <c:pt idx="0">
                  <c:v>591999.30402620719</c:v>
                </c:pt>
                <c:pt idx="1">
                  <c:v>519857.46091946511</c:v>
                </c:pt>
                <c:pt idx="2">
                  <c:v>522976.48275533254</c:v>
                </c:pt>
              </c:numCache>
            </c:numRef>
          </c:val>
          <c:extLst>
            <c:ext xmlns:c16="http://schemas.microsoft.com/office/drawing/2014/chart" uri="{C3380CC4-5D6E-409C-BE32-E72D297353CC}">
              <c16:uniqueId val="{0000000F-2D92-4281-A4C1-DC17004EBD29}"/>
            </c:ext>
          </c:extLst>
        </c:ser>
        <c:dLbls>
          <c:showLegendKey val="0"/>
          <c:showVal val="0"/>
          <c:showCatName val="0"/>
          <c:showSerName val="0"/>
          <c:showPercent val="0"/>
          <c:showBubbleSize val="0"/>
        </c:dLbls>
        <c:gapWidth val="75"/>
        <c:overlap val="100"/>
        <c:axId val="289913088"/>
        <c:axId val="289914880"/>
      </c:barChart>
      <c:catAx>
        <c:axId val="28991308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914880"/>
        <c:crosses val="autoZero"/>
        <c:auto val="1"/>
        <c:lblAlgn val="ctr"/>
        <c:lblOffset val="100"/>
        <c:noMultiLvlLbl val="0"/>
      </c:catAx>
      <c:valAx>
        <c:axId val="289914880"/>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913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383C-448A-A657-8685270857EA}"/>
              </c:ext>
            </c:extLst>
          </c:dPt>
          <c:dPt>
            <c:idx val="1"/>
            <c:bubble3D val="0"/>
            <c:spPr>
              <a:solidFill>
                <a:schemeClr val="accent2"/>
              </a:solidFill>
            </c:spPr>
            <c:extLst>
              <c:ext xmlns:c16="http://schemas.microsoft.com/office/drawing/2014/chart" uri="{C3380CC4-5D6E-409C-BE32-E72D297353CC}">
                <c16:uniqueId val="{00000003-383C-448A-A657-8685270857EA}"/>
              </c:ext>
            </c:extLst>
          </c:dPt>
          <c:dPt>
            <c:idx val="2"/>
            <c:bubble3D val="0"/>
            <c:spPr>
              <a:solidFill>
                <a:schemeClr val="accent3"/>
              </a:solidFill>
            </c:spPr>
            <c:extLst>
              <c:ext xmlns:c16="http://schemas.microsoft.com/office/drawing/2014/chart" uri="{C3380CC4-5D6E-409C-BE32-E72D297353CC}">
                <c16:uniqueId val="{00000005-383C-448A-A657-8685270857EA}"/>
              </c:ext>
            </c:extLst>
          </c:dPt>
          <c:dPt>
            <c:idx val="3"/>
            <c:bubble3D val="0"/>
            <c:spPr>
              <a:solidFill>
                <a:schemeClr val="accent4"/>
              </a:solidFill>
            </c:spPr>
            <c:extLst>
              <c:ext xmlns:c16="http://schemas.microsoft.com/office/drawing/2014/chart" uri="{C3380CC4-5D6E-409C-BE32-E72D297353CC}">
                <c16:uniqueId val="{00000007-383C-448A-A657-8685270857EA}"/>
              </c:ext>
            </c:extLst>
          </c:dPt>
          <c:dPt>
            <c:idx val="4"/>
            <c:bubble3D val="0"/>
            <c:spPr>
              <a:solidFill>
                <a:schemeClr val="accent5"/>
              </a:solidFill>
            </c:spPr>
            <c:extLst>
              <c:ext xmlns:c16="http://schemas.microsoft.com/office/drawing/2014/chart" uri="{C3380CC4-5D6E-409C-BE32-E72D297353CC}">
                <c16:uniqueId val="{00000009-383C-448A-A657-8685270857EA}"/>
              </c:ext>
            </c:extLst>
          </c:dPt>
          <c:dPt>
            <c:idx val="5"/>
            <c:bubble3D val="0"/>
            <c:spPr>
              <a:solidFill>
                <a:schemeClr val="accent6"/>
              </a:solidFill>
            </c:spPr>
            <c:extLst>
              <c:ext xmlns:c16="http://schemas.microsoft.com/office/drawing/2014/chart" uri="{C3380CC4-5D6E-409C-BE32-E72D297353CC}">
                <c16:uniqueId val="{0000000B-383C-448A-A657-8685270857EA}"/>
              </c:ext>
            </c:extLst>
          </c:dPt>
          <c:dPt>
            <c:idx val="6"/>
            <c:bubble3D val="0"/>
            <c:spPr>
              <a:solidFill>
                <a:srgbClr val="F0948F"/>
              </a:solidFill>
            </c:spPr>
            <c:extLst>
              <c:ext xmlns:c16="http://schemas.microsoft.com/office/drawing/2014/chart" uri="{C3380CC4-5D6E-409C-BE32-E72D297353CC}">
                <c16:uniqueId val="{0000000D-383C-448A-A657-8685270857EA}"/>
              </c:ext>
            </c:extLst>
          </c:dPt>
          <c:dPt>
            <c:idx val="7"/>
            <c:bubble3D val="0"/>
            <c:spPr>
              <a:solidFill>
                <a:srgbClr val="F7C9C7"/>
              </a:solidFill>
            </c:spPr>
            <c:extLst>
              <c:ext xmlns:c16="http://schemas.microsoft.com/office/drawing/2014/chart" uri="{C3380CC4-5D6E-409C-BE32-E72D297353CC}">
                <c16:uniqueId val="{0000000F-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383C-448A-A657-8685270857EA}"/>
            </c:ext>
          </c:extLst>
        </c:ser>
        <c:ser>
          <c:idx val="2"/>
          <c:order val="1"/>
          <c:dPt>
            <c:idx val="0"/>
            <c:bubble3D val="0"/>
            <c:spPr>
              <a:solidFill>
                <a:schemeClr val="accent1"/>
              </a:solidFill>
            </c:spPr>
            <c:extLst>
              <c:ext xmlns:c16="http://schemas.microsoft.com/office/drawing/2014/chart" uri="{C3380CC4-5D6E-409C-BE32-E72D297353CC}">
                <c16:uniqueId val="{00000012-383C-448A-A657-8685270857EA}"/>
              </c:ext>
            </c:extLst>
          </c:dPt>
          <c:dPt>
            <c:idx val="1"/>
            <c:bubble3D val="0"/>
            <c:spPr>
              <a:solidFill>
                <a:schemeClr val="accent2"/>
              </a:solidFill>
            </c:spPr>
            <c:extLst>
              <c:ext xmlns:c16="http://schemas.microsoft.com/office/drawing/2014/chart" uri="{C3380CC4-5D6E-409C-BE32-E72D297353CC}">
                <c16:uniqueId val="{00000014-383C-448A-A657-8685270857EA}"/>
              </c:ext>
            </c:extLst>
          </c:dPt>
          <c:dPt>
            <c:idx val="2"/>
            <c:bubble3D val="0"/>
            <c:spPr>
              <a:solidFill>
                <a:schemeClr val="accent3"/>
              </a:solidFill>
            </c:spPr>
            <c:extLst>
              <c:ext xmlns:c16="http://schemas.microsoft.com/office/drawing/2014/chart" uri="{C3380CC4-5D6E-409C-BE32-E72D297353CC}">
                <c16:uniqueId val="{00000016-383C-448A-A657-8685270857EA}"/>
              </c:ext>
            </c:extLst>
          </c:dPt>
          <c:dPt>
            <c:idx val="3"/>
            <c:bubble3D val="0"/>
            <c:spPr>
              <a:solidFill>
                <a:schemeClr val="accent4"/>
              </a:solidFill>
            </c:spPr>
            <c:extLst>
              <c:ext xmlns:c16="http://schemas.microsoft.com/office/drawing/2014/chart" uri="{C3380CC4-5D6E-409C-BE32-E72D297353CC}">
                <c16:uniqueId val="{00000018-383C-448A-A657-8685270857EA}"/>
              </c:ext>
            </c:extLst>
          </c:dPt>
          <c:dPt>
            <c:idx val="4"/>
            <c:bubble3D val="0"/>
            <c:spPr>
              <a:solidFill>
                <a:schemeClr val="accent5"/>
              </a:solidFill>
            </c:spPr>
            <c:extLst>
              <c:ext xmlns:c16="http://schemas.microsoft.com/office/drawing/2014/chart" uri="{C3380CC4-5D6E-409C-BE32-E72D297353CC}">
                <c16:uniqueId val="{0000001A-383C-448A-A657-8685270857EA}"/>
              </c:ext>
            </c:extLst>
          </c:dPt>
          <c:dPt>
            <c:idx val="5"/>
            <c:bubble3D val="0"/>
            <c:spPr>
              <a:solidFill>
                <a:schemeClr val="accent6"/>
              </a:solidFill>
            </c:spPr>
            <c:extLst>
              <c:ext xmlns:c16="http://schemas.microsoft.com/office/drawing/2014/chart" uri="{C3380CC4-5D6E-409C-BE32-E72D297353CC}">
                <c16:uniqueId val="{0000001C-383C-448A-A657-8685270857EA}"/>
              </c:ext>
            </c:extLst>
          </c:dPt>
          <c:dPt>
            <c:idx val="6"/>
            <c:bubble3D val="0"/>
            <c:spPr>
              <a:solidFill>
                <a:srgbClr val="F0948F"/>
              </a:solidFill>
            </c:spPr>
            <c:extLst>
              <c:ext xmlns:c16="http://schemas.microsoft.com/office/drawing/2014/chart" uri="{C3380CC4-5D6E-409C-BE32-E72D297353CC}">
                <c16:uniqueId val="{0000001E-383C-448A-A657-8685270857EA}"/>
              </c:ext>
            </c:extLst>
          </c:dPt>
          <c:dPt>
            <c:idx val="7"/>
            <c:bubble3D val="0"/>
            <c:spPr>
              <a:solidFill>
                <a:srgbClr val="F7C9C7"/>
              </a:solidFill>
            </c:spPr>
            <c:extLst>
              <c:ext xmlns:c16="http://schemas.microsoft.com/office/drawing/2014/chart" uri="{C3380CC4-5D6E-409C-BE32-E72D297353CC}">
                <c16:uniqueId val="{00000020-383C-448A-A657-8685270857EA}"/>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383C-448A-A657-8685270857E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spPr>
            <a:solidFill>
              <a:schemeClr val="tx2"/>
            </a:solidFill>
          </c:spPr>
          <c:invertIfNegative val="0"/>
          <c:cat>
            <c:numRef>
              <c:f>'5.2'!$P$6</c:f>
              <c:numCache>
                <c:formatCode>General</c:formatCode>
                <c:ptCount val="1"/>
              </c:numCache>
            </c:numRef>
          </c:cat>
          <c:val>
            <c:numRef>
              <c:f>'5.2'!$P$7</c:f>
              <c:numCache>
                <c:formatCode>#,##0.0</c:formatCode>
                <c:ptCount val="1"/>
              </c:numCache>
            </c:numRef>
          </c:val>
          <c:extLst>
            <c:ext xmlns:c16="http://schemas.microsoft.com/office/drawing/2014/chart" uri="{C3380CC4-5D6E-409C-BE32-E72D297353CC}">
              <c16:uniqueId val="{00000000-C881-4992-8822-015BC78A9487}"/>
            </c:ext>
          </c:extLst>
        </c:ser>
        <c:ser>
          <c:idx val="1"/>
          <c:order val="1"/>
          <c:tx>
            <c:strRef>
              <c:f>'5.2'!$O$8</c:f>
              <c:strCache>
                <c:ptCount val="1"/>
              </c:strCache>
            </c:strRef>
          </c:tx>
          <c:spPr>
            <a:solidFill>
              <a:schemeClr val="accent2"/>
            </a:solidFill>
          </c:spPr>
          <c:invertIfNegative val="0"/>
          <c:cat>
            <c:numRef>
              <c:f>'5.2'!$P$6</c:f>
              <c:numCache>
                <c:formatCode>General</c:formatCode>
                <c:ptCount val="1"/>
              </c:numCache>
            </c:numRef>
          </c:cat>
          <c:val>
            <c:numRef>
              <c:f>'5.2'!$P$8</c:f>
              <c:numCache>
                <c:formatCode>#,##0.0</c:formatCode>
                <c:ptCount val="1"/>
              </c:numCache>
            </c:numRef>
          </c:val>
          <c:extLst>
            <c:ext xmlns:c16="http://schemas.microsoft.com/office/drawing/2014/chart" uri="{C3380CC4-5D6E-409C-BE32-E72D297353CC}">
              <c16:uniqueId val="{00000001-C881-4992-8822-015BC78A9487}"/>
            </c:ext>
          </c:extLst>
        </c:ser>
        <c:ser>
          <c:idx val="2"/>
          <c:order val="2"/>
          <c:tx>
            <c:strRef>
              <c:f>'5.2'!$O$9</c:f>
              <c:strCache>
                <c:ptCount val="1"/>
              </c:strCache>
            </c:strRef>
          </c:tx>
          <c:spPr>
            <a:solidFill>
              <a:schemeClr val="accent3"/>
            </a:solidFill>
          </c:spPr>
          <c:invertIfNegative val="0"/>
          <c:cat>
            <c:numRef>
              <c:f>'5.2'!$P$6</c:f>
              <c:numCache>
                <c:formatCode>General</c:formatCode>
                <c:ptCount val="1"/>
              </c:numCache>
            </c:numRef>
          </c:cat>
          <c:val>
            <c:numRef>
              <c:f>'5.2'!$P$9</c:f>
              <c:numCache>
                <c:formatCode>#,##0.0</c:formatCode>
                <c:ptCount val="1"/>
              </c:numCache>
            </c:numRef>
          </c:val>
          <c:extLst>
            <c:ext xmlns:c16="http://schemas.microsoft.com/office/drawing/2014/chart" uri="{C3380CC4-5D6E-409C-BE32-E72D297353CC}">
              <c16:uniqueId val="{00000002-C881-4992-8822-015BC78A9487}"/>
            </c:ext>
          </c:extLst>
        </c:ser>
        <c:ser>
          <c:idx val="3"/>
          <c:order val="3"/>
          <c:tx>
            <c:strRef>
              <c:f>'5.2'!$O$10</c:f>
              <c:strCache>
                <c:ptCount val="1"/>
              </c:strCache>
            </c:strRef>
          </c:tx>
          <c:spPr>
            <a:solidFill>
              <a:schemeClr val="accent4"/>
            </a:solidFill>
          </c:spPr>
          <c:invertIfNegative val="0"/>
          <c:cat>
            <c:numRef>
              <c:f>'5.2'!$P$6</c:f>
              <c:numCache>
                <c:formatCode>General</c:formatCode>
                <c:ptCount val="1"/>
              </c:numCache>
            </c:numRef>
          </c:cat>
          <c:val>
            <c:numRef>
              <c:f>'5.2'!$P$10</c:f>
              <c:numCache>
                <c:formatCode>#,##0.0</c:formatCode>
                <c:ptCount val="1"/>
              </c:numCache>
            </c:numRef>
          </c:val>
          <c:extLst>
            <c:ext xmlns:c16="http://schemas.microsoft.com/office/drawing/2014/chart" uri="{C3380CC4-5D6E-409C-BE32-E72D297353CC}">
              <c16:uniqueId val="{00000003-C881-4992-8822-015BC78A9487}"/>
            </c:ext>
          </c:extLst>
        </c:ser>
        <c:ser>
          <c:idx val="4"/>
          <c:order val="4"/>
          <c:tx>
            <c:strRef>
              <c:f>'5.2'!$O$11</c:f>
              <c:strCache>
                <c:ptCount val="1"/>
              </c:strCache>
            </c:strRef>
          </c:tx>
          <c:spPr>
            <a:solidFill>
              <a:schemeClr val="accent5"/>
            </a:solidFill>
          </c:spPr>
          <c:invertIfNegative val="0"/>
          <c:cat>
            <c:numRef>
              <c:f>'5.2'!$P$6</c:f>
              <c:numCache>
                <c:formatCode>General</c:formatCode>
                <c:ptCount val="1"/>
              </c:numCache>
            </c:numRef>
          </c:cat>
          <c:val>
            <c:numRef>
              <c:f>'5.2'!$P$11</c:f>
              <c:numCache>
                <c:formatCode>#,##0.0</c:formatCode>
                <c:ptCount val="1"/>
              </c:numCache>
            </c:numRef>
          </c:val>
          <c:extLst>
            <c:ext xmlns:c16="http://schemas.microsoft.com/office/drawing/2014/chart" uri="{C3380CC4-5D6E-409C-BE32-E72D297353CC}">
              <c16:uniqueId val="{00000004-C881-4992-8822-015BC78A9487}"/>
            </c:ext>
          </c:extLst>
        </c:ser>
        <c:ser>
          <c:idx val="5"/>
          <c:order val="5"/>
          <c:tx>
            <c:strRef>
              <c:f>'5.2'!$O$12</c:f>
              <c:strCache>
                <c:ptCount val="1"/>
              </c:strCache>
            </c:strRef>
          </c:tx>
          <c:spPr>
            <a:solidFill>
              <a:schemeClr val="accent6"/>
            </a:solidFill>
          </c:spPr>
          <c:invertIfNegative val="0"/>
          <c:cat>
            <c:numRef>
              <c:f>'5.2'!$P$6</c:f>
              <c:numCache>
                <c:formatCode>General</c:formatCode>
                <c:ptCount val="1"/>
              </c:numCache>
            </c:numRef>
          </c:cat>
          <c:val>
            <c:numRef>
              <c:f>'5.2'!$P$12</c:f>
              <c:numCache>
                <c:formatCode>#,##0.0</c:formatCode>
                <c:ptCount val="1"/>
              </c:numCache>
            </c:numRef>
          </c:val>
          <c:extLst>
            <c:ext xmlns:c16="http://schemas.microsoft.com/office/drawing/2014/chart" uri="{C3380CC4-5D6E-409C-BE32-E72D297353CC}">
              <c16:uniqueId val="{00000005-C881-4992-8822-015BC78A9487}"/>
            </c:ext>
          </c:extLst>
        </c:ser>
        <c:ser>
          <c:idx val="6"/>
          <c:order val="6"/>
          <c:tx>
            <c:strRef>
              <c:f>'5.2'!$O$13</c:f>
              <c:strCache>
                <c:ptCount val="1"/>
              </c:strCache>
            </c:strRef>
          </c:tx>
          <c:spPr>
            <a:solidFill>
              <a:srgbClr val="F0948F"/>
            </a:solidFill>
          </c:spPr>
          <c:invertIfNegative val="0"/>
          <c:cat>
            <c:numRef>
              <c:f>'5.2'!$P$6</c:f>
              <c:numCache>
                <c:formatCode>General</c:formatCode>
                <c:ptCount val="1"/>
              </c:numCache>
            </c:numRef>
          </c:cat>
          <c:val>
            <c:numRef>
              <c:f>'5.2'!$P$13</c:f>
              <c:numCache>
                <c:formatCode>#,##0.0</c:formatCode>
                <c:ptCount val="1"/>
              </c:numCache>
            </c:numRef>
          </c:val>
          <c:extLst>
            <c:ext xmlns:c16="http://schemas.microsoft.com/office/drawing/2014/chart" uri="{C3380CC4-5D6E-409C-BE32-E72D297353CC}">
              <c16:uniqueId val="{00000006-C881-4992-8822-015BC78A9487}"/>
            </c:ext>
          </c:extLst>
        </c:ser>
        <c:ser>
          <c:idx val="7"/>
          <c:order val="7"/>
          <c:tx>
            <c:strRef>
              <c:f>'5.2'!$O$14</c:f>
              <c:strCache>
                <c:ptCount val="1"/>
              </c:strCache>
            </c:strRef>
          </c:tx>
          <c:spPr>
            <a:solidFill>
              <a:srgbClr val="F7C9C7"/>
            </a:solidFill>
          </c:spPr>
          <c:invertIfNegative val="0"/>
          <c:cat>
            <c:numRef>
              <c:f>'5.2'!$P$6</c:f>
              <c:numCache>
                <c:formatCode>General</c:formatCode>
                <c:ptCount val="1"/>
              </c:numCache>
            </c:numRef>
          </c:cat>
          <c:val>
            <c:numRef>
              <c:f>'5.2'!$P$14</c:f>
              <c:numCache>
                <c:formatCode>#,##0.0</c:formatCode>
                <c:ptCount val="1"/>
              </c:numCache>
            </c:numRef>
          </c:val>
          <c:extLst>
            <c:ext xmlns:c16="http://schemas.microsoft.com/office/drawing/2014/chart" uri="{C3380CC4-5D6E-409C-BE32-E72D297353CC}">
              <c16:uniqueId val="{00000007-C881-4992-8822-015BC78A9487}"/>
            </c:ext>
          </c:extLst>
        </c:ser>
        <c:ser>
          <c:idx val="8"/>
          <c:order val="8"/>
          <c:tx>
            <c:strRef>
              <c:f>'5.2'!$O$15</c:f>
              <c:strCache>
                <c:ptCount val="1"/>
              </c:strCache>
            </c:strRef>
          </c:tx>
          <c:spPr>
            <a:solidFill>
              <a:schemeClr val="tx1"/>
            </a:solidFill>
          </c:spPr>
          <c:invertIfNegative val="0"/>
          <c:cat>
            <c:numRef>
              <c:f>'5.2'!$P$6</c:f>
              <c:numCache>
                <c:formatCode>General</c:formatCode>
                <c:ptCount val="1"/>
              </c:numCache>
            </c:numRef>
          </c:cat>
          <c:val>
            <c:numRef>
              <c:f>'5.2'!$P$15</c:f>
              <c:numCache>
                <c:formatCode>#,##0.0</c:formatCode>
                <c:ptCount val="1"/>
              </c:numCache>
            </c:numRef>
          </c:val>
          <c:extLst>
            <c:ext xmlns:c16="http://schemas.microsoft.com/office/drawing/2014/chart" uri="{C3380CC4-5D6E-409C-BE32-E72D297353CC}">
              <c16:uniqueId val="{00000008-C881-4992-8822-015BC78A9487}"/>
            </c:ext>
          </c:extLst>
        </c:ser>
        <c:ser>
          <c:idx val="9"/>
          <c:order val="9"/>
          <c:tx>
            <c:strRef>
              <c:f>'5.2'!$O$16</c:f>
              <c:strCache>
                <c:ptCount val="1"/>
              </c:strCache>
            </c:strRef>
          </c:tx>
          <c:spPr>
            <a:solidFill>
              <a:srgbClr val="646363"/>
            </a:solidFill>
          </c:spPr>
          <c:invertIfNegative val="0"/>
          <c:cat>
            <c:numRef>
              <c:f>'5.2'!$P$6</c:f>
              <c:numCache>
                <c:formatCode>General</c:formatCode>
                <c:ptCount val="1"/>
              </c:numCache>
            </c:numRef>
          </c:cat>
          <c:val>
            <c:numRef>
              <c:f>'5.2'!$P$16</c:f>
              <c:numCache>
                <c:formatCode>#,##0.0</c:formatCode>
                <c:ptCount val="1"/>
              </c:numCache>
            </c:numRef>
          </c:val>
          <c:extLst>
            <c:ext xmlns:c16="http://schemas.microsoft.com/office/drawing/2014/chart" uri="{C3380CC4-5D6E-409C-BE32-E72D297353CC}">
              <c16:uniqueId val="{00000009-C881-4992-8822-015BC78A9487}"/>
            </c:ext>
          </c:extLst>
        </c:ser>
        <c:ser>
          <c:idx val="10"/>
          <c:order val="10"/>
          <c:tx>
            <c:strRef>
              <c:f>'5.2'!$O$17</c:f>
              <c:strCache>
                <c:ptCount val="1"/>
              </c:strCache>
            </c:strRef>
          </c:tx>
          <c:spPr>
            <a:solidFill>
              <a:srgbClr val="9D9D9C"/>
            </a:solidFill>
          </c:spPr>
          <c:invertIfNegative val="0"/>
          <c:cat>
            <c:numRef>
              <c:f>'5.2'!$P$6</c:f>
              <c:numCache>
                <c:formatCode>General</c:formatCode>
                <c:ptCount val="1"/>
              </c:numCache>
            </c:numRef>
          </c:cat>
          <c:val>
            <c:numRef>
              <c:f>'5.2'!$P$17</c:f>
              <c:numCache>
                <c:formatCode>#,##0.0</c:formatCode>
                <c:ptCount val="1"/>
              </c:numCache>
            </c:numRef>
          </c:val>
          <c:extLst>
            <c:ext xmlns:c16="http://schemas.microsoft.com/office/drawing/2014/chart" uri="{C3380CC4-5D6E-409C-BE32-E72D297353CC}">
              <c16:uniqueId val="{0000000A-C881-4992-8822-015BC78A9487}"/>
            </c:ext>
          </c:extLst>
        </c:ser>
        <c:ser>
          <c:idx val="11"/>
          <c:order val="11"/>
          <c:tx>
            <c:strRef>
              <c:f>'5.2'!$O$18</c:f>
              <c:strCache>
                <c:ptCount val="1"/>
              </c:strCache>
            </c:strRef>
          </c:tx>
          <c:spPr>
            <a:solidFill>
              <a:srgbClr val="D0D0D0"/>
            </a:solidFill>
          </c:spPr>
          <c:invertIfNegative val="0"/>
          <c:cat>
            <c:numRef>
              <c:f>'5.2'!$P$6</c:f>
              <c:numCache>
                <c:formatCode>General</c:formatCode>
                <c:ptCount val="1"/>
              </c:numCache>
            </c:numRef>
          </c:cat>
          <c:val>
            <c:numRef>
              <c:f>'5.2'!$P$18</c:f>
              <c:numCache>
                <c:formatCode>#,##0.0</c:formatCode>
                <c:ptCount val="1"/>
              </c:numCache>
            </c:numRef>
          </c:val>
          <c:extLst>
            <c:ext xmlns:c16="http://schemas.microsoft.com/office/drawing/2014/chart" uri="{C3380CC4-5D6E-409C-BE32-E72D297353CC}">
              <c16:uniqueId val="{0000000B-C881-4992-8822-015BC78A9487}"/>
            </c:ext>
          </c:extLst>
        </c:ser>
        <c:ser>
          <c:idx val="12"/>
          <c:order val="12"/>
          <c:tx>
            <c:strRef>
              <c:f>'5.2'!$O$19</c:f>
              <c:strCache>
                <c:ptCount val="1"/>
              </c:strCache>
            </c:strRef>
          </c:tx>
          <c:spPr>
            <a:pattFill prst="ltUpDiag">
              <a:fgClr>
                <a:schemeClr val="tx2"/>
              </a:fgClr>
              <a:bgClr>
                <a:schemeClr val="bg1"/>
              </a:bgClr>
            </a:pattFill>
          </c:spPr>
          <c:invertIfNegative val="0"/>
          <c:cat>
            <c:numRef>
              <c:f>'5.2'!$P$6</c:f>
              <c:numCache>
                <c:formatCode>General</c:formatCode>
                <c:ptCount val="1"/>
              </c:numCache>
            </c:numRef>
          </c:cat>
          <c:val>
            <c:numRef>
              <c:f>'5.2'!$P$19</c:f>
              <c:numCache>
                <c:formatCode>#,##0.0</c:formatCode>
                <c:ptCount val="1"/>
              </c:numCache>
            </c:numRef>
          </c:val>
          <c:extLst>
            <c:ext xmlns:c16="http://schemas.microsoft.com/office/drawing/2014/chart" uri="{C3380CC4-5D6E-409C-BE32-E72D297353CC}">
              <c16:uniqueId val="{0000000C-C881-4992-8822-015BC78A9487}"/>
            </c:ext>
          </c:extLst>
        </c:ser>
        <c:ser>
          <c:idx val="13"/>
          <c:order val="13"/>
          <c:tx>
            <c:strRef>
              <c:f>'5.2'!$O$20</c:f>
              <c:strCache>
                <c:ptCount val="1"/>
              </c:strCache>
            </c:strRef>
          </c:tx>
          <c:spPr>
            <a:pattFill prst="ltUpDiag">
              <a:fgClr>
                <a:schemeClr val="accent5"/>
              </a:fgClr>
              <a:bgClr>
                <a:schemeClr val="bg1"/>
              </a:bgClr>
            </a:pattFill>
          </c:spPr>
          <c:invertIfNegative val="0"/>
          <c:cat>
            <c:numRef>
              <c:f>'5.2'!$P$6</c:f>
              <c:numCache>
                <c:formatCode>General</c:formatCode>
                <c:ptCount val="1"/>
              </c:numCache>
            </c:numRef>
          </c:cat>
          <c:val>
            <c:numRef>
              <c:f>'5.2'!$P$20</c:f>
              <c:numCache>
                <c:formatCode>#,##0.0</c:formatCode>
                <c:ptCount val="1"/>
              </c:numCache>
            </c:numRef>
          </c:val>
          <c:extLst>
            <c:ext xmlns:c16="http://schemas.microsoft.com/office/drawing/2014/chart" uri="{C3380CC4-5D6E-409C-BE32-E72D297353CC}">
              <c16:uniqueId val="{0000000D-C881-4992-8822-015BC78A9487}"/>
            </c:ext>
          </c:extLst>
        </c:ser>
        <c:dLbls>
          <c:showLegendKey val="0"/>
          <c:showVal val="0"/>
          <c:showCatName val="0"/>
          <c:showSerName val="0"/>
          <c:showPercent val="0"/>
          <c:showBubbleSize val="0"/>
        </c:dLbls>
        <c:gapWidth val="150"/>
        <c:axId val="226242560"/>
        <c:axId val="226244096"/>
      </c:barChart>
      <c:catAx>
        <c:axId val="226242560"/>
        <c:scaling>
          <c:orientation val="minMax"/>
        </c:scaling>
        <c:delete val="1"/>
        <c:axPos val="b"/>
        <c:numFmt formatCode="General" sourceLinked="1"/>
        <c:majorTickMark val="out"/>
        <c:minorTickMark val="none"/>
        <c:tickLblPos val="nextTo"/>
        <c:crossAx val="226244096"/>
        <c:crosses val="autoZero"/>
        <c:auto val="1"/>
        <c:lblAlgn val="ctr"/>
        <c:lblOffset val="100"/>
        <c:noMultiLvlLbl val="0"/>
      </c:catAx>
      <c:valAx>
        <c:axId val="226244096"/>
        <c:scaling>
          <c:orientation val="minMax"/>
        </c:scaling>
        <c:delete val="1"/>
        <c:axPos val="l"/>
        <c:numFmt formatCode="#,##0.0" sourceLinked="1"/>
        <c:majorTickMark val="out"/>
        <c:minorTickMark val="none"/>
        <c:tickLblPos val="nextTo"/>
        <c:crossAx val="226242560"/>
        <c:crosses val="autoZero"/>
        <c:crossBetween val="between"/>
      </c:valAx>
      <c:spPr>
        <a:noFill/>
      </c:spPr>
    </c:plotArea>
    <c:legend>
      <c:legendPos val="r"/>
      <c:layout>
        <c:manualLayout>
          <c:xMode val="edge"/>
          <c:yMode val="edge"/>
          <c:x val="0"/>
          <c:y val="0"/>
          <c:w val="1"/>
          <c:h val="0.97142857142857142"/>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2D71-470A-BD04-2EF80EA2F797}"/>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2D71-470A-BD04-2EF80EA2F797}"/>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2D71-470A-BD04-2EF80EA2F797}"/>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2D71-470A-BD04-2EF80EA2F797}"/>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2D71-470A-BD04-2EF80EA2F797}"/>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2D71-470A-BD04-2EF80EA2F797}"/>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2D71-470A-BD04-2EF80EA2F797}"/>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2D71-470A-BD04-2EF80EA2F797}"/>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2D71-470A-BD04-2EF80EA2F797}"/>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2D71-470A-BD04-2EF80EA2F797}"/>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2D71-470A-BD04-2EF80EA2F797}"/>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2D71-470A-BD04-2EF80EA2F797}"/>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2D71-470A-BD04-2EF80EA2F797}"/>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2D71-470A-BD04-2EF80EA2F797}"/>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2D71-470A-BD04-2EF80EA2F797}"/>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2D71-470A-BD04-2EF80EA2F797}"/>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9457994814478474E-4"/>
          <c:y val="1.52075774448875E-2"/>
        </c:manualLayout>
      </c:layout>
      <c:overlay val="0"/>
    </c:title>
    <c:autoTitleDeleted val="0"/>
    <c:plotArea>
      <c:layout>
        <c:manualLayout>
          <c:layoutTarget val="inner"/>
          <c:xMode val="edge"/>
          <c:yMode val="edge"/>
          <c:x val="8.5881076928623928E-2"/>
          <c:y val="0.24384722882835361"/>
          <c:w val="0.56601702853467917"/>
          <c:h val="0.58769951494813721"/>
        </c:manualLayout>
      </c:layout>
      <c:barChart>
        <c:barDir val="col"/>
        <c:grouping val="stacked"/>
        <c:varyColors val="0"/>
        <c:ser>
          <c:idx val="0"/>
          <c:order val="0"/>
          <c:tx>
            <c:strRef>
              <c:f>'8.13'!$A$27</c:f>
              <c:strCache>
                <c:ptCount val="1"/>
                <c:pt idx="0">
                  <c:v>Průmysl</c:v>
                </c:pt>
              </c:strCache>
            </c:strRef>
          </c:tx>
          <c:invertIfNegative val="0"/>
          <c:cat>
            <c:strRef>
              <c:f>'8.13'!$C$38:$E$38</c:f>
              <c:strCache>
                <c:ptCount val="3"/>
                <c:pt idx="0">
                  <c:v>Leden</c:v>
                </c:pt>
                <c:pt idx="1">
                  <c:v>Únor</c:v>
                </c:pt>
                <c:pt idx="2">
                  <c:v>Březen</c:v>
                </c:pt>
              </c:strCache>
            </c:strRef>
          </c:cat>
          <c:val>
            <c:numRef>
              <c:f>('8.13'!$B$27,'8.13'!$D$27,'8.13'!$F$27)</c:f>
              <c:numCache>
                <c:formatCode>#,##0.0</c:formatCode>
                <c:ptCount val="3"/>
                <c:pt idx="0">
                  <c:v>380133.25799999997</c:v>
                </c:pt>
                <c:pt idx="1">
                  <c:v>342442.91000000003</c:v>
                </c:pt>
                <c:pt idx="2">
                  <c:v>373993.73699999996</c:v>
                </c:pt>
              </c:numCache>
            </c:numRef>
          </c:val>
          <c:extLst>
            <c:ext xmlns:c16="http://schemas.microsoft.com/office/drawing/2014/chart" uri="{C3380CC4-5D6E-409C-BE32-E72D297353CC}">
              <c16:uniqueId val="{00000000-1CD6-4B2A-9094-E970C7D48315}"/>
            </c:ext>
          </c:extLst>
        </c:ser>
        <c:ser>
          <c:idx val="1"/>
          <c:order val="1"/>
          <c:tx>
            <c:strRef>
              <c:f>'8.13'!$A$28</c:f>
              <c:strCache>
                <c:ptCount val="1"/>
                <c:pt idx="0">
                  <c:v>Energetika</c:v>
                </c:pt>
              </c:strCache>
            </c:strRef>
          </c:tx>
          <c:invertIfNegative val="0"/>
          <c:cat>
            <c:strRef>
              <c:f>'8.13'!$C$38:$E$38</c:f>
              <c:strCache>
                <c:ptCount val="3"/>
                <c:pt idx="0">
                  <c:v>Leden</c:v>
                </c:pt>
                <c:pt idx="1">
                  <c:v>Únor</c:v>
                </c:pt>
                <c:pt idx="2">
                  <c:v>Březen</c:v>
                </c:pt>
              </c:strCache>
            </c:strRef>
          </c:cat>
          <c:val>
            <c:numRef>
              <c:f>('8.13'!$B$28,'8.13'!$D$28,'8.13'!$F$28)</c:f>
              <c:numCache>
                <c:formatCode>#,##0.0</c:formatCode>
                <c:ptCount val="3"/>
                <c:pt idx="0">
                  <c:v>67870.489000000001</c:v>
                </c:pt>
                <c:pt idx="1">
                  <c:v>56536.909</c:v>
                </c:pt>
                <c:pt idx="2">
                  <c:v>58506.115999999995</c:v>
                </c:pt>
              </c:numCache>
            </c:numRef>
          </c:val>
          <c:extLst>
            <c:ext xmlns:c16="http://schemas.microsoft.com/office/drawing/2014/chart" uri="{C3380CC4-5D6E-409C-BE32-E72D297353CC}">
              <c16:uniqueId val="{00000001-1CD6-4B2A-9094-E970C7D48315}"/>
            </c:ext>
          </c:extLst>
        </c:ser>
        <c:ser>
          <c:idx val="2"/>
          <c:order val="2"/>
          <c:tx>
            <c:strRef>
              <c:f>'8.13'!$A$29</c:f>
              <c:strCache>
                <c:ptCount val="1"/>
                <c:pt idx="0">
                  <c:v>Doprava</c:v>
                </c:pt>
              </c:strCache>
            </c:strRef>
          </c:tx>
          <c:invertIfNegative val="0"/>
          <c:cat>
            <c:strRef>
              <c:f>'8.13'!$C$38:$E$38</c:f>
              <c:strCache>
                <c:ptCount val="3"/>
                <c:pt idx="0">
                  <c:v>Leden</c:v>
                </c:pt>
                <c:pt idx="1">
                  <c:v>Únor</c:v>
                </c:pt>
                <c:pt idx="2">
                  <c:v>Březen</c:v>
                </c:pt>
              </c:strCache>
            </c:strRef>
          </c:cat>
          <c:val>
            <c:numRef>
              <c:f>('8.13'!$B$29,'8.13'!$D$29,'8.13'!$F$29)</c:f>
              <c:numCache>
                <c:formatCode>#,##0.0</c:formatCode>
                <c:ptCount val="3"/>
                <c:pt idx="0">
                  <c:v>24143.54</c:v>
                </c:pt>
                <c:pt idx="1">
                  <c:v>18840.350000000002</c:v>
                </c:pt>
                <c:pt idx="2">
                  <c:v>19153.29</c:v>
                </c:pt>
              </c:numCache>
            </c:numRef>
          </c:val>
          <c:extLst>
            <c:ext xmlns:c16="http://schemas.microsoft.com/office/drawing/2014/chart" uri="{C3380CC4-5D6E-409C-BE32-E72D297353CC}">
              <c16:uniqueId val="{00000002-1CD6-4B2A-9094-E970C7D48315}"/>
            </c:ext>
          </c:extLst>
        </c:ser>
        <c:ser>
          <c:idx val="3"/>
          <c:order val="3"/>
          <c:tx>
            <c:strRef>
              <c:f>'8.13'!$A$30</c:f>
              <c:strCache>
                <c:ptCount val="1"/>
                <c:pt idx="0">
                  <c:v>Stavebnictví</c:v>
                </c:pt>
              </c:strCache>
            </c:strRef>
          </c:tx>
          <c:invertIfNegative val="0"/>
          <c:cat>
            <c:strRef>
              <c:f>'8.13'!$C$38:$E$38</c:f>
              <c:strCache>
                <c:ptCount val="3"/>
                <c:pt idx="0">
                  <c:v>Leden</c:v>
                </c:pt>
                <c:pt idx="1">
                  <c:v>Únor</c:v>
                </c:pt>
                <c:pt idx="2">
                  <c:v>Březen</c:v>
                </c:pt>
              </c:strCache>
            </c:strRef>
          </c:cat>
          <c:val>
            <c:numRef>
              <c:f>('8.13'!$B$30,'8.13'!$D$30,'8.13'!$F$30)</c:f>
              <c:numCache>
                <c:formatCode>#,##0.0</c:formatCode>
                <c:ptCount val="3"/>
                <c:pt idx="0">
                  <c:v>1458.645</c:v>
                </c:pt>
                <c:pt idx="1">
                  <c:v>1605.154</c:v>
                </c:pt>
                <c:pt idx="2">
                  <c:v>1733.4199999999998</c:v>
                </c:pt>
              </c:numCache>
            </c:numRef>
          </c:val>
          <c:extLst>
            <c:ext xmlns:c16="http://schemas.microsoft.com/office/drawing/2014/chart" uri="{C3380CC4-5D6E-409C-BE32-E72D297353CC}">
              <c16:uniqueId val="{00000003-1CD6-4B2A-9094-E970C7D48315}"/>
            </c:ext>
          </c:extLst>
        </c:ser>
        <c:ser>
          <c:idx val="4"/>
          <c:order val="4"/>
          <c:tx>
            <c:strRef>
              <c:f>'8.13'!$A$31</c:f>
              <c:strCache>
                <c:ptCount val="1"/>
                <c:pt idx="0">
                  <c:v>Zemědělství a lesnictví</c:v>
                </c:pt>
              </c:strCache>
            </c:strRef>
          </c:tx>
          <c:invertIfNegative val="0"/>
          <c:cat>
            <c:strRef>
              <c:f>'8.13'!$C$38:$E$38</c:f>
              <c:strCache>
                <c:ptCount val="3"/>
                <c:pt idx="0">
                  <c:v>Leden</c:v>
                </c:pt>
                <c:pt idx="1">
                  <c:v>Únor</c:v>
                </c:pt>
                <c:pt idx="2">
                  <c:v>Březen</c:v>
                </c:pt>
              </c:strCache>
            </c:strRef>
          </c:cat>
          <c:val>
            <c:numRef>
              <c:f>('8.13'!$B$31,'8.13'!$D$31,'8.13'!$F$31)</c:f>
              <c:numCache>
                <c:formatCode>#,##0.0</c:formatCode>
                <c:ptCount val="3"/>
                <c:pt idx="0">
                  <c:v>11134.8</c:v>
                </c:pt>
                <c:pt idx="1">
                  <c:v>11440.06</c:v>
                </c:pt>
                <c:pt idx="2">
                  <c:v>14323.65</c:v>
                </c:pt>
              </c:numCache>
            </c:numRef>
          </c:val>
          <c:extLst>
            <c:ext xmlns:c16="http://schemas.microsoft.com/office/drawing/2014/chart" uri="{C3380CC4-5D6E-409C-BE32-E72D297353CC}">
              <c16:uniqueId val="{00000004-1CD6-4B2A-9094-E970C7D48315}"/>
            </c:ext>
          </c:extLst>
        </c:ser>
        <c:ser>
          <c:idx val="5"/>
          <c:order val="5"/>
          <c:tx>
            <c:strRef>
              <c:f>'8.13'!$A$32</c:f>
              <c:strCache>
                <c:ptCount val="1"/>
                <c:pt idx="0">
                  <c:v>Domácnosti</c:v>
                </c:pt>
              </c:strCache>
            </c:strRef>
          </c:tx>
          <c:spPr>
            <a:solidFill>
              <a:schemeClr val="accent6"/>
            </a:solidFill>
          </c:spPr>
          <c:invertIfNegative val="0"/>
          <c:cat>
            <c:strRef>
              <c:f>'8.13'!$C$38:$E$38</c:f>
              <c:strCache>
                <c:ptCount val="3"/>
                <c:pt idx="0">
                  <c:v>Leden</c:v>
                </c:pt>
                <c:pt idx="1">
                  <c:v>Únor</c:v>
                </c:pt>
                <c:pt idx="2">
                  <c:v>Březen</c:v>
                </c:pt>
              </c:strCache>
            </c:strRef>
          </c:cat>
          <c:val>
            <c:numRef>
              <c:f>('8.13'!$B$32,'8.13'!$D$32,'8.13'!$F$32)</c:f>
              <c:numCache>
                <c:formatCode>#,##0.0</c:formatCode>
                <c:ptCount val="3"/>
                <c:pt idx="0">
                  <c:v>571107.40599999996</c:v>
                </c:pt>
                <c:pt idx="1">
                  <c:v>467264.30900000001</c:v>
                </c:pt>
                <c:pt idx="2">
                  <c:v>459913.14600000001</c:v>
                </c:pt>
              </c:numCache>
            </c:numRef>
          </c:val>
          <c:extLst>
            <c:ext xmlns:c16="http://schemas.microsoft.com/office/drawing/2014/chart" uri="{C3380CC4-5D6E-409C-BE32-E72D297353CC}">
              <c16:uniqueId val="{00000005-1CD6-4B2A-9094-E970C7D48315}"/>
            </c:ext>
          </c:extLst>
        </c:ser>
        <c:ser>
          <c:idx val="6"/>
          <c:order val="6"/>
          <c:tx>
            <c:strRef>
              <c:f>'8.13'!$A$33</c:f>
              <c:strCache>
                <c:ptCount val="1"/>
                <c:pt idx="0">
                  <c:v>Obchod, služby, školství, zdravotnictví</c:v>
                </c:pt>
              </c:strCache>
            </c:strRef>
          </c:tx>
          <c:spPr>
            <a:solidFill>
              <a:srgbClr val="F0948F"/>
            </a:solidFill>
          </c:spPr>
          <c:invertIfNegative val="0"/>
          <c:cat>
            <c:strRef>
              <c:f>'8.13'!$C$38:$E$38</c:f>
              <c:strCache>
                <c:ptCount val="3"/>
                <c:pt idx="0">
                  <c:v>Leden</c:v>
                </c:pt>
                <c:pt idx="1">
                  <c:v>Únor</c:v>
                </c:pt>
                <c:pt idx="2">
                  <c:v>Březen</c:v>
                </c:pt>
              </c:strCache>
            </c:strRef>
          </c:cat>
          <c:val>
            <c:numRef>
              <c:f>('8.13'!$B$33,'8.13'!$D$33,'8.13'!$F$33)</c:f>
              <c:numCache>
                <c:formatCode>#,##0.0</c:formatCode>
                <c:ptCount val="3"/>
                <c:pt idx="0">
                  <c:v>252489.31999999995</c:v>
                </c:pt>
                <c:pt idx="1">
                  <c:v>209543.93400000001</c:v>
                </c:pt>
                <c:pt idx="2">
                  <c:v>211023.497</c:v>
                </c:pt>
              </c:numCache>
            </c:numRef>
          </c:val>
          <c:extLst>
            <c:ext xmlns:c16="http://schemas.microsoft.com/office/drawing/2014/chart" uri="{C3380CC4-5D6E-409C-BE32-E72D297353CC}">
              <c16:uniqueId val="{00000006-1CD6-4B2A-9094-E970C7D48315}"/>
            </c:ext>
          </c:extLst>
        </c:ser>
        <c:ser>
          <c:idx val="7"/>
          <c:order val="7"/>
          <c:tx>
            <c:strRef>
              <c:f>'8.13'!$A$34</c:f>
              <c:strCache>
                <c:ptCount val="1"/>
                <c:pt idx="0">
                  <c:v>Ostatní</c:v>
                </c:pt>
              </c:strCache>
            </c:strRef>
          </c:tx>
          <c:spPr>
            <a:solidFill>
              <a:srgbClr val="F7C9C7"/>
            </a:solidFill>
          </c:spPr>
          <c:invertIfNegative val="0"/>
          <c:cat>
            <c:strRef>
              <c:f>'8.13'!$C$38:$E$38</c:f>
              <c:strCache>
                <c:ptCount val="3"/>
                <c:pt idx="0">
                  <c:v>Leden</c:v>
                </c:pt>
                <c:pt idx="1">
                  <c:v>Únor</c:v>
                </c:pt>
                <c:pt idx="2">
                  <c:v>Březen</c:v>
                </c:pt>
              </c:strCache>
            </c:strRef>
          </c:cat>
          <c:val>
            <c:numRef>
              <c:f>('8.13'!$B$34,'8.13'!$D$34,'8.13'!$F$34)</c:f>
              <c:numCache>
                <c:formatCode>#,##0.0</c:formatCode>
                <c:ptCount val="3"/>
                <c:pt idx="0">
                  <c:v>26727.940999999999</c:v>
                </c:pt>
                <c:pt idx="1">
                  <c:v>22501.67</c:v>
                </c:pt>
                <c:pt idx="2">
                  <c:v>21528.131000000001</c:v>
                </c:pt>
              </c:numCache>
            </c:numRef>
          </c:val>
          <c:extLst>
            <c:ext xmlns:c16="http://schemas.microsoft.com/office/drawing/2014/chart" uri="{C3380CC4-5D6E-409C-BE32-E72D297353CC}">
              <c16:uniqueId val="{00000007-1CD6-4B2A-9094-E970C7D48315}"/>
            </c:ext>
          </c:extLst>
        </c:ser>
        <c:dLbls>
          <c:showLegendKey val="0"/>
          <c:showVal val="0"/>
          <c:showCatName val="0"/>
          <c:showSerName val="0"/>
          <c:showPercent val="0"/>
          <c:showBubbleSize val="0"/>
        </c:dLbls>
        <c:gapWidth val="50"/>
        <c:overlap val="100"/>
        <c:axId val="289430528"/>
        <c:axId val="289436416"/>
      </c:barChart>
      <c:catAx>
        <c:axId val="289430528"/>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9436416"/>
        <c:crosses val="autoZero"/>
        <c:auto val="1"/>
        <c:lblAlgn val="ctr"/>
        <c:lblOffset val="100"/>
        <c:noMultiLvlLbl val="0"/>
      </c:catAx>
      <c:valAx>
        <c:axId val="289436416"/>
        <c:scaling>
          <c:orientation val="minMax"/>
          <c:max val="16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9430528"/>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'8.13'!$A$38</c:f>
              <c:strCache>
                <c:ptCount val="1"/>
                <c:pt idx="0">
                  <c:v>Instalovaný výkon</c:v>
                </c:pt>
              </c:strCache>
            </c:strRef>
          </c:tx>
          <c:invertIfNegative val="0"/>
          <c:val>
            <c:numRef>
              <c:f>'8.13'!$B$38</c:f>
              <c:numCache>
                <c:formatCode>0.0%</c:formatCode>
                <c:ptCount val="1"/>
                <c:pt idx="0">
                  <c:v>0.25611545564109633</c:v>
                </c:pt>
              </c:numCache>
            </c:numRef>
          </c:val>
          <c:extLst>
            <c:ext xmlns:c16="http://schemas.microsoft.com/office/drawing/2014/chart" uri="{C3380CC4-5D6E-409C-BE32-E72D297353CC}">
              <c16:uniqueId val="{00000000-46E4-4F37-874A-FF5326A516FF}"/>
            </c:ext>
          </c:extLst>
        </c:ser>
        <c:ser>
          <c:idx val="1"/>
          <c:order val="1"/>
          <c:tx>
            <c:strRef>
              <c:f>'8.13'!$A$39</c:f>
              <c:strCache>
                <c:ptCount val="1"/>
                <c:pt idx="0">
                  <c:v>Výroba tepla brutto</c:v>
                </c:pt>
              </c:strCache>
            </c:strRef>
          </c:tx>
          <c:invertIfNegative val="0"/>
          <c:val>
            <c:numRef>
              <c:f>'8.13'!$B$39</c:f>
              <c:numCache>
                <c:formatCode>0.0%</c:formatCode>
                <c:ptCount val="1"/>
                <c:pt idx="0">
                  <c:v>0.18393619158909513</c:v>
                </c:pt>
              </c:numCache>
            </c:numRef>
          </c:val>
          <c:extLst>
            <c:ext xmlns:c16="http://schemas.microsoft.com/office/drawing/2014/chart" uri="{C3380CC4-5D6E-409C-BE32-E72D297353CC}">
              <c16:uniqueId val="{00000001-46E4-4F37-874A-FF5326A516FF}"/>
            </c:ext>
          </c:extLst>
        </c:ser>
        <c:ser>
          <c:idx val="2"/>
          <c:order val="2"/>
          <c:tx>
            <c:strRef>
              <c:f>'8.13'!$A$40</c:f>
              <c:strCache>
                <c:ptCount val="1"/>
                <c:pt idx="0">
                  <c:v>Dodávky tepla</c:v>
                </c:pt>
              </c:strCache>
            </c:strRef>
          </c:tx>
          <c:invertIfNegative val="0"/>
          <c:val>
            <c:numRef>
              <c:f>'8.13'!$B$40</c:f>
              <c:numCache>
                <c:formatCode>0.0%</c:formatCode>
                <c:ptCount val="1"/>
                <c:pt idx="0">
                  <c:v>0.13001481454175978</c:v>
                </c:pt>
              </c:numCache>
            </c:numRef>
          </c:val>
          <c:extLst>
            <c:ext xmlns:c16="http://schemas.microsoft.com/office/drawing/2014/chart" uri="{C3380CC4-5D6E-409C-BE32-E72D297353CC}">
              <c16:uniqueId val="{00000002-46E4-4F37-874A-FF5326A516FF}"/>
            </c:ext>
          </c:extLst>
        </c:ser>
        <c:dLbls>
          <c:showLegendKey val="0"/>
          <c:showVal val="0"/>
          <c:showCatName val="0"/>
          <c:showSerName val="0"/>
          <c:showPercent val="0"/>
          <c:showBubbleSize val="0"/>
        </c:dLbls>
        <c:gapWidth val="150"/>
        <c:axId val="289471488"/>
        <c:axId val="294978304"/>
      </c:barChart>
      <c:catAx>
        <c:axId val="289471488"/>
        <c:scaling>
          <c:orientation val="maxMin"/>
        </c:scaling>
        <c:delete val="0"/>
        <c:axPos val="l"/>
        <c:numFmt formatCode="General" sourceLinked="1"/>
        <c:majorTickMark val="none"/>
        <c:minorTickMark val="none"/>
        <c:tickLblPos val="none"/>
        <c:crossAx val="294978304"/>
        <c:crosses val="autoZero"/>
        <c:auto val="1"/>
        <c:lblAlgn val="ctr"/>
        <c:lblOffset val="100"/>
        <c:noMultiLvlLbl val="0"/>
      </c:catAx>
      <c:valAx>
        <c:axId val="29497830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89471488"/>
        <c:crosses val="max"/>
        <c:crossBetween val="between"/>
      </c:valAx>
    </c:plotArea>
    <c:legend>
      <c:legendPos val="b"/>
      <c:layout>
        <c:manualLayout>
          <c:xMode val="edge"/>
          <c:yMode val="edge"/>
          <c:x val="3.5170029179910689E-2"/>
          <c:y val="0.68656067189358461"/>
          <c:w val="0.67681072653033092"/>
          <c:h val="0.2571073403440281"/>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solidFill>
                  <a:srgbClr val="233060"/>
                </a:solidFill>
                <a:latin typeface="Arial" panose="020B0604020202020204" pitchFamily="34" charset="0"/>
                <a:cs typeface="Arial" panose="020B0604020202020204" pitchFamily="34" charset="0"/>
              </a:rPr>
              <a:t>Dodávky tepla podle paliv (GJ)</a:t>
            </a:r>
          </a:p>
        </c:rich>
      </c:tx>
      <c:layout>
        <c:manualLayout>
          <c:xMode val="edge"/>
          <c:yMode val="edge"/>
          <c:x val="3.8962443294197343E-4"/>
          <c:y val="2.7113986074206831E-2"/>
        </c:manualLayout>
      </c:layout>
      <c:overlay val="0"/>
    </c:title>
    <c:autoTitleDeleted val="0"/>
    <c:plotArea>
      <c:layout/>
      <c:barChart>
        <c:barDir val="col"/>
        <c:grouping val="stacked"/>
        <c:varyColors val="0"/>
        <c:ser>
          <c:idx val="0"/>
          <c:order val="0"/>
          <c:tx>
            <c:strRef>
              <c:f>'8.13'!$A$10</c:f>
              <c:strCache>
                <c:ptCount val="1"/>
                <c:pt idx="0">
                  <c:v>Biomasa</c:v>
                </c:pt>
              </c:strCache>
            </c:strRef>
          </c:tx>
          <c:spPr>
            <a:solidFill>
              <a:srgbClr val="23315F"/>
            </a:solidFill>
          </c:spPr>
          <c:invertIfNegative val="0"/>
          <c:cat>
            <c:strRef>
              <c:f>'8.13'!$C$38:$E$38</c:f>
              <c:strCache>
                <c:ptCount val="3"/>
                <c:pt idx="0">
                  <c:v>Leden</c:v>
                </c:pt>
                <c:pt idx="1">
                  <c:v>Únor</c:v>
                </c:pt>
                <c:pt idx="2">
                  <c:v>Březen</c:v>
                </c:pt>
              </c:strCache>
            </c:strRef>
          </c:cat>
          <c:val>
            <c:numRef>
              <c:f>('8.13'!$B$10,'8.13'!$D$10,'8.13'!$F$10)</c:f>
              <c:numCache>
                <c:formatCode>#,##0.0</c:formatCode>
                <c:ptCount val="3"/>
                <c:pt idx="0">
                  <c:v>148800.55900000001</c:v>
                </c:pt>
                <c:pt idx="1">
                  <c:v>140894.867</c:v>
                </c:pt>
                <c:pt idx="2">
                  <c:v>146336.326</c:v>
                </c:pt>
              </c:numCache>
            </c:numRef>
          </c:val>
          <c:extLst>
            <c:ext xmlns:c16="http://schemas.microsoft.com/office/drawing/2014/chart" uri="{C3380CC4-5D6E-409C-BE32-E72D297353CC}">
              <c16:uniqueId val="{00000000-FB1D-4903-B777-01BAE80F00BB}"/>
            </c:ext>
          </c:extLst>
        </c:ser>
        <c:ser>
          <c:idx val="1"/>
          <c:order val="1"/>
          <c:tx>
            <c:strRef>
              <c:f>'8.13'!$A$11</c:f>
              <c:strCache>
                <c:ptCount val="1"/>
                <c:pt idx="0">
                  <c:v>Bioplyn</c:v>
                </c:pt>
              </c:strCache>
            </c:strRef>
          </c:tx>
          <c:spPr>
            <a:solidFill>
              <a:srgbClr val="5A6588"/>
            </a:solidFill>
          </c:spPr>
          <c:invertIfNegative val="0"/>
          <c:cat>
            <c:strRef>
              <c:f>'8.13'!$C$38:$E$38</c:f>
              <c:strCache>
                <c:ptCount val="3"/>
                <c:pt idx="0">
                  <c:v>Leden</c:v>
                </c:pt>
                <c:pt idx="1">
                  <c:v>Únor</c:v>
                </c:pt>
                <c:pt idx="2">
                  <c:v>Březen</c:v>
                </c:pt>
              </c:strCache>
            </c:strRef>
          </c:cat>
          <c:val>
            <c:numRef>
              <c:f>('8.13'!$B$11,'8.13'!$D$11,'8.13'!$F$11)</c:f>
              <c:numCache>
                <c:formatCode>#,##0.0</c:formatCode>
                <c:ptCount val="3"/>
                <c:pt idx="0">
                  <c:v>1952.8909999999998</c:v>
                </c:pt>
                <c:pt idx="1">
                  <c:v>1797.3020000000001</c:v>
                </c:pt>
                <c:pt idx="2">
                  <c:v>1824.4899999999998</c:v>
                </c:pt>
              </c:numCache>
            </c:numRef>
          </c:val>
          <c:extLst>
            <c:ext xmlns:c16="http://schemas.microsoft.com/office/drawing/2014/chart" uri="{C3380CC4-5D6E-409C-BE32-E72D297353CC}">
              <c16:uniqueId val="{00000001-FB1D-4903-B777-01BAE80F00BB}"/>
            </c:ext>
          </c:extLst>
        </c:ser>
        <c:ser>
          <c:idx val="2"/>
          <c:order val="2"/>
          <c:tx>
            <c:strRef>
              <c:f>'8.13'!$A$12</c:f>
              <c:strCache>
                <c:ptCount val="1"/>
                <c:pt idx="0">
                  <c:v>Černé uhlí</c:v>
                </c:pt>
              </c:strCache>
            </c:strRef>
          </c:tx>
          <c:spPr>
            <a:solidFill>
              <a:srgbClr val="9198B0"/>
            </a:solidFill>
          </c:spPr>
          <c:invertIfNegative val="0"/>
          <c:cat>
            <c:strRef>
              <c:f>'8.13'!$C$38:$E$38</c:f>
              <c:strCache>
                <c:ptCount val="3"/>
                <c:pt idx="0">
                  <c:v>Leden</c:v>
                </c:pt>
                <c:pt idx="1">
                  <c:v>Únor</c:v>
                </c:pt>
                <c:pt idx="2">
                  <c:v>Březen</c:v>
                </c:pt>
              </c:strCache>
            </c:strRef>
          </c:cat>
          <c:val>
            <c:numRef>
              <c:f>('8.13'!$B$12,'8.13'!$D$12,'8.13'!$F$12)</c:f>
              <c:numCache>
                <c:formatCode>#,##0.0</c:formatCode>
                <c:ptCount val="3"/>
                <c:pt idx="0">
                  <c:v>761.31</c:v>
                </c:pt>
                <c:pt idx="1">
                  <c:v>731.39</c:v>
                </c:pt>
                <c:pt idx="2">
                  <c:v>695.13</c:v>
                </c:pt>
              </c:numCache>
            </c:numRef>
          </c:val>
          <c:extLst>
            <c:ext xmlns:c16="http://schemas.microsoft.com/office/drawing/2014/chart" uri="{C3380CC4-5D6E-409C-BE32-E72D297353CC}">
              <c16:uniqueId val="{00000002-FB1D-4903-B777-01BAE80F00BB}"/>
            </c:ext>
          </c:extLst>
        </c:ser>
        <c:ser>
          <c:idx val="3"/>
          <c:order val="3"/>
          <c:tx>
            <c:strRef>
              <c:f>'8.13'!$A$13</c:f>
              <c:strCache>
                <c:ptCount val="1"/>
                <c:pt idx="0">
                  <c:v>Elektrická energie</c:v>
                </c:pt>
              </c:strCache>
            </c:strRef>
          </c:tx>
          <c:spPr>
            <a:solidFill>
              <a:srgbClr val="C8CBD7"/>
            </a:solidFill>
          </c:spPr>
          <c:invertIfNegative val="0"/>
          <c:cat>
            <c:strRef>
              <c:f>'8.13'!$C$38:$E$38</c:f>
              <c:strCache>
                <c:ptCount val="3"/>
                <c:pt idx="0">
                  <c:v>Leden</c:v>
                </c:pt>
                <c:pt idx="1">
                  <c:v>Únor</c:v>
                </c:pt>
                <c:pt idx="2">
                  <c:v>Březen</c:v>
                </c:pt>
              </c:strCache>
            </c:strRef>
          </c:cat>
          <c:val>
            <c:numRef>
              <c:f>('8.13'!$B$13,'8.13'!$D$13,'8.13'!$F$13)</c:f>
              <c:numCache>
                <c:formatCode>#,##0.0</c:formatCode>
                <c:ptCount val="3"/>
                <c:pt idx="0">
                  <c:v>0</c:v>
                </c:pt>
                <c:pt idx="1">
                  <c:v>0</c:v>
                </c:pt>
                <c:pt idx="2">
                  <c:v>0</c:v>
                </c:pt>
              </c:numCache>
            </c:numRef>
          </c:val>
          <c:extLst>
            <c:ext xmlns:c16="http://schemas.microsoft.com/office/drawing/2014/chart" uri="{C3380CC4-5D6E-409C-BE32-E72D297353CC}">
              <c16:uniqueId val="{00000003-FB1D-4903-B777-01BAE80F00BB}"/>
            </c:ext>
          </c:extLst>
        </c:ser>
        <c:ser>
          <c:idx val="4"/>
          <c:order val="4"/>
          <c:tx>
            <c:strRef>
              <c:f>'8.13'!$A$14</c:f>
              <c:strCache>
                <c:ptCount val="1"/>
                <c:pt idx="0">
                  <c:v>Energie prostředí (tepelné čerpadlo)</c:v>
                </c:pt>
              </c:strCache>
            </c:strRef>
          </c:tx>
          <c:spPr>
            <a:solidFill>
              <a:srgbClr val="E02C1F"/>
            </a:solidFill>
          </c:spPr>
          <c:invertIfNegative val="0"/>
          <c:cat>
            <c:strRef>
              <c:f>'8.13'!$C$38:$E$38</c:f>
              <c:strCache>
                <c:ptCount val="3"/>
                <c:pt idx="0">
                  <c:v>Leden</c:v>
                </c:pt>
                <c:pt idx="1">
                  <c:v>Únor</c:v>
                </c:pt>
                <c:pt idx="2">
                  <c:v>Březen</c:v>
                </c:pt>
              </c:strCache>
            </c:strRef>
          </c:cat>
          <c:val>
            <c:numRef>
              <c:f>('8.13'!$B$14,'8.13'!$D$14,'8.13'!$F$14)</c:f>
              <c:numCache>
                <c:formatCode>#,##0.0</c:formatCode>
                <c:ptCount val="3"/>
                <c:pt idx="0">
                  <c:v>125</c:v>
                </c:pt>
                <c:pt idx="1">
                  <c:v>100</c:v>
                </c:pt>
                <c:pt idx="2">
                  <c:v>114</c:v>
                </c:pt>
              </c:numCache>
            </c:numRef>
          </c:val>
          <c:extLst>
            <c:ext xmlns:c16="http://schemas.microsoft.com/office/drawing/2014/chart" uri="{C3380CC4-5D6E-409C-BE32-E72D297353CC}">
              <c16:uniqueId val="{00000004-FB1D-4903-B777-01BAE80F00BB}"/>
            </c:ext>
          </c:extLst>
        </c:ser>
        <c:ser>
          <c:idx val="5"/>
          <c:order val="5"/>
          <c:tx>
            <c:strRef>
              <c:f>'8.13'!$A$15</c:f>
              <c:strCache>
                <c:ptCount val="1"/>
                <c:pt idx="0">
                  <c:v>Energie Slunce (solární kolektor)</c:v>
                </c:pt>
              </c:strCache>
            </c:strRef>
          </c:tx>
          <c:spPr>
            <a:solidFill>
              <a:srgbClr val="E86158"/>
            </a:solidFill>
          </c:spPr>
          <c:invertIfNegative val="0"/>
          <c:cat>
            <c:strRef>
              <c:f>'8.13'!$C$38:$E$38</c:f>
              <c:strCache>
                <c:ptCount val="3"/>
                <c:pt idx="0">
                  <c:v>Leden</c:v>
                </c:pt>
                <c:pt idx="1">
                  <c:v>Únor</c:v>
                </c:pt>
                <c:pt idx="2">
                  <c:v>Březen</c:v>
                </c:pt>
              </c:strCache>
            </c:strRef>
          </c:cat>
          <c:val>
            <c:numRef>
              <c:f>('8.13'!$B$15,'8.13'!$D$15,'8.13'!$F$15)</c:f>
              <c:numCache>
                <c:formatCode>#,##0.0</c:formatCode>
                <c:ptCount val="3"/>
                <c:pt idx="0">
                  <c:v>2</c:v>
                </c:pt>
                <c:pt idx="1">
                  <c:v>5</c:v>
                </c:pt>
                <c:pt idx="2">
                  <c:v>11</c:v>
                </c:pt>
              </c:numCache>
            </c:numRef>
          </c:val>
          <c:extLst>
            <c:ext xmlns:c16="http://schemas.microsoft.com/office/drawing/2014/chart" uri="{C3380CC4-5D6E-409C-BE32-E72D297353CC}">
              <c16:uniqueId val="{00000005-FB1D-4903-B777-01BAE80F00BB}"/>
            </c:ext>
          </c:extLst>
        </c:ser>
        <c:ser>
          <c:idx val="6"/>
          <c:order val="6"/>
          <c:tx>
            <c:strRef>
              <c:f>'8.13'!$A$16</c:f>
              <c:strCache>
                <c:ptCount val="1"/>
                <c:pt idx="0">
                  <c:v>Hnědé uhlí</c:v>
                </c:pt>
              </c:strCache>
            </c:strRef>
          </c:tx>
          <c:spPr>
            <a:solidFill>
              <a:srgbClr val="F0948F"/>
            </a:solidFill>
          </c:spPr>
          <c:invertIfNegative val="0"/>
          <c:cat>
            <c:strRef>
              <c:f>'8.13'!$C$38:$E$38</c:f>
              <c:strCache>
                <c:ptCount val="3"/>
                <c:pt idx="0">
                  <c:v>Leden</c:v>
                </c:pt>
                <c:pt idx="1">
                  <c:v>Únor</c:v>
                </c:pt>
                <c:pt idx="2">
                  <c:v>Březen</c:v>
                </c:pt>
              </c:strCache>
            </c:strRef>
          </c:cat>
          <c:val>
            <c:numRef>
              <c:f>('8.13'!$B$16,'8.13'!$D$16,'8.13'!$F$16)</c:f>
              <c:numCache>
                <c:formatCode>#,##0.0</c:formatCode>
                <c:ptCount val="3"/>
                <c:pt idx="0">
                  <c:v>1206323.3600000001</c:v>
                </c:pt>
                <c:pt idx="1">
                  <c:v>1024566.334</c:v>
                </c:pt>
                <c:pt idx="2">
                  <c:v>1051482.8870000001</c:v>
                </c:pt>
              </c:numCache>
            </c:numRef>
          </c:val>
          <c:extLst>
            <c:ext xmlns:c16="http://schemas.microsoft.com/office/drawing/2014/chart" uri="{C3380CC4-5D6E-409C-BE32-E72D297353CC}">
              <c16:uniqueId val="{00000006-FB1D-4903-B777-01BAE80F00BB}"/>
            </c:ext>
          </c:extLst>
        </c:ser>
        <c:ser>
          <c:idx val="7"/>
          <c:order val="7"/>
          <c:tx>
            <c:strRef>
              <c:f>'8.13'!$A$17</c:f>
              <c:strCache>
                <c:ptCount val="1"/>
                <c:pt idx="0">
                  <c:v>Jaderné palivo</c:v>
                </c:pt>
              </c:strCache>
            </c:strRef>
          </c:tx>
          <c:spPr>
            <a:solidFill>
              <a:srgbClr val="F7C9C7"/>
            </a:solidFill>
          </c:spPr>
          <c:invertIfNegative val="0"/>
          <c:cat>
            <c:strRef>
              <c:f>'8.13'!$C$38:$E$38</c:f>
              <c:strCache>
                <c:ptCount val="3"/>
                <c:pt idx="0">
                  <c:v>Leden</c:v>
                </c:pt>
                <c:pt idx="1">
                  <c:v>Únor</c:v>
                </c:pt>
                <c:pt idx="2">
                  <c:v>Březen</c:v>
                </c:pt>
              </c:strCache>
            </c:strRef>
          </c:cat>
          <c:val>
            <c:numRef>
              <c:f>('8.13'!$B$17,'8.13'!$D$17,'8.13'!$F$17)</c:f>
              <c:numCache>
                <c:formatCode>#,##0.0</c:formatCode>
                <c:ptCount val="3"/>
                <c:pt idx="0">
                  <c:v>0</c:v>
                </c:pt>
                <c:pt idx="1">
                  <c:v>0</c:v>
                </c:pt>
                <c:pt idx="2">
                  <c:v>0</c:v>
                </c:pt>
              </c:numCache>
            </c:numRef>
          </c:val>
          <c:extLst>
            <c:ext xmlns:c16="http://schemas.microsoft.com/office/drawing/2014/chart" uri="{C3380CC4-5D6E-409C-BE32-E72D297353CC}">
              <c16:uniqueId val="{00000007-FB1D-4903-B777-01BAE80F00BB}"/>
            </c:ext>
          </c:extLst>
        </c:ser>
        <c:ser>
          <c:idx val="8"/>
          <c:order val="8"/>
          <c:tx>
            <c:strRef>
              <c:f>'8.13'!$A$18</c:f>
              <c:strCache>
                <c:ptCount val="1"/>
                <c:pt idx="0">
                  <c:v>Koks</c:v>
                </c:pt>
              </c:strCache>
            </c:strRef>
          </c:tx>
          <c:spPr>
            <a:solidFill>
              <a:srgbClr val="262626"/>
            </a:solidFill>
          </c:spPr>
          <c:invertIfNegative val="0"/>
          <c:cat>
            <c:strRef>
              <c:f>'8.13'!$C$38:$E$38</c:f>
              <c:strCache>
                <c:ptCount val="3"/>
                <c:pt idx="0">
                  <c:v>Leden</c:v>
                </c:pt>
                <c:pt idx="1">
                  <c:v>Únor</c:v>
                </c:pt>
                <c:pt idx="2">
                  <c:v>Březen</c:v>
                </c:pt>
              </c:strCache>
            </c:strRef>
          </c:cat>
          <c:val>
            <c:numRef>
              <c:f>('8.13'!$B$18,'8.13'!$D$18,'8.13'!$F$18)</c:f>
              <c:numCache>
                <c:formatCode>#,##0.0</c:formatCode>
                <c:ptCount val="3"/>
                <c:pt idx="0">
                  <c:v>0</c:v>
                </c:pt>
                <c:pt idx="1">
                  <c:v>0</c:v>
                </c:pt>
                <c:pt idx="2">
                  <c:v>0</c:v>
                </c:pt>
              </c:numCache>
            </c:numRef>
          </c:val>
          <c:extLst>
            <c:ext xmlns:c16="http://schemas.microsoft.com/office/drawing/2014/chart" uri="{C3380CC4-5D6E-409C-BE32-E72D297353CC}">
              <c16:uniqueId val="{00000008-FB1D-4903-B777-01BAE80F00BB}"/>
            </c:ext>
          </c:extLst>
        </c:ser>
        <c:ser>
          <c:idx val="9"/>
          <c:order val="9"/>
          <c:tx>
            <c:strRef>
              <c:f>'8.13'!$A$19</c:f>
              <c:strCache>
                <c:ptCount val="1"/>
                <c:pt idx="0">
                  <c:v>Odpadní teplo</c:v>
                </c:pt>
              </c:strCache>
            </c:strRef>
          </c:tx>
          <c:spPr>
            <a:solidFill>
              <a:srgbClr val="646363"/>
            </a:solidFill>
          </c:spPr>
          <c:invertIfNegative val="0"/>
          <c:cat>
            <c:strRef>
              <c:f>'8.13'!$C$38:$E$38</c:f>
              <c:strCache>
                <c:ptCount val="3"/>
                <c:pt idx="0">
                  <c:v>Leden</c:v>
                </c:pt>
                <c:pt idx="1">
                  <c:v>Únor</c:v>
                </c:pt>
                <c:pt idx="2">
                  <c:v>Březen</c:v>
                </c:pt>
              </c:strCache>
            </c:strRef>
          </c:cat>
          <c:val>
            <c:numRef>
              <c:f>('8.13'!$B$19,'8.13'!$D$19,'8.13'!$F$19)</c:f>
              <c:numCache>
                <c:formatCode>#,##0.0</c:formatCode>
                <c:ptCount val="3"/>
                <c:pt idx="0">
                  <c:v>891</c:v>
                </c:pt>
                <c:pt idx="1">
                  <c:v>684</c:v>
                </c:pt>
                <c:pt idx="2">
                  <c:v>699</c:v>
                </c:pt>
              </c:numCache>
            </c:numRef>
          </c:val>
          <c:extLst>
            <c:ext xmlns:c16="http://schemas.microsoft.com/office/drawing/2014/chart" uri="{C3380CC4-5D6E-409C-BE32-E72D297353CC}">
              <c16:uniqueId val="{00000009-FB1D-4903-B777-01BAE80F00BB}"/>
            </c:ext>
          </c:extLst>
        </c:ser>
        <c:ser>
          <c:idx val="10"/>
          <c:order val="10"/>
          <c:tx>
            <c:strRef>
              <c:f>'8.13'!$A$20</c:f>
              <c:strCache>
                <c:ptCount val="1"/>
                <c:pt idx="0">
                  <c:v>Ostatní kapalná paliva</c:v>
                </c:pt>
              </c:strCache>
            </c:strRef>
          </c:tx>
          <c:spPr>
            <a:solidFill>
              <a:srgbClr val="9D9D9C"/>
            </a:solidFill>
          </c:spPr>
          <c:invertIfNegative val="0"/>
          <c:cat>
            <c:strRef>
              <c:f>'8.13'!$C$38:$E$38</c:f>
              <c:strCache>
                <c:ptCount val="3"/>
                <c:pt idx="0">
                  <c:v>Leden</c:v>
                </c:pt>
                <c:pt idx="1">
                  <c:v>Únor</c:v>
                </c:pt>
                <c:pt idx="2">
                  <c:v>Březen</c:v>
                </c:pt>
              </c:strCache>
            </c:strRef>
          </c:cat>
          <c:val>
            <c:numRef>
              <c:f>('8.13'!$B$20,'8.13'!$D$20,'8.13'!$F$20)</c:f>
              <c:numCache>
                <c:formatCode>#,##0.0</c:formatCode>
                <c:ptCount val="3"/>
                <c:pt idx="0">
                  <c:v>0</c:v>
                </c:pt>
                <c:pt idx="1">
                  <c:v>0</c:v>
                </c:pt>
                <c:pt idx="2">
                  <c:v>0</c:v>
                </c:pt>
              </c:numCache>
            </c:numRef>
          </c:val>
          <c:extLst>
            <c:ext xmlns:c16="http://schemas.microsoft.com/office/drawing/2014/chart" uri="{C3380CC4-5D6E-409C-BE32-E72D297353CC}">
              <c16:uniqueId val="{0000000A-FB1D-4903-B777-01BAE80F00BB}"/>
            </c:ext>
          </c:extLst>
        </c:ser>
        <c:ser>
          <c:idx val="11"/>
          <c:order val="11"/>
          <c:tx>
            <c:strRef>
              <c:f>'8.13'!$A$21</c:f>
              <c:strCache>
                <c:ptCount val="1"/>
                <c:pt idx="0">
                  <c:v>Ostatní pevná paliva</c:v>
                </c:pt>
              </c:strCache>
            </c:strRef>
          </c:tx>
          <c:spPr>
            <a:solidFill>
              <a:srgbClr val="D0D0D0"/>
            </a:solidFill>
          </c:spPr>
          <c:invertIfNegative val="0"/>
          <c:cat>
            <c:strRef>
              <c:f>'8.13'!$C$38:$E$38</c:f>
              <c:strCache>
                <c:ptCount val="3"/>
                <c:pt idx="0">
                  <c:v>Leden</c:v>
                </c:pt>
                <c:pt idx="1">
                  <c:v>Únor</c:v>
                </c:pt>
                <c:pt idx="2">
                  <c:v>Březen</c:v>
                </c:pt>
              </c:strCache>
            </c:strRef>
          </c:cat>
          <c:val>
            <c:numRef>
              <c:f>('8.13'!$B$21,'8.13'!$D$21,'8.13'!$F$21)</c:f>
              <c:numCache>
                <c:formatCode>#,##0.0</c:formatCode>
                <c:ptCount val="3"/>
                <c:pt idx="0">
                  <c:v>1674.86</c:v>
                </c:pt>
                <c:pt idx="1">
                  <c:v>489.93</c:v>
                </c:pt>
                <c:pt idx="2">
                  <c:v>1800.61</c:v>
                </c:pt>
              </c:numCache>
            </c:numRef>
          </c:val>
          <c:extLst>
            <c:ext xmlns:c16="http://schemas.microsoft.com/office/drawing/2014/chart" uri="{C3380CC4-5D6E-409C-BE32-E72D297353CC}">
              <c16:uniqueId val="{0000000B-FB1D-4903-B777-01BAE80F00BB}"/>
            </c:ext>
          </c:extLst>
        </c:ser>
        <c:ser>
          <c:idx val="12"/>
          <c:order val="12"/>
          <c:tx>
            <c:strRef>
              <c:f>'8.13'!$A$22</c:f>
              <c:strCache>
                <c:ptCount val="1"/>
                <c:pt idx="0">
                  <c:v>Ostatní plyny</c:v>
                </c:pt>
              </c:strCache>
            </c:strRef>
          </c:tx>
          <c:spPr>
            <a:pattFill prst="ltUpDiag">
              <a:fgClr>
                <a:srgbClr val="23315F"/>
              </a:fgClr>
              <a:bgClr>
                <a:sysClr val="window" lastClr="FFFFFF"/>
              </a:bgClr>
            </a:pattFill>
          </c:spPr>
          <c:invertIfNegative val="0"/>
          <c:cat>
            <c:strRef>
              <c:f>'8.13'!$C$38:$E$38</c:f>
              <c:strCache>
                <c:ptCount val="3"/>
                <c:pt idx="0">
                  <c:v>Leden</c:v>
                </c:pt>
                <c:pt idx="1">
                  <c:v>Únor</c:v>
                </c:pt>
                <c:pt idx="2">
                  <c:v>Březen</c:v>
                </c:pt>
              </c:strCache>
            </c:strRef>
          </c:cat>
          <c:val>
            <c:numRef>
              <c:f>('8.13'!$B$22,'8.13'!$D$22,'8.13'!$F$22)</c:f>
              <c:numCache>
                <c:formatCode>#,##0.0</c:formatCode>
                <c:ptCount val="3"/>
                <c:pt idx="0">
                  <c:v>27896</c:v>
                </c:pt>
                <c:pt idx="1">
                  <c:v>6000</c:v>
                </c:pt>
                <c:pt idx="2">
                  <c:v>0</c:v>
                </c:pt>
              </c:numCache>
            </c:numRef>
          </c:val>
          <c:extLst>
            <c:ext xmlns:c16="http://schemas.microsoft.com/office/drawing/2014/chart" uri="{C3380CC4-5D6E-409C-BE32-E72D297353CC}">
              <c16:uniqueId val="{0000000C-FB1D-4903-B777-01BAE80F00BB}"/>
            </c:ext>
          </c:extLst>
        </c:ser>
        <c:ser>
          <c:idx val="13"/>
          <c:order val="13"/>
          <c:tx>
            <c:strRef>
              <c:f>'8.13'!$A$23</c:f>
              <c:strCache>
                <c:ptCount val="1"/>
                <c:pt idx="0">
                  <c:v>Ostatní</c:v>
                </c:pt>
              </c:strCache>
            </c:strRef>
          </c:tx>
          <c:spPr>
            <a:pattFill prst="ltUpDiag">
              <a:fgClr>
                <a:srgbClr val="E02C1F"/>
              </a:fgClr>
              <a:bgClr>
                <a:sysClr val="window" lastClr="FFFFFF"/>
              </a:bgClr>
            </a:pattFill>
          </c:spPr>
          <c:invertIfNegative val="0"/>
          <c:cat>
            <c:strRef>
              <c:f>'8.13'!$C$38:$E$38</c:f>
              <c:strCache>
                <c:ptCount val="3"/>
                <c:pt idx="0">
                  <c:v>Leden</c:v>
                </c:pt>
                <c:pt idx="1">
                  <c:v>Únor</c:v>
                </c:pt>
                <c:pt idx="2">
                  <c:v>Březen</c:v>
                </c:pt>
              </c:strCache>
            </c:strRef>
          </c:cat>
          <c:val>
            <c:numRef>
              <c:f>('8.13'!$B$23,'8.13'!$D$23,'8.13'!$F$23)</c:f>
              <c:numCache>
                <c:formatCode>#,##0.0</c:formatCode>
                <c:ptCount val="3"/>
                <c:pt idx="0">
                  <c:v>0</c:v>
                </c:pt>
                <c:pt idx="1">
                  <c:v>0</c:v>
                </c:pt>
                <c:pt idx="2">
                  <c:v>0</c:v>
                </c:pt>
              </c:numCache>
            </c:numRef>
          </c:val>
          <c:extLst>
            <c:ext xmlns:c16="http://schemas.microsoft.com/office/drawing/2014/chart" uri="{C3380CC4-5D6E-409C-BE32-E72D297353CC}">
              <c16:uniqueId val="{0000000D-FB1D-4903-B777-01BAE80F00BB}"/>
            </c:ext>
          </c:extLst>
        </c:ser>
        <c:ser>
          <c:idx val="14"/>
          <c:order val="14"/>
          <c:tx>
            <c:strRef>
              <c:f>'8.13'!$A$24</c:f>
              <c:strCache>
                <c:ptCount val="1"/>
                <c:pt idx="0">
                  <c:v>Topné oleje</c:v>
                </c:pt>
              </c:strCache>
            </c:strRef>
          </c:tx>
          <c:spPr>
            <a:pattFill prst="ltUpDiag">
              <a:fgClr>
                <a:srgbClr val="5A6588"/>
              </a:fgClr>
              <a:bgClr>
                <a:sysClr val="window" lastClr="FFFFFF"/>
              </a:bgClr>
            </a:pattFill>
          </c:spPr>
          <c:invertIfNegative val="0"/>
          <c:cat>
            <c:strRef>
              <c:f>'8.13'!$C$38:$E$38</c:f>
              <c:strCache>
                <c:ptCount val="3"/>
                <c:pt idx="0">
                  <c:v>Leden</c:v>
                </c:pt>
                <c:pt idx="1">
                  <c:v>Únor</c:v>
                </c:pt>
                <c:pt idx="2">
                  <c:v>Březen</c:v>
                </c:pt>
              </c:strCache>
            </c:strRef>
          </c:cat>
          <c:val>
            <c:numRef>
              <c:f>('8.13'!$B$24,'8.13'!$D$24,'8.13'!$F$24)</c:f>
              <c:numCache>
                <c:formatCode>#,##0.0</c:formatCode>
                <c:ptCount val="3"/>
                <c:pt idx="0">
                  <c:v>3306.4450000000006</c:v>
                </c:pt>
                <c:pt idx="1">
                  <c:v>4815.8020000000006</c:v>
                </c:pt>
                <c:pt idx="2">
                  <c:v>2240.6130000000003</c:v>
                </c:pt>
              </c:numCache>
            </c:numRef>
          </c:val>
          <c:extLst>
            <c:ext xmlns:c16="http://schemas.microsoft.com/office/drawing/2014/chart" uri="{C3380CC4-5D6E-409C-BE32-E72D297353CC}">
              <c16:uniqueId val="{0000000E-FB1D-4903-B777-01BAE80F00BB}"/>
            </c:ext>
          </c:extLst>
        </c:ser>
        <c:ser>
          <c:idx val="15"/>
          <c:order val="15"/>
          <c:tx>
            <c:strRef>
              <c:f>'8.13'!$A$25</c:f>
              <c:strCache>
                <c:ptCount val="1"/>
                <c:pt idx="0">
                  <c:v>Zemní plyn</c:v>
                </c:pt>
              </c:strCache>
            </c:strRef>
          </c:tx>
          <c:spPr>
            <a:pattFill prst="ltUpDiag">
              <a:fgClr>
                <a:srgbClr val="E86158"/>
              </a:fgClr>
              <a:bgClr>
                <a:sysClr val="window" lastClr="FFFFFF"/>
              </a:bgClr>
            </a:pattFill>
          </c:spPr>
          <c:invertIfNegative val="0"/>
          <c:cat>
            <c:strRef>
              <c:f>'8.13'!$C$38:$E$38</c:f>
              <c:strCache>
                <c:ptCount val="3"/>
                <c:pt idx="0">
                  <c:v>Leden</c:v>
                </c:pt>
                <c:pt idx="1">
                  <c:v>Únor</c:v>
                </c:pt>
                <c:pt idx="2">
                  <c:v>Březen</c:v>
                </c:pt>
              </c:strCache>
            </c:strRef>
          </c:cat>
          <c:val>
            <c:numRef>
              <c:f>('8.13'!$B$25,'8.13'!$D$25,'8.13'!$F$25)</c:f>
              <c:numCache>
                <c:formatCode>#,##0.0</c:formatCode>
                <c:ptCount val="3"/>
                <c:pt idx="0">
                  <c:v>137141.62299999999</c:v>
                </c:pt>
                <c:pt idx="1">
                  <c:v>104615.54999999999</c:v>
                </c:pt>
                <c:pt idx="2">
                  <c:v>111987.17699999998</c:v>
                </c:pt>
              </c:numCache>
            </c:numRef>
          </c:val>
          <c:extLst>
            <c:ext xmlns:c16="http://schemas.microsoft.com/office/drawing/2014/chart" uri="{C3380CC4-5D6E-409C-BE32-E72D297353CC}">
              <c16:uniqueId val="{0000000F-FB1D-4903-B777-01BAE80F00BB}"/>
            </c:ext>
          </c:extLst>
        </c:ser>
        <c:dLbls>
          <c:showLegendKey val="0"/>
          <c:showVal val="0"/>
          <c:showCatName val="0"/>
          <c:showSerName val="0"/>
          <c:showPercent val="0"/>
          <c:showBubbleSize val="0"/>
        </c:dLbls>
        <c:gapWidth val="75"/>
        <c:overlap val="100"/>
        <c:axId val="290626560"/>
        <c:axId val="290640640"/>
      </c:barChart>
      <c:catAx>
        <c:axId val="29062656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640640"/>
        <c:crosses val="autoZero"/>
        <c:auto val="1"/>
        <c:lblAlgn val="ctr"/>
        <c:lblOffset val="100"/>
        <c:noMultiLvlLbl val="0"/>
      </c:catAx>
      <c:valAx>
        <c:axId val="290640640"/>
        <c:scaling>
          <c:orientation val="minMax"/>
          <c:max val="1600000"/>
        </c:scaling>
        <c:delete val="0"/>
        <c:axPos val="l"/>
        <c:majorGridlines/>
        <c:numFmt formatCode="#,##0" sourceLinked="0"/>
        <c:majorTickMark val="none"/>
        <c:minorTickMark val="none"/>
        <c:tickLblPos val="nextTo"/>
        <c:spPr>
          <a:ln>
            <a:noFill/>
          </a:ln>
        </c:spPr>
        <c:txPr>
          <a:bodyPr/>
          <a:lstStyle/>
          <a:p>
            <a:pPr>
              <a:defRPr sz="900" b="0">
                <a:latin typeface="Arial" panose="020B0604020202020204" pitchFamily="34" charset="0"/>
                <a:cs typeface="Arial" panose="020B0604020202020204" pitchFamily="34" charset="0"/>
              </a:defRPr>
            </a:pPr>
            <a:endParaRPr lang="cs-CZ"/>
          </a:p>
        </c:txPr>
        <c:crossAx val="290626560"/>
        <c:crosses val="autoZero"/>
        <c:crossBetween val="between"/>
        <c:majorUnit val="4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A53F-43EA-A72D-3385B610C0F9}"/>
              </c:ext>
            </c:extLst>
          </c:dPt>
          <c:dPt>
            <c:idx val="1"/>
            <c:bubble3D val="0"/>
            <c:spPr>
              <a:solidFill>
                <a:schemeClr val="accent2"/>
              </a:solidFill>
            </c:spPr>
            <c:extLst>
              <c:ext xmlns:c16="http://schemas.microsoft.com/office/drawing/2014/chart" uri="{C3380CC4-5D6E-409C-BE32-E72D297353CC}">
                <c16:uniqueId val="{00000003-A53F-43EA-A72D-3385B610C0F9}"/>
              </c:ext>
            </c:extLst>
          </c:dPt>
          <c:dPt>
            <c:idx val="2"/>
            <c:bubble3D val="0"/>
            <c:spPr>
              <a:solidFill>
                <a:schemeClr val="accent3"/>
              </a:solidFill>
            </c:spPr>
            <c:extLst>
              <c:ext xmlns:c16="http://schemas.microsoft.com/office/drawing/2014/chart" uri="{C3380CC4-5D6E-409C-BE32-E72D297353CC}">
                <c16:uniqueId val="{00000005-A53F-43EA-A72D-3385B610C0F9}"/>
              </c:ext>
            </c:extLst>
          </c:dPt>
          <c:dPt>
            <c:idx val="3"/>
            <c:bubble3D val="0"/>
            <c:spPr>
              <a:solidFill>
                <a:schemeClr val="accent4"/>
              </a:solidFill>
            </c:spPr>
            <c:extLst>
              <c:ext xmlns:c16="http://schemas.microsoft.com/office/drawing/2014/chart" uri="{C3380CC4-5D6E-409C-BE32-E72D297353CC}">
                <c16:uniqueId val="{00000007-A53F-43EA-A72D-3385B610C0F9}"/>
              </c:ext>
            </c:extLst>
          </c:dPt>
          <c:dPt>
            <c:idx val="4"/>
            <c:bubble3D val="0"/>
            <c:spPr>
              <a:solidFill>
                <a:schemeClr val="accent5"/>
              </a:solidFill>
            </c:spPr>
            <c:extLst>
              <c:ext xmlns:c16="http://schemas.microsoft.com/office/drawing/2014/chart" uri="{C3380CC4-5D6E-409C-BE32-E72D297353CC}">
                <c16:uniqueId val="{00000009-A53F-43EA-A72D-3385B610C0F9}"/>
              </c:ext>
            </c:extLst>
          </c:dPt>
          <c:dPt>
            <c:idx val="5"/>
            <c:bubble3D val="0"/>
            <c:spPr>
              <a:solidFill>
                <a:schemeClr val="accent6"/>
              </a:solidFill>
            </c:spPr>
            <c:extLst>
              <c:ext xmlns:c16="http://schemas.microsoft.com/office/drawing/2014/chart" uri="{C3380CC4-5D6E-409C-BE32-E72D297353CC}">
                <c16:uniqueId val="{0000000B-A53F-43EA-A72D-3385B610C0F9}"/>
              </c:ext>
            </c:extLst>
          </c:dPt>
          <c:dPt>
            <c:idx val="6"/>
            <c:bubble3D val="0"/>
            <c:spPr>
              <a:solidFill>
                <a:srgbClr val="F0948F"/>
              </a:solidFill>
            </c:spPr>
            <c:extLst>
              <c:ext xmlns:c16="http://schemas.microsoft.com/office/drawing/2014/chart" uri="{C3380CC4-5D6E-409C-BE32-E72D297353CC}">
                <c16:uniqueId val="{0000000D-A53F-43EA-A72D-3385B610C0F9}"/>
              </c:ext>
            </c:extLst>
          </c:dPt>
          <c:dPt>
            <c:idx val="7"/>
            <c:bubble3D val="0"/>
            <c:spPr>
              <a:solidFill>
                <a:srgbClr val="F7C9C7"/>
              </a:solidFill>
            </c:spPr>
            <c:extLst>
              <c:ext xmlns:c16="http://schemas.microsoft.com/office/drawing/2014/chart" uri="{C3380CC4-5D6E-409C-BE32-E72D297353CC}">
                <c16:uniqueId val="{0000000F-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A53F-43EA-A72D-3385B610C0F9}"/>
            </c:ext>
          </c:extLst>
        </c:ser>
        <c:ser>
          <c:idx val="2"/>
          <c:order val="1"/>
          <c:dPt>
            <c:idx val="0"/>
            <c:bubble3D val="0"/>
            <c:spPr>
              <a:solidFill>
                <a:schemeClr val="accent1"/>
              </a:solidFill>
            </c:spPr>
            <c:extLst>
              <c:ext xmlns:c16="http://schemas.microsoft.com/office/drawing/2014/chart" uri="{C3380CC4-5D6E-409C-BE32-E72D297353CC}">
                <c16:uniqueId val="{00000012-A53F-43EA-A72D-3385B610C0F9}"/>
              </c:ext>
            </c:extLst>
          </c:dPt>
          <c:dPt>
            <c:idx val="1"/>
            <c:bubble3D val="0"/>
            <c:spPr>
              <a:solidFill>
                <a:schemeClr val="accent2"/>
              </a:solidFill>
            </c:spPr>
            <c:extLst>
              <c:ext xmlns:c16="http://schemas.microsoft.com/office/drawing/2014/chart" uri="{C3380CC4-5D6E-409C-BE32-E72D297353CC}">
                <c16:uniqueId val="{00000014-A53F-43EA-A72D-3385B610C0F9}"/>
              </c:ext>
            </c:extLst>
          </c:dPt>
          <c:dPt>
            <c:idx val="2"/>
            <c:bubble3D val="0"/>
            <c:spPr>
              <a:solidFill>
                <a:schemeClr val="accent3"/>
              </a:solidFill>
            </c:spPr>
            <c:extLst>
              <c:ext xmlns:c16="http://schemas.microsoft.com/office/drawing/2014/chart" uri="{C3380CC4-5D6E-409C-BE32-E72D297353CC}">
                <c16:uniqueId val="{00000016-A53F-43EA-A72D-3385B610C0F9}"/>
              </c:ext>
            </c:extLst>
          </c:dPt>
          <c:dPt>
            <c:idx val="3"/>
            <c:bubble3D val="0"/>
            <c:spPr>
              <a:solidFill>
                <a:schemeClr val="accent4"/>
              </a:solidFill>
            </c:spPr>
            <c:extLst>
              <c:ext xmlns:c16="http://schemas.microsoft.com/office/drawing/2014/chart" uri="{C3380CC4-5D6E-409C-BE32-E72D297353CC}">
                <c16:uniqueId val="{00000018-A53F-43EA-A72D-3385B610C0F9}"/>
              </c:ext>
            </c:extLst>
          </c:dPt>
          <c:dPt>
            <c:idx val="4"/>
            <c:bubble3D val="0"/>
            <c:spPr>
              <a:solidFill>
                <a:schemeClr val="accent5"/>
              </a:solidFill>
            </c:spPr>
            <c:extLst>
              <c:ext xmlns:c16="http://schemas.microsoft.com/office/drawing/2014/chart" uri="{C3380CC4-5D6E-409C-BE32-E72D297353CC}">
                <c16:uniqueId val="{0000001A-A53F-43EA-A72D-3385B610C0F9}"/>
              </c:ext>
            </c:extLst>
          </c:dPt>
          <c:dPt>
            <c:idx val="5"/>
            <c:bubble3D val="0"/>
            <c:spPr>
              <a:solidFill>
                <a:schemeClr val="accent6"/>
              </a:solidFill>
            </c:spPr>
            <c:extLst>
              <c:ext xmlns:c16="http://schemas.microsoft.com/office/drawing/2014/chart" uri="{C3380CC4-5D6E-409C-BE32-E72D297353CC}">
                <c16:uniqueId val="{0000001C-A53F-43EA-A72D-3385B610C0F9}"/>
              </c:ext>
            </c:extLst>
          </c:dPt>
          <c:dPt>
            <c:idx val="6"/>
            <c:bubble3D val="0"/>
            <c:spPr>
              <a:solidFill>
                <a:srgbClr val="F0948F"/>
              </a:solidFill>
            </c:spPr>
            <c:extLst>
              <c:ext xmlns:c16="http://schemas.microsoft.com/office/drawing/2014/chart" uri="{C3380CC4-5D6E-409C-BE32-E72D297353CC}">
                <c16:uniqueId val="{0000001E-A53F-43EA-A72D-3385B610C0F9}"/>
              </c:ext>
            </c:extLst>
          </c:dPt>
          <c:dPt>
            <c:idx val="7"/>
            <c:bubble3D val="0"/>
            <c:spPr>
              <a:solidFill>
                <a:srgbClr val="F7C9C7"/>
              </a:solidFill>
            </c:spPr>
            <c:extLst>
              <c:ext xmlns:c16="http://schemas.microsoft.com/office/drawing/2014/chart" uri="{C3380CC4-5D6E-409C-BE32-E72D297353CC}">
                <c16:uniqueId val="{00000020-A53F-43EA-A72D-3385B610C0F9}"/>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A53F-43EA-A72D-3385B610C0F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6BE9-4063-BACE-DA2BF54FD16D}"/>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6BE9-4063-BACE-DA2BF54FD16D}"/>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6BE9-4063-BACE-DA2BF54FD16D}"/>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6BE9-4063-BACE-DA2BF54FD16D}"/>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6BE9-4063-BACE-DA2BF54FD16D}"/>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6BE9-4063-BACE-DA2BF54FD16D}"/>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6BE9-4063-BACE-DA2BF54FD16D}"/>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6BE9-4063-BACE-DA2BF54FD16D}"/>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6BE9-4063-BACE-DA2BF54FD16D}"/>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6BE9-4063-BACE-DA2BF54FD16D}"/>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6BE9-4063-BACE-DA2BF54FD16D}"/>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6BE9-4063-BACE-DA2BF54FD16D}"/>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6BE9-4063-BACE-DA2BF54FD16D}"/>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6BE9-4063-BACE-DA2BF54FD16D}"/>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6BE9-4063-BACE-DA2BF54FD16D}"/>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6BE9-4063-BACE-DA2BF54FD16D}"/>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tx2"/>
                </a:solidFill>
                <a:effectLst/>
              </a:rPr>
              <a:t>Spotřeba tepla podle </a:t>
            </a:r>
            <a:r>
              <a:rPr lang="cs-CZ" sz="1000">
                <a:solidFill>
                  <a:schemeClr val="tx2"/>
                </a:solidFill>
              </a:rPr>
              <a:t>sektorů</a:t>
            </a:r>
            <a:r>
              <a:rPr lang="cs-CZ" sz="1000" baseline="0">
                <a:solidFill>
                  <a:schemeClr val="tx2"/>
                </a:solidFill>
              </a:rPr>
              <a:t> národního hospodářství</a:t>
            </a:r>
            <a:r>
              <a:rPr lang="cs-CZ" sz="1000">
                <a:solidFill>
                  <a:schemeClr val="tx2"/>
                </a:solidFill>
              </a:rPr>
              <a:t> (GJ)</a:t>
            </a:r>
          </a:p>
        </c:rich>
      </c:tx>
      <c:layout>
        <c:manualLayout>
          <c:xMode val="edge"/>
          <c:yMode val="edge"/>
          <c:x val="3.8292374816874613E-3"/>
          <c:y val="0"/>
        </c:manualLayout>
      </c:layout>
      <c:overlay val="0"/>
    </c:title>
    <c:autoTitleDeleted val="0"/>
    <c:plotArea>
      <c:layout>
        <c:manualLayout>
          <c:layoutTarget val="inner"/>
          <c:xMode val="edge"/>
          <c:yMode val="edge"/>
          <c:x val="7.2909980291895035E-2"/>
          <c:y val="0.27287888761182372"/>
          <c:w val="0.62054784332341095"/>
          <c:h val="0.53671228858792597"/>
        </c:manualLayout>
      </c:layout>
      <c:barChart>
        <c:barDir val="col"/>
        <c:grouping val="stacked"/>
        <c:varyColors val="0"/>
        <c:ser>
          <c:idx val="0"/>
          <c:order val="0"/>
          <c:tx>
            <c:strRef>
              <c:f>'8.14'!$A$27</c:f>
              <c:strCache>
                <c:ptCount val="1"/>
                <c:pt idx="0">
                  <c:v>Průmysl</c:v>
                </c:pt>
              </c:strCache>
            </c:strRef>
          </c:tx>
          <c:invertIfNegative val="0"/>
          <c:cat>
            <c:strRef>
              <c:f>'8.14'!$C$38:$E$38</c:f>
              <c:strCache>
                <c:ptCount val="3"/>
                <c:pt idx="0">
                  <c:v>Leden</c:v>
                </c:pt>
                <c:pt idx="1">
                  <c:v>Únor</c:v>
                </c:pt>
                <c:pt idx="2">
                  <c:v>Březen</c:v>
                </c:pt>
              </c:strCache>
            </c:strRef>
          </c:cat>
          <c:val>
            <c:numRef>
              <c:f>('8.14'!$B$27,'8.14'!$D$27,'8.14'!$F$27)</c:f>
              <c:numCache>
                <c:formatCode>#,##0.0</c:formatCode>
                <c:ptCount val="3"/>
                <c:pt idx="0">
                  <c:v>222884.02100000001</c:v>
                </c:pt>
                <c:pt idx="1">
                  <c:v>192545.133</c:v>
                </c:pt>
                <c:pt idx="2">
                  <c:v>205990.674</c:v>
                </c:pt>
              </c:numCache>
            </c:numRef>
          </c:val>
          <c:extLst>
            <c:ext xmlns:c16="http://schemas.microsoft.com/office/drawing/2014/chart" uri="{C3380CC4-5D6E-409C-BE32-E72D297353CC}">
              <c16:uniqueId val="{00000000-FA99-4B1B-BCC9-AFDE24F83B76}"/>
            </c:ext>
          </c:extLst>
        </c:ser>
        <c:ser>
          <c:idx val="1"/>
          <c:order val="1"/>
          <c:tx>
            <c:strRef>
              <c:f>'8.14'!$A$28</c:f>
              <c:strCache>
                <c:ptCount val="1"/>
                <c:pt idx="0">
                  <c:v>Energetika</c:v>
                </c:pt>
              </c:strCache>
            </c:strRef>
          </c:tx>
          <c:invertIfNegative val="0"/>
          <c:cat>
            <c:strRef>
              <c:f>'8.14'!$C$38:$E$38</c:f>
              <c:strCache>
                <c:ptCount val="3"/>
                <c:pt idx="0">
                  <c:v>Leden</c:v>
                </c:pt>
                <c:pt idx="1">
                  <c:v>Únor</c:v>
                </c:pt>
                <c:pt idx="2">
                  <c:v>Březen</c:v>
                </c:pt>
              </c:strCache>
            </c:strRef>
          </c:cat>
          <c:val>
            <c:numRef>
              <c:f>('8.14'!$B$28,'8.14'!$D$28,'8.14'!$F$28)</c:f>
              <c:numCache>
                <c:formatCode>#,##0.0</c:formatCode>
                <c:ptCount val="3"/>
                <c:pt idx="0">
                  <c:v>596.39400000000001</c:v>
                </c:pt>
                <c:pt idx="1">
                  <c:v>455.33100000000002</c:v>
                </c:pt>
                <c:pt idx="2">
                  <c:v>403.30600000000004</c:v>
                </c:pt>
              </c:numCache>
            </c:numRef>
          </c:val>
          <c:extLst>
            <c:ext xmlns:c16="http://schemas.microsoft.com/office/drawing/2014/chart" uri="{C3380CC4-5D6E-409C-BE32-E72D297353CC}">
              <c16:uniqueId val="{00000001-FA99-4B1B-BCC9-AFDE24F83B76}"/>
            </c:ext>
          </c:extLst>
        </c:ser>
        <c:ser>
          <c:idx val="2"/>
          <c:order val="2"/>
          <c:tx>
            <c:strRef>
              <c:f>'8.14'!$A$29</c:f>
              <c:strCache>
                <c:ptCount val="1"/>
                <c:pt idx="0">
                  <c:v>Doprava</c:v>
                </c:pt>
              </c:strCache>
            </c:strRef>
          </c:tx>
          <c:invertIfNegative val="0"/>
          <c:cat>
            <c:strRef>
              <c:f>'8.14'!$C$38:$E$38</c:f>
              <c:strCache>
                <c:ptCount val="3"/>
                <c:pt idx="0">
                  <c:v>Leden</c:v>
                </c:pt>
                <c:pt idx="1">
                  <c:v>Únor</c:v>
                </c:pt>
                <c:pt idx="2">
                  <c:v>Březen</c:v>
                </c:pt>
              </c:strCache>
            </c:strRef>
          </c:cat>
          <c:val>
            <c:numRef>
              <c:f>('8.14'!$B$29,'8.14'!$D$29,'8.14'!$F$29)</c:f>
              <c:numCache>
                <c:formatCode>#,##0.0</c:formatCode>
                <c:ptCount val="3"/>
                <c:pt idx="0">
                  <c:v>3326.67</c:v>
                </c:pt>
                <c:pt idx="1">
                  <c:v>2679.08</c:v>
                </c:pt>
                <c:pt idx="2">
                  <c:v>2828.12</c:v>
                </c:pt>
              </c:numCache>
            </c:numRef>
          </c:val>
          <c:extLst>
            <c:ext xmlns:c16="http://schemas.microsoft.com/office/drawing/2014/chart" uri="{C3380CC4-5D6E-409C-BE32-E72D297353CC}">
              <c16:uniqueId val="{00000002-FA99-4B1B-BCC9-AFDE24F83B76}"/>
            </c:ext>
          </c:extLst>
        </c:ser>
        <c:ser>
          <c:idx val="3"/>
          <c:order val="3"/>
          <c:tx>
            <c:strRef>
              <c:f>'8.14'!$A$30</c:f>
              <c:strCache>
                <c:ptCount val="1"/>
                <c:pt idx="0">
                  <c:v>Stavebnictví</c:v>
                </c:pt>
              </c:strCache>
            </c:strRef>
          </c:tx>
          <c:invertIfNegative val="0"/>
          <c:cat>
            <c:strRef>
              <c:f>'8.14'!$C$38:$E$38</c:f>
              <c:strCache>
                <c:ptCount val="3"/>
                <c:pt idx="0">
                  <c:v>Leden</c:v>
                </c:pt>
                <c:pt idx="1">
                  <c:v>Únor</c:v>
                </c:pt>
                <c:pt idx="2">
                  <c:v>Březen</c:v>
                </c:pt>
              </c:strCache>
            </c:strRef>
          </c:cat>
          <c:val>
            <c:numRef>
              <c:f>('8.14'!$B$30,'8.14'!$D$30,'8.14'!$F$30)</c:f>
              <c:numCache>
                <c:formatCode>#,##0.0</c:formatCode>
                <c:ptCount val="3"/>
                <c:pt idx="0">
                  <c:v>2272.837</c:v>
                </c:pt>
                <c:pt idx="1">
                  <c:v>1713.4670000000001</c:v>
                </c:pt>
                <c:pt idx="2">
                  <c:v>1842.434</c:v>
                </c:pt>
              </c:numCache>
            </c:numRef>
          </c:val>
          <c:extLst>
            <c:ext xmlns:c16="http://schemas.microsoft.com/office/drawing/2014/chart" uri="{C3380CC4-5D6E-409C-BE32-E72D297353CC}">
              <c16:uniqueId val="{00000003-FA99-4B1B-BCC9-AFDE24F83B76}"/>
            </c:ext>
          </c:extLst>
        </c:ser>
        <c:ser>
          <c:idx val="4"/>
          <c:order val="4"/>
          <c:tx>
            <c:strRef>
              <c:f>'8.14'!$A$31</c:f>
              <c:strCache>
                <c:ptCount val="1"/>
                <c:pt idx="0">
                  <c:v>Zemědělství a lesnictví</c:v>
                </c:pt>
              </c:strCache>
            </c:strRef>
          </c:tx>
          <c:invertIfNegative val="0"/>
          <c:cat>
            <c:strRef>
              <c:f>'8.14'!$C$38:$E$38</c:f>
              <c:strCache>
                <c:ptCount val="3"/>
                <c:pt idx="0">
                  <c:v>Leden</c:v>
                </c:pt>
                <c:pt idx="1">
                  <c:v>Únor</c:v>
                </c:pt>
                <c:pt idx="2">
                  <c:v>Březen</c:v>
                </c:pt>
              </c:strCache>
            </c:strRef>
          </c:cat>
          <c:val>
            <c:numRef>
              <c:f>('8.14'!$B$31,'8.14'!$D$31,'8.14'!$F$31)</c:f>
              <c:numCache>
                <c:formatCode>#,##0.0</c:formatCode>
                <c:ptCount val="3"/>
                <c:pt idx="0">
                  <c:v>1183.692</c:v>
                </c:pt>
                <c:pt idx="1">
                  <c:v>1030.1300000000001</c:v>
                </c:pt>
                <c:pt idx="2">
                  <c:v>1162.45</c:v>
                </c:pt>
              </c:numCache>
            </c:numRef>
          </c:val>
          <c:extLst>
            <c:ext xmlns:c16="http://schemas.microsoft.com/office/drawing/2014/chart" uri="{C3380CC4-5D6E-409C-BE32-E72D297353CC}">
              <c16:uniqueId val="{00000004-FA99-4B1B-BCC9-AFDE24F83B76}"/>
            </c:ext>
          </c:extLst>
        </c:ser>
        <c:ser>
          <c:idx val="5"/>
          <c:order val="5"/>
          <c:tx>
            <c:strRef>
              <c:f>'8.14'!$A$32</c:f>
              <c:strCache>
                <c:ptCount val="1"/>
                <c:pt idx="0">
                  <c:v>Domácnosti</c:v>
                </c:pt>
              </c:strCache>
            </c:strRef>
          </c:tx>
          <c:spPr>
            <a:solidFill>
              <a:schemeClr val="accent6"/>
            </a:solidFill>
          </c:spPr>
          <c:invertIfNegative val="0"/>
          <c:cat>
            <c:strRef>
              <c:f>'8.14'!$C$38:$E$38</c:f>
              <c:strCache>
                <c:ptCount val="3"/>
                <c:pt idx="0">
                  <c:v>Leden</c:v>
                </c:pt>
                <c:pt idx="1">
                  <c:v>Únor</c:v>
                </c:pt>
                <c:pt idx="2">
                  <c:v>Březen</c:v>
                </c:pt>
              </c:strCache>
            </c:strRef>
          </c:cat>
          <c:val>
            <c:numRef>
              <c:f>('8.14'!$B$32,'8.14'!$D$32,'8.14'!$F$32)</c:f>
              <c:numCache>
                <c:formatCode>#,##0.0</c:formatCode>
                <c:ptCount val="3"/>
                <c:pt idx="0">
                  <c:v>198403.55500000002</c:v>
                </c:pt>
                <c:pt idx="1">
                  <c:v>154488.212</c:v>
                </c:pt>
                <c:pt idx="2">
                  <c:v>156266.00399999999</c:v>
                </c:pt>
              </c:numCache>
            </c:numRef>
          </c:val>
          <c:extLst>
            <c:ext xmlns:c16="http://schemas.microsoft.com/office/drawing/2014/chart" uri="{C3380CC4-5D6E-409C-BE32-E72D297353CC}">
              <c16:uniqueId val="{00000005-FA99-4B1B-BCC9-AFDE24F83B76}"/>
            </c:ext>
          </c:extLst>
        </c:ser>
        <c:ser>
          <c:idx val="6"/>
          <c:order val="6"/>
          <c:tx>
            <c:strRef>
              <c:f>'8.14'!$A$33</c:f>
              <c:strCache>
                <c:ptCount val="1"/>
                <c:pt idx="0">
                  <c:v>Obchod, služby, školství, zdravotnictví</c:v>
                </c:pt>
              </c:strCache>
            </c:strRef>
          </c:tx>
          <c:spPr>
            <a:solidFill>
              <a:srgbClr val="F0948F"/>
            </a:solidFill>
          </c:spPr>
          <c:invertIfNegative val="0"/>
          <c:cat>
            <c:strRef>
              <c:f>'8.14'!$C$38:$E$38</c:f>
              <c:strCache>
                <c:ptCount val="3"/>
                <c:pt idx="0">
                  <c:v>Leden</c:v>
                </c:pt>
                <c:pt idx="1">
                  <c:v>Únor</c:v>
                </c:pt>
                <c:pt idx="2">
                  <c:v>Březen</c:v>
                </c:pt>
              </c:strCache>
            </c:strRef>
          </c:cat>
          <c:val>
            <c:numRef>
              <c:f>('8.14'!$B$33,'8.14'!$D$33,'8.14'!$F$33)</c:f>
              <c:numCache>
                <c:formatCode>#,##0.0</c:formatCode>
                <c:ptCount val="3"/>
                <c:pt idx="0">
                  <c:v>98862.956000000006</c:v>
                </c:pt>
                <c:pt idx="1">
                  <c:v>77435.94</c:v>
                </c:pt>
                <c:pt idx="2">
                  <c:v>81415.532999999996</c:v>
                </c:pt>
              </c:numCache>
            </c:numRef>
          </c:val>
          <c:extLst>
            <c:ext xmlns:c16="http://schemas.microsoft.com/office/drawing/2014/chart" uri="{C3380CC4-5D6E-409C-BE32-E72D297353CC}">
              <c16:uniqueId val="{00000006-FA99-4B1B-BCC9-AFDE24F83B76}"/>
            </c:ext>
          </c:extLst>
        </c:ser>
        <c:ser>
          <c:idx val="7"/>
          <c:order val="7"/>
          <c:tx>
            <c:strRef>
              <c:f>'8.14'!$A$34</c:f>
              <c:strCache>
                <c:ptCount val="1"/>
                <c:pt idx="0">
                  <c:v>Ostatní</c:v>
                </c:pt>
              </c:strCache>
            </c:strRef>
          </c:tx>
          <c:spPr>
            <a:solidFill>
              <a:srgbClr val="F7C9C7"/>
            </a:solidFill>
          </c:spPr>
          <c:invertIfNegative val="0"/>
          <c:cat>
            <c:strRef>
              <c:f>'8.14'!$C$38:$E$38</c:f>
              <c:strCache>
                <c:ptCount val="3"/>
                <c:pt idx="0">
                  <c:v>Leden</c:v>
                </c:pt>
                <c:pt idx="1">
                  <c:v>Únor</c:v>
                </c:pt>
                <c:pt idx="2">
                  <c:v>Březen</c:v>
                </c:pt>
              </c:strCache>
            </c:strRef>
          </c:cat>
          <c:val>
            <c:numRef>
              <c:f>('8.14'!$B$34,'8.14'!$D$34,'8.14'!$F$34)</c:f>
              <c:numCache>
                <c:formatCode>#,##0.0</c:formatCode>
                <c:ptCount val="3"/>
                <c:pt idx="0">
                  <c:v>778.46</c:v>
                </c:pt>
                <c:pt idx="1">
                  <c:v>568.68500000000006</c:v>
                </c:pt>
                <c:pt idx="2">
                  <c:v>510.90599999999995</c:v>
                </c:pt>
              </c:numCache>
            </c:numRef>
          </c:val>
          <c:extLst>
            <c:ext xmlns:c16="http://schemas.microsoft.com/office/drawing/2014/chart" uri="{C3380CC4-5D6E-409C-BE32-E72D297353CC}">
              <c16:uniqueId val="{00000007-FA99-4B1B-BCC9-AFDE24F83B76}"/>
            </c:ext>
          </c:extLst>
        </c:ser>
        <c:dLbls>
          <c:showLegendKey val="0"/>
          <c:showVal val="0"/>
          <c:showCatName val="0"/>
          <c:showSerName val="0"/>
          <c:showPercent val="0"/>
          <c:showBubbleSize val="0"/>
        </c:dLbls>
        <c:gapWidth val="50"/>
        <c:overlap val="100"/>
        <c:axId val="284426240"/>
        <c:axId val="284427776"/>
      </c:barChart>
      <c:catAx>
        <c:axId val="2844262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84427776"/>
        <c:crosses val="autoZero"/>
        <c:auto val="1"/>
        <c:lblAlgn val="ctr"/>
        <c:lblOffset val="100"/>
        <c:noMultiLvlLbl val="0"/>
      </c:catAx>
      <c:valAx>
        <c:axId val="2844277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844262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solidFill>
                  <a:schemeClr val="tx2"/>
                </a:solidFill>
              </a:defRPr>
            </a:pPr>
            <a:r>
              <a:rPr lang="cs-CZ" sz="1000">
                <a:solidFill>
                  <a:schemeClr val="tx2"/>
                </a:solidFill>
              </a:rPr>
              <a:t>Podíl v ČR</a:t>
            </a:r>
          </a:p>
        </c:rich>
      </c:tx>
      <c:layout>
        <c:manualLayout>
          <c:xMode val="edge"/>
          <c:yMode val="edge"/>
          <c:x val="5.2920909316302948E-4"/>
          <c:y val="0"/>
        </c:manualLayout>
      </c:layout>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'8.14'!$A$38</c:f>
              <c:strCache>
                <c:ptCount val="1"/>
                <c:pt idx="0">
                  <c:v>Instalovaný výkon</c:v>
                </c:pt>
              </c:strCache>
            </c:strRef>
          </c:tx>
          <c:invertIfNegative val="0"/>
          <c:val>
            <c:numRef>
              <c:f>'8.14'!$B$38</c:f>
              <c:numCache>
                <c:formatCode>0.0%</c:formatCode>
                <c:ptCount val="1"/>
                <c:pt idx="0">
                  <c:v>3.3212582383883762E-2</c:v>
                </c:pt>
              </c:numCache>
            </c:numRef>
          </c:val>
          <c:extLst>
            <c:ext xmlns:c16="http://schemas.microsoft.com/office/drawing/2014/chart" uri="{C3380CC4-5D6E-409C-BE32-E72D297353CC}">
              <c16:uniqueId val="{00000000-0A0C-4FB2-83B0-E06802AF94F6}"/>
            </c:ext>
          </c:extLst>
        </c:ser>
        <c:ser>
          <c:idx val="1"/>
          <c:order val="1"/>
          <c:tx>
            <c:strRef>
              <c:f>'8.14'!$A$39</c:f>
              <c:strCache>
                <c:ptCount val="1"/>
                <c:pt idx="0">
                  <c:v>Výroba tepla brutto</c:v>
                </c:pt>
              </c:strCache>
            </c:strRef>
          </c:tx>
          <c:invertIfNegative val="0"/>
          <c:val>
            <c:numRef>
              <c:f>'8.14'!$B$39</c:f>
              <c:numCache>
                <c:formatCode>0.0%</c:formatCode>
                <c:ptCount val="1"/>
                <c:pt idx="0">
                  <c:v>4.6862744376745001E-2</c:v>
                </c:pt>
              </c:numCache>
            </c:numRef>
          </c:val>
          <c:extLst>
            <c:ext xmlns:c16="http://schemas.microsoft.com/office/drawing/2014/chart" uri="{C3380CC4-5D6E-409C-BE32-E72D297353CC}">
              <c16:uniqueId val="{00000001-0A0C-4FB2-83B0-E06802AF94F6}"/>
            </c:ext>
          </c:extLst>
        </c:ser>
        <c:ser>
          <c:idx val="2"/>
          <c:order val="2"/>
          <c:tx>
            <c:strRef>
              <c:f>'8.14'!$A$40</c:f>
              <c:strCache>
                <c:ptCount val="1"/>
                <c:pt idx="0">
                  <c:v>Dodávky tepla</c:v>
                </c:pt>
              </c:strCache>
            </c:strRef>
          </c:tx>
          <c:invertIfNegative val="0"/>
          <c:val>
            <c:numRef>
              <c:f>'8.14'!$B$40</c:f>
              <c:numCache>
                <c:formatCode>0.0%</c:formatCode>
                <c:ptCount val="1"/>
                <c:pt idx="0">
                  <c:v>4.4942824364015338E-2</c:v>
                </c:pt>
              </c:numCache>
            </c:numRef>
          </c:val>
          <c:extLst>
            <c:ext xmlns:c16="http://schemas.microsoft.com/office/drawing/2014/chart" uri="{C3380CC4-5D6E-409C-BE32-E72D297353CC}">
              <c16:uniqueId val="{00000002-0A0C-4FB2-83B0-E06802AF94F6}"/>
            </c:ext>
          </c:extLst>
        </c:ser>
        <c:dLbls>
          <c:showLegendKey val="0"/>
          <c:showVal val="0"/>
          <c:showCatName val="0"/>
          <c:showSerName val="0"/>
          <c:showPercent val="0"/>
          <c:showBubbleSize val="0"/>
        </c:dLbls>
        <c:gapWidth val="150"/>
        <c:axId val="284471296"/>
        <c:axId val="284472832"/>
      </c:barChart>
      <c:catAx>
        <c:axId val="284471296"/>
        <c:scaling>
          <c:orientation val="maxMin"/>
        </c:scaling>
        <c:delete val="0"/>
        <c:axPos val="l"/>
        <c:numFmt formatCode="General" sourceLinked="1"/>
        <c:majorTickMark val="none"/>
        <c:minorTickMark val="none"/>
        <c:tickLblPos val="none"/>
        <c:crossAx val="284472832"/>
        <c:crosses val="autoZero"/>
        <c:auto val="1"/>
        <c:lblAlgn val="ctr"/>
        <c:lblOffset val="100"/>
        <c:noMultiLvlLbl val="0"/>
      </c:catAx>
      <c:valAx>
        <c:axId val="284472832"/>
        <c:scaling>
          <c:orientation val="minMax"/>
          <c:max val="0.30000000000000004"/>
          <c:min val="0"/>
        </c:scaling>
        <c:delete val="0"/>
        <c:axPos val="b"/>
        <c:majorGridlines/>
        <c:numFmt formatCode="0%" sourceLinked="0"/>
        <c:majorTickMark val="out"/>
        <c:minorTickMark val="none"/>
        <c:tickLblPos val="nextTo"/>
        <c:spPr>
          <a:ln>
            <a:noFill/>
          </a:ln>
        </c:spPr>
        <c:txPr>
          <a:bodyPr/>
          <a:lstStyle/>
          <a:p>
            <a:pPr>
              <a:defRPr sz="900"/>
            </a:pPr>
            <a:endParaRPr lang="cs-CZ"/>
          </a:p>
        </c:txPr>
        <c:crossAx val="284471296"/>
        <c:crosses val="max"/>
        <c:crossBetween val="between"/>
        <c:majorUnit val="0.1"/>
      </c:valAx>
    </c:plotArea>
    <c:legend>
      <c:legendPos val="b"/>
      <c:layout>
        <c:manualLayout>
          <c:xMode val="edge"/>
          <c:yMode val="edge"/>
          <c:x val="1.5162396231415507E-3"/>
          <c:y val="0.76406173692914925"/>
          <c:w val="0.65737346283491216"/>
          <c:h val="0.235938263070850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chemeClr val="tx2"/>
                </a:solidFill>
              </a:defRPr>
            </a:pPr>
            <a:r>
              <a:rPr lang="cs-CZ" sz="1000" b="1" i="0" baseline="0">
                <a:solidFill>
                  <a:srgbClr val="233060"/>
                </a:solidFill>
                <a:effectLst/>
                <a:latin typeface="Arial" panose="020B0604020202020204" pitchFamily="34" charset="0"/>
                <a:cs typeface="Arial" panose="020B0604020202020204" pitchFamily="34" charset="0"/>
              </a:rPr>
              <a:t>Dodávky tepla podle paliv (GJ)</a:t>
            </a:r>
            <a:endParaRPr lang="cs-CZ" sz="1000">
              <a:solidFill>
                <a:srgbClr val="233060"/>
              </a:solidFill>
              <a:effectLst/>
              <a:latin typeface="Arial" panose="020B0604020202020204" pitchFamily="34" charset="0"/>
              <a:cs typeface="Arial" panose="020B0604020202020204" pitchFamily="34" charset="0"/>
            </a:endParaRPr>
          </a:p>
        </c:rich>
      </c:tx>
      <c:layout>
        <c:manualLayout>
          <c:xMode val="edge"/>
          <c:yMode val="edge"/>
          <c:x val="2.8085811307106494E-3"/>
          <c:y val="2.8891280065699226E-2"/>
        </c:manualLayout>
      </c:layout>
      <c:overlay val="0"/>
    </c:title>
    <c:autoTitleDeleted val="0"/>
    <c:plotArea>
      <c:layout/>
      <c:barChart>
        <c:barDir val="col"/>
        <c:grouping val="stacked"/>
        <c:varyColors val="0"/>
        <c:ser>
          <c:idx val="0"/>
          <c:order val="0"/>
          <c:tx>
            <c:strRef>
              <c:f>'8.14'!$A$10</c:f>
              <c:strCache>
                <c:ptCount val="1"/>
                <c:pt idx="0">
                  <c:v>Biomasa</c:v>
                </c:pt>
              </c:strCache>
            </c:strRef>
          </c:tx>
          <c:spPr>
            <a:solidFill>
              <a:srgbClr val="23315F"/>
            </a:solidFill>
          </c:spPr>
          <c:invertIfNegative val="0"/>
          <c:cat>
            <c:strRef>
              <c:f>'8.14'!$C$38:$E$38</c:f>
              <c:strCache>
                <c:ptCount val="3"/>
                <c:pt idx="0">
                  <c:v>Leden</c:v>
                </c:pt>
                <c:pt idx="1">
                  <c:v>Únor</c:v>
                </c:pt>
                <c:pt idx="2">
                  <c:v>Březen</c:v>
                </c:pt>
              </c:strCache>
            </c:strRef>
          </c:cat>
          <c:val>
            <c:numRef>
              <c:f>('8.14'!$B$10,'8.14'!$D$10,'8.14'!$F$10)</c:f>
              <c:numCache>
                <c:formatCode>#,##0.0</c:formatCode>
                <c:ptCount val="3"/>
                <c:pt idx="0">
                  <c:v>53185.375999999997</c:v>
                </c:pt>
                <c:pt idx="1">
                  <c:v>44743.188999999998</c:v>
                </c:pt>
                <c:pt idx="2">
                  <c:v>38953.059000000001</c:v>
                </c:pt>
              </c:numCache>
            </c:numRef>
          </c:val>
          <c:extLst>
            <c:ext xmlns:c16="http://schemas.microsoft.com/office/drawing/2014/chart" uri="{C3380CC4-5D6E-409C-BE32-E72D297353CC}">
              <c16:uniqueId val="{00000000-CEFC-45C0-93EE-DC9598E52E86}"/>
            </c:ext>
          </c:extLst>
        </c:ser>
        <c:ser>
          <c:idx val="1"/>
          <c:order val="1"/>
          <c:tx>
            <c:strRef>
              <c:f>'8.14'!$A$11</c:f>
              <c:strCache>
                <c:ptCount val="1"/>
                <c:pt idx="0">
                  <c:v>Bioplyn</c:v>
                </c:pt>
              </c:strCache>
            </c:strRef>
          </c:tx>
          <c:spPr>
            <a:solidFill>
              <a:srgbClr val="5A6588"/>
            </a:solidFill>
          </c:spPr>
          <c:invertIfNegative val="0"/>
          <c:cat>
            <c:strRef>
              <c:f>'8.14'!$C$38:$E$38</c:f>
              <c:strCache>
                <c:ptCount val="3"/>
                <c:pt idx="0">
                  <c:v>Leden</c:v>
                </c:pt>
                <c:pt idx="1">
                  <c:v>Únor</c:v>
                </c:pt>
                <c:pt idx="2">
                  <c:v>Březen</c:v>
                </c:pt>
              </c:strCache>
            </c:strRef>
          </c:cat>
          <c:val>
            <c:numRef>
              <c:f>('8.14'!$B$11,'8.14'!$D$11,'8.14'!$F$11)</c:f>
              <c:numCache>
                <c:formatCode>#,##0.0</c:formatCode>
                <c:ptCount val="3"/>
                <c:pt idx="0">
                  <c:v>1164.922</c:v>
                </c:pt>
                <c:pt idx="1">
                  <c:v>974.08999999999992</c:v>
                </c:pt>
                <c:pt idx="2">
                  <c:v>1027.8800000000001</c:v>
                </c:pt>
              </c:numCache>
            </c:numRef>
          </c:val>
          <c:extLst>
            <c:ext xmlns:c16="http://schemas.microsoft.com/office/drawing/2014/chart" uri="{C3380CC4-5D6E-409C-BE32-E72D297353CC}">
              <c16:uniqueId val="{00000001-CEFC-45C0-93EE-DC9598E52E86}"/>
            </c:ext>
          </c:extLst>
        </c:ser>
        <c:ser>
          <c:idx val="2"/>
          <c:order val="2"/>
          <c:tx>
            <c:strRef>
              <c:f>'8.14'!$A$12</c:f>
              <c:strCache>
                <c:ptCount val="1"/>
                <c:pt idx="0">
                  <c:v>Černé uhlí</c:v>
                </c:pt>
              </c:strCache>
            </c:strRef>
          </c:tx>
          <c:spPr>
            <a:solidFill>
              <a:srgbClr val="9198B0"/>
            </a:solidFill>
          </c:spPr>
          <c:invertIfNegative val="0"/>
          <c:cat>
            <c:strRef>
              <c:f>'8.14'!$C$38:$E$38</c:f>
              <c:strCache>
                <c:ptCount val="3"/>
                <c:pt idx="0">
                  <c:v>Leden</c:v>
                </c:pt>
                <c:pt idx="1">
                  <c:v>Únor</c:v>
                </c:pt>
                <c:pt idx="2">
                  <c:v>Březen</c:v>
                </c:pt>
              </c:strCache>
            </c:strRef>
          </c:cat>
          <c:val>
            <c:numRef>
              <c:f>('8.14'!$B$12,'8.14'!$D$12,'8.14'!$F$12)</c:f>
              <c:numCache>
                <c:formatCode>#,##0.0</c:formatCode>
                <c:ptCount val="3"/>
                <c:pt idx="0">
                  <c:v>10983.34</c:v>
                </c:pt>
                <c:pt idx="1">
                  <c:v>4332.2299999999996</c:v>
                </c:pt>
                <c:pt idx="2">
                  <c:v>13008.48</c:v>
                </c:pt>
              </c:numCache>
            </c:numRef>
          </c:val>
          <c:extLst>
            <c:ext xmlns:c16="http://schemas.microsoft.com/office/drawing/2014/chart" uri="{C3380CC4-5D6E-409C-BE32-E72D297353CC}">
              <c16:uniqueId val="{00000002-CEFC-45C0-93EE-DC9598E52E86}"/>
            </c:ext>
          </c:extLst>
        </c:ser>
        <c:ser>
          <c:idx val="3"/>
          <c:order val="3"/>
          <c:tx>
            <c:strRef>
              <c:f>'8.14'!$A$13</c:f>
              <c:strCache>
                <c:ptCount val="1"/>
                <c:pt idx="0">
                  <c:v>Elektrická energie</c:v>
                </c:pt>
              </c:strCache>
            </c:strRef>
          </c:tx>
          <c:spPr>
            <a:solidFill>
              <a:srgbClr val="C8CBD7"/>
            </a:solidFill>
          </c:spPr>
          <c:invertIfNegative val="0"/>
          <c:cat>
            <c:strRef>
              <c:f>'8.14'!$C$38:$E$38</c:f>
              <c:strCache>
                <c:ptCount val="3"/>
                <c:pt idx="0">
                  <c:v>Leden</c:v>
                </c:pt>
                <c:pt idx="1">
                  <c:v>Únor</c:v>
                </c:pt>
                <c:pt idx="2">
                  <c:v>Březen</c:v>
                </c:pt>
              </c:strCache>
            </c:strRef>
          </c:cat>
          <c:val>
            <c:numRef>
              <c:f>('8.14'!$B$13,'8.14'!$D$13,'8.14'!$F$13)</c:f>
              <c:numCache>
                <c:formatCode>#,##0.0</c:formatCode>
                <c:ptCount val="3"/>
                <c:pt idx="0">
                  <c:v>0</c:v>
                </c:pt>
                <c:pt idx="1">
                  <c:v>0</c:v>
                </c:pt>
                <c:pt idx="2">
                  <c:v>0</c:v>
                </c:pt>
              </c:numCache>
            </c:numRef>
          </c:val>
          <c:extLst>
            <c:ext xmlns:c16="http://schemas.microsoft.com/office/drawing/2014/chart" uri="{C3380CC4-5D6E-409C-BE32-E72D297353CC}">
              <c16:uniqueId val="{00000003-CEFC-45C0-93EE-DC9598E52E86}"/>
            </c:ext>
          </c:extLst>
        </c:ser>
        <c:ser>
          <c:idx val="4"/>
          <c:order val="4"/>
          <c:tx>
            <c:strRef>
              <c:f>'8.14'!$A$14</c:f>
              <c:strCache>
                <c:ptCount val="1"/>
                <c:pt idx="0">
                  <c:v>Energie prostředí (tepelné čerpadlo)</c:v>
                </c:pt>
              </c:strCache>
            </c:strRef>
          </c:tx>
          <c:spPr>
            <a:solidFill>
              <a:srgbClr val="E02C1F"/>
            </a:solidFill>
          </c:spPr>
          <c:invertIfNegative val="0"/>
          <c:cat>
            <c:strRef>
              <c:f>'8.14'!$C$38:$E$38</c:f>
              <c:strCache>
                <c:ptCount val="3"/>
                <c:pt idx="0">
                  <c:v>Leden</c:v>
                </c:pt>
                <c:pt idx="1">
                  <c:v>Únor</c:v>
                </c:pt>
                <c:pt idx="2">
                  <c:v>Březen</c:v>
                </c:pt>
              </c:strCache>
            </c:strRef>
          </c:cat>
          <c:val>
            <c:numRef>
              <c:f>('8.14'!$B$14,'8.14'!$D$14,'8.14'!$F$14)</c:f>
              <c:numCache>
                <c:formatCode>#,##0.0</c:formatCode>
                <c:ptCount val="3"/>
                <c:pt idx="0">
                  <c:v>0</c:v>
                </c:pt>
                <c:pt idx="1">
                  <c:v>0</c:v>
                </c:pt>
                <c:pt idx="2">
                  <c:v>4.0679999999999996</c:v>
                </c:pt>
              </c:numCache>
            </c:numRef>
          </c:val>
          <c:extLst>
            <c:ext xmlns:c16="http://schemas.microsoft.com/office/drawing/2014/chart" uri="{C3380CC4-5D6E-409C-BE32-E72D297353CC}">
              <c16:uniqueId val="{00000004-CEFC-45C0-93EE-DC9598E52E86}"/>
            </c:ext>
          </c:extLst>
        </c:ser>
        <c:ser>
          <c:idx val="5"/>
          <c:order val="5"/>
          <c:tx>
            <c:strRef>
              <c:f>'8.14'!$A$15</c:f>
              <c:strCache>
                <c:ptCount val="1"/>
                <c:pt idx="0">
                  <c:v>Energie Slunce (solární kolektor)</c:v>
                </c:pt>
              </c:strCache>
            </c:strRef>
          </c:tx>
          <c:spPr>
            <a:solidFill>
              <a:srgbClr val="E86158"/>
            </a:solidFill>
          </c:spPr>
          <c:invertIfNegative val="0"/>
          <c:cat>
            <c:strRef>
              <c:f>'8.14'!$C$38:$E$38</c:f>
              <c:strCache>
                <c:ptCount val="3"/>
                <c:pt idx="0">
                  <c:v>Leden</c:v>
                </c:pt>
                <c:pt idx="1">
                  <c:v>Únor</c:v>
                </c:pt>
                <c:pt idx="2">
                  <c:v>Březen</c:v>
                </c:pt>
              </c:strCache>
            </c:strRef>
          </c:cat>
          <c:val>
            <c:numRef>
              <c:f>('8.14'!$B$15,'8.14'!$D$15,'8.14'!$F$15)</c:f>
              <c:numCache>
                <c:formatCode>#,##0.0</c:formatCode>
                <c:ptCount val="3"/>
                <c:pt idx="0">
                  <c:v>0</c:v>
                </c:pt>
                <c:pt idx="1">
                  <c:v>0</c:v>
                </c:pt>
                <c:pt idx="2">
                  <c:v>0</c:v>
                </c:pt>
              </c:numCache>
            </c:numRef>
          </c:val>
          <c:extLst>
            <c:ext xmlns:c16="http://schemas.microsoft.com/office/drawing/2014/chart" uri="{C3380CC4-5D6E-409C-BE32-E72D297353CC}">
              <c16:uniqueId val="{00000005-CEFC-45C0-93EE-DC9598E52E86}"/>
            </c:ext>
          </c:extLst>
        </c:ser>
        <c:ser>
          <c:idx val="6"/>
          <c:order val="6"/>
          <c:tx>
            <c:strRef>
              <c:f>'8.14'!$A$16</c:f>
              <c:strCache>
                <c:ptCount val="1"/>
                <c:pt idx="0">
                  <c:v>Hnědé uhlí</c:v>
                </c:pt>
              </c:strCache>
            </c:strRef>
          </c:tx>
          <c:spPr>
            <a:solidFill>
              <a:srgbClr val="F0948F"/>
            </a:solidFill>
          </c:spPr>
          <c:invertIfNegative val="0"/>
          <c:cat>
            <c:strRef>
              <c:f>'8.14'!$C$38:$E$38</c:f>
              <c:strCache>
                <c:ptCount val="3"/>
                <c:pt idx="0">
                  <c:v>Leden</c:v>
                </c:pt>
                <c:pt idx="1">
                  <c:v>Únor</c:v>
                </c:pt>
                <c:pt idx="2">
                  <c:v>Březen</c:v>
                </c:pt>
              </c:strCache>
            </c:strRef>
          </c:cat>
          <c:val>
            <c:numRef>
              <c:f>('8.14'!$B$16,'8.14'!$D$16,'8.14'!$F$16)</c:f>
              <c:numCache>
                <c:formatCode>#,##0.0</c:formatCode>
                <c:ptCount val="3"/>
                <c:pt idx="0">
                  <c:v>317293.49800000002</c:v>
                </c:pt>
                <c:pt idx="1">
                  <c:v>258822.61900000001</c:v>
                </c:pt>
                <c:pt idx="2">
                  <c:v>275541.696</c:v>
                </c:pt>
              </c:numCache>
            </c:numRef>
          </c:val>
          <c:extLst>
            <c:ext xmlns:c16="http://schemas.microsoft.com/office/drawing/2014/chart" uri="{C3380CC4-5D6E-409C-BE32-E72D297353CC}">
              <c16:uniqueId val="{00000006-CEFC-45C0-93EE-DC9598E52E86}"/>
            </c:ext>
          </c:extLst>
        </c:ser>
        <c:ser>
          <c:idx val="7"/>
          <c:order val="7"/>
          <c:tx>
            <c:strRef>
              <c:f>'8.14'!$A$17</c:f>
              <c:strCache>
                <c:ptCount val="1"/>
                <c:pt idx="0">
                  <c:v>Jaderné palivo</c:v>
                </c:pt>
              </c:strCache>
            </c:strRef>
          </c:tx>
          <c:spPr>
            <a:solidFill>
              <a:srgbClr val="F7C9C7"/>
            </a:solidFill>
          </c:spPr>
          <c:invertIfNegative val="0"/>
          <c:cat>
            <c:strRef>
              <c:f>'8.14'!$C$38:$E$38</c:f>
              <c:strCache>
                <c:ptCount val="3"/>
                <c:pt idx="0">
                  <c:v>Leden</c:v>
                </c:pt>
                <c:pt idx="1">
                  <c:v>Únor</c:v>
                </c:pt>
                <c:pt idx="2">
                  <c:v>Březen</c:v>
                </c:pt>
              </c:strCache>
            </c:strRef>
          </c:cat>
          <c:val>
            <c:numRef>
              <c:f>('8.14'!$B$17,'8.14'!$D$17,'8.14'!$F$17)</c:f>
              <c:numCache>
                <c:formatCode>#,##0.0</c:formatCode>
                <c:ptCount val="3"/>
                <c:pt idx="0">
                  <c:v>0</c:v>
                </c:pt>
                <c:pt idx="1">
                  <c:v>0</c:v>
                </c:pt>
                <c:pt idx="2">
                  <c:v>0</c:v>
                </c:pt>
              </c:numCache>
            </c:numRef>
          </c:val>
          <c:extLst>
            <c:ext xmlns:c16="http://schemas.microsoft.com/office/drawing/2014/chart" uri="{C3380CC4-5D6E-409C-BE32-E72D297353CC}">
              <c16:uniqueId val="{00000007-CEFC-45C0-93EE-DC9598E52E86}"/>
            </c:ext>
          </c:extLst>
        </c:ser>
        <c:ser>
          <c:idx val="8"/>
          <c:order val="8"/>
          <c:tx>
            <c:strRef>
              <c:f>'8.14'!$A$18</c:f>
              <c:strCache>
                <c:ptCount val="1"/>
                <c:pt idx="0">
                  <c:v>Koks</c:v>
                </c:pt>
              </c:strCache>
            </c:strRef>
          </c:tx>
          <c:spPr>
            <a:solidFill>
              <a:srgbClr val="262626"/>
            </a:solidFill>
          </c:spPr>
          <c:invertIfNegative val="0"/>
          <c:cat>
            <c:strRef>
              <c:f>'8.14'!$C$38:$E$38</c:f>
              <c:strCache>
                <c:ptCount val="3"/>
                <c:pt idx="0">
                  <c:v>Leden</c:v>
                </c:pt>
                <c:pt idx="1">
                  <c:v>Únor</c:v>
                </c:pt>
                <c:pt idx="2">
                  <c:v>Březen</c:v>
                </c:pt>
              </c:strCache>
            </c:strRef>
          </c:cat>
          <c:val>
            <c:numRef>
              <c:f>('8.14'!$B$18,'8.14'!$D$18,'8.14'!$F$18)</c:f>
              <c:numCache>
                <c:formatCode>#,##0.0</c:formatCode>
                <c:ptCount val="3"/>
                <c:pt idx="0">
                  <c:v>0</c:v>
                </c:pt>
                <c:pt idx="1">
                  <c:v>0</c:v>
                </c:pt>
                <c:pt idx="2">
                  <c:v>0</c:v>
                </c:pt>
              </c:numCache>
            </c:numRef>
          </c:val>
          <c:extLst>
            <c:ext xmlns:c16="http://schemas.microsoft.com/office/drawing/2014/chart" uri="{C3380CC4-5D6E-409C-BE32-E72D297353CC}">
              <c16:uniqueId val="{00000008-CEFC-45C0-93EE-DC9598E52E86}"/>
            </c:ext>
          </c:extLst>
        </c:ser>
        <c:ser>
          <c:idx val="9"/>
          <c:order val="9"/>
          <c:tx>
            <c:strRef>
              <c:f>'8.14'!$A$19</c:f>
              <c:strCache>
                <c:ptCount val="1"/>
                <c:pt idx="0">
                  <c:v>Odpadní teplo</c:v>
                </c:pt>
              </c:strCache>
            </c:strRef>
          </c:tx>
          <c:spPr>
            <a:solidFill>
              <a:srgbClr val="646363"/>
            </a:solidFill>
          </c:spPr>
          <c:invertIfNegative val="0"/>
          <c:cat>
            <c:strRef>
              <c:f>'8.14'!$C$38:$E$38</c:f>
              <c:strCache>
                <c:ptCount val="3"/>
                <c:pt idx="0">
                  <c:v>Leden</c:v>
                </c:pt>
                <c:pt idx="1">
                  <c:v>Únor</c:v>
                </c:pt>
                <c:pt idx="2">
                  <c:v>Březen</c:v>
                </c:pt>
              </c:strCache>
            </c:strRef>
          </c:cat>
          <c:val>
            <c:numRef>
              <c:f>('8.14'!$B$19,'8.14'!$D$19,'8.14'!$F$19)</c:f>
              <c:numCache>
                <c:formatCode>#,##0.0</c:formatCode>
                <c:ptCount val="3"/>
                <c:pt idx="0">
                  <c:v>2331</c:v>
                </c:pt>
                <c:pt idx="1">
                  <c:v>2034</c:v>
                </c:pt>
                <c:pt idx="2">
                  <c:v>722</c:v>
                </c:pt>
              </c:numCache>
            </c:numRef>
          </c:val>
          <c:extLst>
            <c:ext xmlns:c16="http://schemas.microsoft.com/office/drawing/2014/chart" uri="{C3380CC4-5D6E-409C-BE32-E72D297353CC}">
              <c16:uniqueId val="{00000009-CEFC-45C0-93EE-DC9598E52E86}"/>
            </c:ext>
          </c:extLst>
        </c:ser>
        <c:ser>
          <c:idx val="10"/>
          <c:order val="10"/>
          <c:tx>
            <c:strRef>
              <c:f>'8.14'!$A$20</c:f>
              <c:strCache>
                <c:ptCount val="1"/>
                <c:pt idx="0">
                  <c:v>Ostatní kapalná paliva</c:v>
                </c:pt>
              </c:strCache>
            </c:strRef>
          </c:tx>
          <c:spPr>
            <a:solidFill>
              <a:srgbClr val="9D9D9C"/>
            </a:solidFill>
          </c:spPr>
          <c:invertIfNegative val="0"/>
          <c:cat>
            <c:strRef>
              <c:f>'8.14'!$C$38:$E$38</c:f>
              <c:strCache>
                <c:ptCount val="3"/>
                <c:pt idx="0">
                  <c:v>Leden</c:v>
                </c:pt>
                <c:pt idx="1">
                  <c:v>Únor</c:v>
                </c:pt>
                <c:pt idx="2">
                  <c:v>Březen</c:v>
                </c:pt>
              </c:strCache>
            </c:strRef>
          </c:cat>
          <c:val>
            <c:numRef>
              <c:f>('8.14'!$B$20,'8.14'!$D$20,'8.14'!$F$20)</c:f>
              <c:numCache>
                <c:formatCode>#,##0.0</c:formatCode>
                <c:ptCount val="3"/>
                <c:pt idx="0">
                  <c:v>7365</c:v>
                </c:pt>
                <c:pt idx="1">
                  <c:v>4247</c:v>
                </c:pt>
                <c:pt idx="2">
                  <c:v>4793</c:v>
                </c:pt>
              </c:numCache>
            </c:numRef>
          </c:val>
          <c:extLst>
            <c:ext xmlns:c16="http://schemas.microsoft.com/office/drawing/2014/chart" uri="{C3380CC4-5D6E-409C-BE32-E72D297353CC}">
              <c16:uniqueId val="{0000000A-CEFC-45C0-93EE-DC9598E52E86}"/>
            </c:ext>
          </c:extLst>
        </c:ser>
        <c:ser>
          <c:idx val="11"/>
          <c:order val="11"/>
          <c:tx>
            <c:strRef>
              <c:f>'8.14'!$A$21</c:f>
              <c:strCache>
                <c:ptCount val="1"/>
                <c:pt idx="0">
                  <c:v>Ostatní pevná paliva</c:v>
                </c:pt>
              </c:strCache>
            </c:strRef>
          </c:tx>
          <c:spPr>
            <a:solidFill>
              <a:srgbClr val="D0D0D0"/>
            </a:solidFill>
          </c:spPr>
          <c:invertIfNegative val="0"/>
          <c:cat>
            <c:strRef>
              <c:f>'8.14'!$C$38:$E$38</c:f>
              <c:strCache>
                <c:ptCount val="3"/>
                <c:pt idx="0">
                  <c:v>Leden</c:v>
                </c:pt>
                <c:pt idx="1">
                  <c:v>Únor</c:v>
                </c:pt>
                <c:pt idx="2">
                  <c:v>Březen</c:v>
                </c:pt>
              </c:strCache>
            </c:strRef>
          </c:cat>
          <c:val>
            <c:numRef>
              <c:f>('8.14'!$B$21,'8.14'!$D$21,'8.14'!$F$21)</c:f>
              <c:numCache>
                <c:formatCode>#,##0.0</c:formatCode>
                <c:ptCount val="3"/>
                <c:pt idx="0">
                  <c:v>2789.9</c:v>
                </c:pt>
                <c:pt idx="1">
                  <c:v>2018.5</c:v>
                </c:pt>
                <c:pt idx="2">
                  <c:v>2735.8</c:v>
                </c:pt>
              </c:numCache>
            </c:numRef>
          </c:val>
          <c:extLst>
            <c:ext xmlns:c16="http://schemas.microsoft.com/office/drawing/2014/chart" uri="{C3380CC4-5D6E-409C-BE32-E72D297353CC}">
              <c16:uniqueId val="{0000000B-CEFC-45C0-93EE-DC9598E52E86}"/>
            </c:ext>
          </c:extLst>
        </c:ser>
        <c:ser>
          <c:idx val="12"/>
          <c:order val="12"/>
          <c:tx>
            <c:strRef>
              <c:f>'8.14'!$A$22</c:f>
              <c:strCache>
                <c:ptCount val="1"/>
                <c:pt idx="0">
                  <c:v>Ostatní plyny</c:v>
                </c:pt>
              </c:strCache>
            </c:strRef>
          </c:tx>
          <c:spPr>
            <a:pattFill prst="ltUpDiag">
              <a:fgClr>
                <a:srgbClr val="23315F"/>
              </a:fgClr>
              <a:bgClr>
                <a:sysClr val="window" lastClr="FFFFFF"/>
              </a:bgClr>
            </a:pattFill>
          </c:spPr>
          <c:invertIfNegative val="0"/>
          <c:cat>
            <c:strRef>
              <c:f>'8.14'!$C$38:$E$38</c:f>
              <c:strCache>
                <c:ptCount val="3"/>
                <c:pt idx="0">
                  <c:v>Leden</c:v>
                </c:pt>
                <c:pt idx="1">
                  <c:v>Únor</c:v>
                </c:pt>
                <c:pt idx="2">
                  <c:v>Březen</c:v>
                </c:pt>
              </c:strCache>
            </c:strRef>
          </c:cat>
          <c:val>
            <c:numRef>
              <c:f>('8.14'!$B$22,'8.14'!$D$22,'8.14'!$F$22)</c:f>
              <c:numCache>
                <c:formatCode>#,##0.0</c:formatCode>
                <c:ptCount val="3"/>
                <c:pt idx="0">
                  <c:v>14542</c:v>
                </c:pt>
                <c:pt idx="1">
                  <c:v>14540</c:v>
                </c:pt>
                <c:pt idx="2">
                  <c:v>15681</c:v>
                </c:pt>
              </c:numCache>
            </c:numRef>
          </c:val>
          <c:extLst>
            <c:ext xmlns:c16="http://schemas.microsoft.com/office/drawing/2014/chart" uri="{C3380CC4-5D6E-409C-BE32-E72D297353CC}">
              <c16:uniqueId val="{0000000C-CEFC-45C0-93EE-DC9598E52E86}"/>
            </c:ext>
          </c:extLst>
        </c:ser>
        <c:ser>
          <c:idx val="13"/>
          <c:order val="13"/>
          <c:tx>
            <c:strRef>
              <c:f>'8.14'!$A$23</c:f>
              <c:strCache>
                <c:ptCount val="1"/>
                <c:pt idx="0">
                  <c:v>Ostatní</c:v>
                </c:pt>
              </c:strCache>
            </c:strRef>
          </c:tx>
          <c:spPr>
            <a:pattFill prst="ltUpDiag">
              <a:fgClr>
                <a:srgbClr val="E02C1F"/>
              </a:fgClr>
              <a:bgClr>
                <a:sysClr val="window" lastClr="FFFFFF"/>
              </a:bgClr>
            </a:pattFill>
          </c:spPr>
          <c:invertIfNegative val="0"/>
          <c:cat>
            <c:strRef>
              <c:f>'8.14'!$C$38:$E$38</c:f>
              <c:strCache>
                <c:ptCount val="3"/>
                <c:pt idx="0">
                  <c:v>Leden</c:v>
                </c:pt>
                <c:pt idx="1">
                  <c:v>Únor</c:v>
                </c:pt>
                <c:pt idx="2">
                  <c:v>Březen</c:v>
                </c:pt>
              </c:strCache>
            </c:strRef>
          </c:cat>
          <c:val>
            <c:numRef>
              <c:f>('8.14'!$B$23,'8.14'!$D$23,'8.14'!$F$23)</c:f>
              <c:numCache>
                <c:formatCode>#,##0.0</c:formatCode>
                <c:ptCount val="3"/>
                <c:pt idx="0">
                  <c:v>0</c:v>
                </c:pt>
                <c:pt idx="1">
                  <c:v>0</c:v>
                </c:pt>
                <c:pt idx="2">
                  <c:v>0</c:v>
                </c:pt>
              </c:numCache>
            </c:numRef>
          </c:val>
          <c:extLst>
            <c:ext xmlns:c16="http://schemas.microsoft.com/office/drawing/2014/chart" uri="{C3380CC4-5D6E-409C-BE32-E72D297353CC}">
              <c16:uniqueId val="{0000000D-CEFC-45C0-93EE-DC9598E52E86}"/>
            </c:ext>
          </c:extLst>
        </c:ser>
        <c:ser>
          <c:idx val="14"/>
          <c:order val="14"/>
          <c:tx>
            <c:strRef>
              <c:f>'8.14'!$A$24</c:f>
              <c:strCache>
                <c:ptCount val="1"/>
                <c:pt idx="0">
                  <c:v>Topné oleje</c:v>
                </c:pt>
              </c:strCache>
            </c:strRef>
          </c:tx>
          <c:spPr>
            <a:pattFill prst="ltUpDiag">
              <a:fgClr>
                <a:srgbClr val="5A6588"/>
              </a:fgClr>
              <a:bgClr>
                <a:sysClr val="window" lastClr="FFFFFF"/>
              </a:bgClr>
            </a:pattFill>
          </c:spPr>
          <c:invertIfNegative val="0"/>
          <c:cat>
            <c:strRef>
              <c:f>'8.14'!$C$38:$E$38</c:f>
              <c:strCache>
                <c:ptCount val="3"/>
                <c:pt idx="0">
                  <c:v>Leden</c:v>
                </c:pt>
                <c:pt idx="1">
                  <c:v>Únor</c:v>
                </c:pt>
                <c:pt idx="2">
                  <c:v>Březen</c:v>
                </c:pt>
              </c:strCache>
            </c:strRef>
          </c:cat>
          <c:val>
            <c:numRef>
              <c:f>('8.14'!$B$24,'8.14'!$D$24,'8.14'!$F$24)</c:f>
              <c:numCache>
                <c:formatCode>#,##0.0</c:formatCode>
                <c:ptCount val="3"/>
                <c:pt idx="0">
                  <c:v>7.51</c:v>
                </c:pt>
                <c:pt idx="1">
                  <c:v>90.85</c:v>
                </c:pt>
                <c:pt idx="2">
                  <c:v>114.07</c:v>
                </c:pt>
              </c:numCache>
            </c:numRef>
          </c:val>
          <c:extLst>
            <c:ext xmlns:c16="http://schemas.microsoft.com/office/drawing/2014/chart" uri="{C3380CC4-5D6E-409C-BE32-E72D297353CC}">
              <c16:uniqueId val="{0000000E-CEFC-45C0-93EE-DC9598E52E86}"/>
            </c:ext>
          </c:extLst>
        </c:ser>
        <c:ser>
          <c:idx val="15"/>
          <c:order val="15"/>
          <c:tx>
            <c:strRef>
              <c:f>'8.14'!$A$25</c:f>
              <c:strCache>
                <c:ptCount val="1"/>
                <c:pt idx="0">
                  <c:v>Zemní plyn</c:v>
                </c:pt>
              </c:strCache>
            </c:strRef>
          </c:tx>
          <c:spPr>
            <a:pattFill prst="ltUpDiag">
              <a:fgClr>
                <a:srgbClr val="E86158"/>
              </a:fgClr>
              <a:bgClr>
                <a:sysClr val="window" lastClr="FFFFFF"/>
              </a:bgClr>
            </a:pattFill>
          </c:spPr>
          <c:invertIfNegative val="0"/>
          <c:cat>
            <c:strRef>
              <c:f>'8.14'!$C$38:$E$38</c:f>
              <c:strCache>
                <c:ptCount val="3"/>
                <c:pt idx="0">
                  <c:v>Leden</c:v>
                </c:pt>
                <c:pt idx="1">
                  <c:v>Únor</c:v>
                </c:pt>
                <c:pt idx="2">
                  <c:v>Březen</c:v>
                </c:pt>
              </c:strCache>
            </c:strRef>
          </c:cat>
          <c:val>
            <c:numRef>
              <c:f>('8.14'!$B$25,'8.14'!$D$25,'8.14'!$F$25)</c:f>
              <c:numCache>
                <c:formatCode>#,##0.0</c:formatCode>
                <c:ptCount val="3"/>
                <c:pt idx="0">
                  <c:v>125428.0995337965</c:v>
                </c:pt>
                <c:pt idx="1">
                  <c:v>104268.60549469771</c:v>
                </c:pt>
                <c:pt idx="2">
                  <c:v>104158.43042253182</c:v>
                </c:pt>
              </c:numCache>
            </c:numRef>
          </c:val>
          <c:extLst>
            <c:ext xmlns:c16="http://schemas.microsoft.com/office/drawing/2014/chart" uri="{C3380CC4-5D6E-409C-BE32-E72D297353CC}">
              <c16:uniqueId val="{0000000F-CEFC-45C0-93EE-DC9598E52E86}"/>
            </c:ext>
          </c:extLst>
        </c:ser>
        <c:dLbls>
          <c:showLegendKey val="0"/>
          <c:showVal val="0"/>
          <c:showCatName val="0"/>
          <c:showSerName val="0"/>
          <c:showPercent val="0"/>
          <c:showBubbleSize val="0"/>
        </c:dLbls>
        <c:gapWidth val="75"/>
        <c:overlap val="100"/>
        <c:axId val="290467840"/>
        <c:axId val="290469376"/>
      </c:barChart>
      <c:catAx>
        <c:axId val="29046784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90469376"/>
        <c:crosses val="autoZero"/>
        <c:auto val="1"/>
        <c:lblAlgn val="ctr"/>
        <c:lblOffset val="100"/>
        <c:noMultiLvlLbl val="0"/>
      </c:catAx>
      <c:valAx>
        <c:axId val="290469376"/>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046784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FBD0-42E5-B52B-A07C1DB43778}"/>
              </c:ext>
            </c:extLst>
          </c:dPt>
          <c:dPt>
            <c:idx val="1"/>
            <c:bubble3D val="0"/>
            <c:spPr>
              <a:solidFill>
                <a:schemeClr val="accent2"/>
              </a:solidFill>
            </c:spPr>
            <c:extLst>
              <c:ext xmlns:c16="http://schemas.microsoft.com/office/drawing/2014/chart" uri="{C3380CC4-5D6E-409C-BE32-E72D297353CC}">
                <c16:uniqueId val="{00000003-FBD0-42E5-B52B-A07C1DB43778}"/>
              </c:ext>
            </c:extLst>
          </c:dPt>
          <c:dPt>
            <c:idx val="2"/>
            <c:bubble3D val="0"/>
            <c:spPr>
              <a:solidFill>
                <a:schemeClr val="accent3"/>
              </a:solidFill>
            </c:spPr>
            <c:extLst>
              <c:ext xmlns:c16="http://schemas.microsoft.com/office/drawing/2014/chart" uri="{C3380CC4-5D6E-409C-BE32-E72D297353CC}">
                <c16:uniqueId val="{00000005-FBD0-42E5-B52B-A07C1DB43778}"/>
              </c:ext>
            </c:extLst>
          </c:dPt>
          <c:dPt>
            <c:idx val="3"/>
            <c:bubble3D val="0"/>
            <c:spPr>
              <a:solidFill>
                <a:schemeClr val="accent4"/>
              </a:solidFill>
            </c:spPr>
            <c:extLst>
              <c:ext xmlns:c16="http://schemas.microsoft.com/office/drawing/2014/chart" uri="{C3380CC4-5D6E-409C-BE32-E72D297353CC}">
                <c16:uniqueId val="{00000007-FBD0-42E5-B52B-A07C1DB43778}"/>
              </c:ext>
            </c:extLst>
          </c:dPt>
          <c:dPt>
            <c:idx val="4"/>
            <c:bubble3D val="0"/>
            <c:spPr>
              <a:solidFill>
                <a:schemeClr val="accent5"/>
              </a:solidFill>
            </c:spPr>
            <c:extLst>
              <c:ext xmlns:c16="http://schemas.microsoft.com/office/drawing/2014/chart" uri="{C3380CC4-5D6E-409C-BE32-E72D297353CC}">
                <c16:uniqueId val="{00000009-FBD0-42E5-B52B-A07C1DB43778}"/>
              </c:ext>
            </c:extLst>
          </c:dPt>
          <c:dPt>
            <c:idx val="5"/>
            <c:bubble3D val="0"/>
            <c:spPr>
              <a:solidFill>
                <a:schemeClr val="accent6"/>
              </a:solidFill>
            </c:spPr>
            <c:extLst>
              <c:ext xmlns:c16="http://schemas.microsoft.com/office/drawing/2014/chart" uri="{C3380CC4-5D6E-409C-BE32-E72D297353CC}">
                <c16:uniqueId val="{0000000B-FBD0-42E5-B52B-A07C1DB43778}"/>
              </c:ext>
            </c:extLst>
          </c:dPt>
          <c:dPt>
            <c:idx val="6"/>
            <c:bubble3D val="0"/>
            <c:spPr>
              <a:solidFill>
                <a:srgbClr val="F0948F"/>
              </a:solidFill>
            </c:spPr>
            <c:extLst>
              <c:ext xmlns:c16="http://schemas.microsoft.com/office/drawing/2014/chart" uri="{C3380CC4-5D6E-409C-BE32-E72D297353CC}">
                <c16:uniqueId val="{0000000D-FBD0-42E5-B52B-A07C1DB43778}"/>
              </c:ext>
            </c:extLst>
          </c:dPt>
          <c:dPt>
            <c:idx val="7"/>
            <c:bubble3D val="0"/>
            <c:spPr>
              <a:solidFill>
                <a:srgbClr val="F7C9C7"/>
              </a:solidFill>
            </c:spPr>
            <c:extLst>
              <c:ext xmlns:c16="http://schemas.microsoft.com/office/drawing/2014/chart" uri="{C3380CC4-5D6E-409C-BE32-E72D297353CC}">
                <c16:uniqueId val="{0000000F-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10-FBD0-42E5-B52B-A07C1DB43778}"/>
            </c:ext>
          </c:extLst>
        </c:ser>
        <c:ser>
          <c:idx val="2"/>
          <c:order val="1"/>
          <c:dPt>
            <c:idx val="0"/>
            <c:bubble3D val="0"/>
            <c:spPr>
              <a:solidFill>
                <a:schemeClr val="accent1"/>
              </a:solidFill>
            </c:spPr>
            <c:extLst>
              <c:ext xmlns:c16="http://schemas.microsoft.com/office/drawing/2014/chart" uri="{C3380CC4-5D6E-409C-BE32-E72D297353CC}">
                <c16:uniqueId val="{00000012-FBD0-42E5-B52B-A07C1DB43778}"/>
              </c:ext>
            </c:extLst>
          </c:dPt>
          <c:dPt>
            <c:idx val="1"/>
            <c:bubble3D val="0"/>
            <c:spPr>
              <a:solidFill>
                <a:schemeClr val="accent2"/>
              </a:solidFill>
            </c:spPr>
            <c:extLst>
              <c:ext xmlns:c16="http://schemas.microsoft.com/office/drawing/2014/chart" uri="{C3380CC4-5D6E-409C-BE32-E72D297353CC}">
                <c16:uniqueId val="{00000014-FBD0-42E5-B52B-A07C1DB43778}"/>
              </c:ext>
            </c:extLst>
          </c:dPt>
          <c:dPt>
            <c:idx val="2"/>
            <c:bubble3D val="0"/>
            <c:spPr>
              <a:solidFill>
                <a:schemeClr val="accent3"/>
              </a:solidFill>
            </c:spPr>
            <c:extLst>
              <c:ext xmlns:c16="http://schemas.microsoft.com/office/drawing/2014/chart" uri="{C3380CC4-5D6E-409C-BE32-E72D297353CC}">
                <c16:uniqueId val="{00000016-FBD0-42E5-B52B-A07C1DB43778}"/>
              </c:ext>
            </c:extLst>
          </c:dPt>
          <c:dPt>
            <c:idx val="3"/>
            <c:bubble3D val="0"/>
            <c:spPr>
              <a:solidFill>
                <a:schemeClr val="accent4"/>
              </a:solidFill>
            </c:spPr>
            <c:extLst>
              <c:ext xmlns:c16="http://schemas.microsoft.com/office/drawing/2014/chart" uri="{C3380CC4-5D6E-409C-BE32-E72D297353CC}">
                <c16:uniqueId val="{00000018-FBD0-42E5-B52B-A07C1DB43778}"/>
              </c:ext>
            </c:extLst>
          </c:dPt>
          <c:dPt>
            <c:idx val="4"/>
            <c:bubble3D val="0"/>
            <c:spPr>
              <a:solidFill>
                <a:schemeClr val="accent5"/>
              </a:solidFill>
            </c:spPr>
            <c:extLst>
              <c:ext xmlns:c16="http://schemas.microsoft.com/office/drawing/2014/chart" uri="{C3380CC4-5D6E-409C-BE32-E72D297353CC}">
                <c16:uniqueId val="{0000001A-FBD0-42E5-B52B-A07C1DB43778}"/>
              </c:ext>
            </c:extLst>
          </c:dPt>
          <c:dPt>
            <c:idx val="5"/>
            <c:bubble3D val="0"/>
            <c:spPr>
              <a:solidFill>
                <a:schemeClr val="accent6"/>
              </a:solidFill>
            </c:spPr>
            <c:extLst>
              <c:ext xmlns:c16="http://schemas.microsoft.com/office/drawing/2014/chart" uri="{C3380CC4-5D6E-409C-BE32-E72D297353CC}">
                <c16:uniqueId val="{0000001C-FBD0-42E5-B52B-A07C1DB43778}"/>
              </c:ext>
            </c:extLst>
          </c:dPt>
          <c:dPt>
            <c:idx val="6"/>
            <c:bubble3D val="0"/>
            <c:spPr>
              <a:solidFill>
                <a:srgbClr val="F0948F"/>
              </a:solidFill>
            </c:spPr>
            <c:extLst>
              <c:ext xmlns:c16="http://schemas.microsoft.com/office/drawing/2014/chart" uri="{C3380CC4-5D6E-409C-BE32-E72D297353CC}">
                <c16:uniqueId val="{0000001E-FBD0-42E5-B52B-A07C1DB43778}"/>
              </c:ext>
            </c:extLst>
          </c:dPt>
          <c:dPt>
            <c:idx val="7"/>
            <c:bubble3D val="0"/>
            <c:spPr>
              <a:solidFill>
                <a:srgbClr val="F7C9C7"/>
              </a:solidFill>
            </c:spPr>
            <c:extLst>
              <c:ext xmlns:c16="http://schemas.microsoft.com/office/drawing/2014/chart" uri="{C3380CC4-5D6E-409C-BE32-E72D297353CC}">
                <c16:uniqueId val="{00000020-FBD0-42E5-B52B-A07C1DB43778}"/>
              </c:ext>
            </c:extLst>
          </c:dPt>
          <c:cat>
            <c:numRef>
              <c:f>'8.5'!$O$27:$O$34</c:f>
              <c:numCache>
                <c:formatCode>#,##0.0</c:formatCode>
                <c:ptCount val="8"/>
              </c:numCache>
            </c:numRef>
          </c:cat>
          <c:val>
            <c:numRef>
              <c:f>'8.5'!$J$27:$J$34</c:f>
              <c:numCache>
                <c:formatCode>0.0</c:formatCode>
                <c:ptCount val="8"/>
              </c:numCache>
            </c:numRef>
          </c:val>
          <c:extLst>
            <c:ext xmlns:c16="http://schemas.microsoft.com/office/drawing/2014/chart" uri="{C3380CC4-5D6E-409C-BE32-E72D297353CC}">
              <c16:uniqueId val="{00000021-FBD0-42E5-B52B-A07C1DB43778}"/>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v krajích ČR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8.7522858821926803E-4"/>
          <c:y val="1.9412568542671475E-2"/>
        </c:manualLayout>
      </c:layout>
      <c:overlay val="0"/>
    </c:title>
    <c:autoTitleDeleted val="0"/>
    <c:plotArea>
      <c:layout>
        <c:manualLayout>
          <c:layoutTarget val="inner"/>
          <c:xMode val="edge"/>
          <c:yMode val="edge"/>
          <c:x val="5.2474996437257108E-2"/>
          <c:y val="0.10191598484902524"/>
          <c:w val="0.93207800450719913"/>
          <c:h val="0.82696930572298821"/>
        </c:manualLayout>
      </c:layout>
      <c:barChart>
        <c:barDir val="col"/>
        <c:grouping val="stacked"/>
        <c:varyColors val="0"/>
        <c:ser>
          <c:idx val="0"/>
          <c:order val="0"/>
          <c:tx>
            <c:strRef>
              <c:f>'5.3'!$A$5</c:f>
              <c:strCache>
                <c:ptCount val="1"/>
                <c:pt idx="0">
                  <c:v>Biomasa</c:v>
                </c:pt>
              </c:strCache>
            </c:strRef>
          </c:tx>
          <c:spPr>
            <a:solidFill>
              <a:schemeClr val="tx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478.8996800000001</c:v>
                </c:pt>
                <c:pt idx="2">
                  <c:v>150.16507000000001</c:v>
                </c:pt>
                <c:pt idx="3">
                  <c:v>130.645171</c:v>
                </c:pt>
                <c:pt idx="4">
                  <c:v>207.64753200000001</c:v>
                </c:pt>
                <c:pt idx="5">
                  <c:v>147.86548000000002</c:v>
                </c:pt>
                <c:pt idx="6">
                  <c:v>1.4797360000000004</c:v>
                </c:pt>
                <c:pt idx="7">
                  <c:v>241.59033000000002</c:v>
                </c:pt>
                <c:pt idx="8">
                  <c:v>55.282579999999996</c:v>
                </c:pt>
                <c:pt idx="9">
                  <c:v>16.347381000000002</c:v>
                </c:pt>
                <c:pt idx="10">
                  <c:v>292.899857</c:v>
                </c:pt>
                <c:pt idx="11">
                  <c:v>403.21881200000001</c:v>
                </c:pt>
                <c:pt idx="12">
                  <c:v>436.03175199999993</c:v>
                </c:pt>
                <c:pt idx="13">
                  <c:v>136.88162400000002</c:v>
                </c:pt>
              </c:numCache>
            </c:numRef>
          </c:val>
          <c:extLst>
            <c:ext xmlns:c16="http://schemas.microsoft.com/office/drawing/2014/chart" uri="{C3380CC4-5D6E-409C-BE32-E72D297353CC}">
              <c16:uniqueId val="{00000000-4CF3-4CEE-99A3-8A94D6647563}"/>
            </c:ext>
          </c:extLst>
        </c:ser>
        <c:ser>
          <c:idx val="1"/>
          <c:order val="1"/>
          <c:tx>
            <c:strRef>
              <c:f>'5.3'!$A$6</c:f>
              <c:strCache>
                <c:ptCount val="1"/>
                <c:pt idx="0">
                  <c:v>Bioplyn</c:v>
                </c:pt>
              </c:strCache>
            </c:strRef>
          </c:tx>
          <c:spPr>
            <a:solidFill>
              <a:schemeClr val="accent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23.997</c:v>
                </c:pt>
                <c:pt idx="1">
                  <c:v>33.298071999999998</c:v>
                </c:pt>
                <c:pt idx="2">
                  <c:v>24.457569000000003</c:v>
                </c:pt>
                <c:pt idx="3">
                  <c:v>2.1739999999999999</c:v>
                </c:pt>
                <c:pt idx="4">
                  <c:v>16.975968000000002</c:v>
                </c:pt>
                <c:pt idx="5">
                  <c:v>15.816310999999999</c:v>
                </c:pt>
                <c:pt idx="6">
                  <c:v>2.9787199999999996</c:v>
                </c:pt>
                <c:pt idx="7">
                  <c:v>0.35275299999999993</c:v>
                </c:pt>
                <c:pt idx="8">
                  <c:v>11.226965</c:v>
                </c:pt>
                <c:pt idx="9">
                  <c:v>17.154009999999996</c:v>
                </c:pt>
                <c:pt idx="10">
                  <c:v>23.850270000000005</c:v>
                </c:pt>
                <c:pt idx="11">
                  <c:v>13.166082999999999</c:v>
                </c:pt>
                <c:pt idx="12">
                  <c:v>5.5746830000000003</c:v>
                </c:pt>
                <c:pt idx="13">
                  <c:v>3.1668919999999998</c:v>
                </c:pt>
              </c:numCache>
            </c:numRef>
          </c:val>
          <c:extLst>
            <c:ext xmlns:c16="http://schemas.microsoft.com/office/drawing/2014/chart" uri="{C3380CC4-5D6E-409C-BE32-E72D297353CC}">
              <c16:uniqueId val="{00000001-4CF3-4CEE-99A3-8A94D6647563}"/>
            </c:ext>
          </c:extLst>
        </c:ser>
        <c:ser>
          <c:idx val="2"/>
          <c:order val="2"/>
          <c:tx>
            <c:strRef>
              <c:f>'5.3'!$A$7</c:f>
              <c:strCache>
                <c:ptCount val="1"/>
                <c:pt idx="0">
                  <c:v>Černé uhlí</c:v>
                </c:pt>
              </c:strCache>
            </c:strRef>
          </c:tx>
          <c:spPr>
            <a:solidFill>
              <a:schemeClr val="accent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0.49598000000000003</c:v>
                </c:pt>
                <c:pt idx="3">
                  <c:v>0</c:v>
                </c:pt>
                <c:pt idx="4">
                  <c:v>0</c:v>
                </c:pt>
                <c:pt idx="5">
                  <c:v>15.92291</c:v>
                </c:pt>
                <c:pt idx="6">
                  <c:v>0</c:v>
                </c:pt>
                <c:pt idx="7">
                  <c:v>3470.8423269999998</c:v>
                </c:pt>
                <c:pt idx="8">
                  <c:v>128.485614</c:v>
                </c:pt>
                <c:pt idx="9">
                  <c:v>0.72499999999999998</c:v>
                </c:pt>
                <c:pt idx="10">
                  <c:v>0</c:v>
                </c:pt>
                <c:pt idx="11">
                  <c:v>0</c:v>
                </c:pt>
                <c:pt idx="12">
                  <c:v>2.1878299999999999</c:v>
                </c:pt>
                <c:pt idx="13">
                  <c:v>28.32405</c:v>
                </c:pt>
              </c:numCache>
            </c:numRef>
          </c:val>
          <c:extLst>
            <c:ext xmlns:c16="http://schemas.microsoft.com/office/drawing/2014/chart" uri="{C3380CC4-5D6E-409C-BE32-E72D297353CC}">
              <c16:uniqueId val="{00000002-4CF3-4CEE-99A3-8A94D6647563}"/>
            </c:ext>
          </c:extLst>
        </c:ser>
        <c:ser>
          <c:idx val="3"/>
          <c:order val="3"/>
          <c:tx>
            <c:strRef>
              <c:f>'5.3'!$A$8</c:f>
              <c:strCache>
                <c:ptCount val="1"/>
                <c:pt idx="0">
                  <c:v>Elektrická energie</c:v>
                </c:pt>
              </c:strCache>
            </c:strRef>
          </c:tx>
          <c:spPr>
            <a:solidFill>
              <a:schemeClr val="accent4"/>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0</c:v>
                </c:pt>
                <c:pt idx="2">
                  <c:v>1.4770000000000001</c:v>
                </c:pt>
                <c:pt idx="3">
                  <c:v>0</c:v>
                </c:pt>
                <c:pt idx="4">
                  <c:v>0</c:v>
                </c:pt>
                <c:pt idx="5">
                  <c:v>0</c:v>
                </c:pt>
                <c:pt idx="6">
                  <c:v>0</c:v>
                </c:pt>
                <c:pt idx="7">
                  <c:v>0.52900000000000003</c:v>
                </c:pt>
                <c:pt idx="8">
                  <c:v>0</c:v>
                </c:pt>
                <c:pt idx="9">
                  <c:v>10.663</c:v>
                </c:pt>
                <c:pt idx="10">
                  <c:v>0.60396000000000005</c:v>
                </c:pt>
                <c:pt idx="11">
                  <c:v>0</c:v>
                </c:pt>
                <c:pt idx="12">
                  <c:v>0</c:v>
                </c:pt>
                <c:pt idx="13">
                  <c:v>0</c:v>
                </c:pt>
              </c:numCache>
            </c:numRef>
          </c:val>
          <c:extLst>
            <c:ext xmlns:c16="http://schemas.microsoft.com/office/drawing/2014/chart" uri="{C3380CC4-5D6E-409C-BE32-E72D297353CC}">
              <c16:uniqueId val="{00000003-4CF3-4CEE-99A3-8A94D6647563}"/>
            </c:ext>
          </c:extLst>
        </c:ser>
        <c:ser>
          <c:idx val="4"/>
          <c:order val="4"/>
          <c:tx>
            <c:strRef>
              <c:f>'5.3'!$A$9</c:f>
              <c:strCache>
                <c:ptCount val="1"/>
                <c:pt idx="0">
                  <c:v>Energie prostředí (tepelné čerpadlo)</c:v>
                </c:pt>
              </c:strCache>
            </c:strRef>
          </c:tx>
          <c:spPr>
            <a:solidFill>
              <a:schemeClr val="accent5"/>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1.133</c:v>
                </c:pt>
                <c:pt idx="1">
                  <c:v>0</c:v>
                </c:pt>
                <c:pt idx="2">
                  <c:v>0.25900000000000001</c:v>
                </c:pt>
                <c:pt idx="3">
                  <c:v>1.4933399999999999</c:v>
                </c:pt>
                <c:pt idx="4">
                  <c:v>0</c:v>
                </c:pt>
                <c:pt idx="5">
                  <c:v>0</c:v>
                </c:pt>
                <c:pt idx="6">
                  <c:v>0</c:v>
                </c:pt>
                <c:pt idx="7">
                  <c:v>0</c:v>
                </c:pt>
                <c:pt idx="8">
                  <c:v>0</c:v>
                </c:pt>
                <c:pt idx="9">
                  <c:v>0</c:v>
                </c:pt>
                <c:pt idx="10">
                  <c:v>0</c:v>
                </c:pt>
                <c:pt idx="11">
                  <c:v>0</c:v>
                </c:pt>
                <c:pt idx="12">
                  <c:v>0.33900000000000002</c:v>
                </c:pt>
                <c:pt idx="13">
                  <c:v>4.0679999999999996E-3</c:v>
                </c:pt>
              </c:numCache>
            </c:numRef>
          </c:val>
          <c:extLst>
            <c:ext xmlns:c16="http://schemas.microsoft.com/office/drawing/2014/chart" uri="{C3380CC4-5D6E-409C-BE32-E72D297353CC}">
              <c16:uniqueId val="{00000004-4CF3-4CEE-99A3-8A94D6647563}"/>
            </c:ext>
          </c:extLst>
        </c:ser>
        <c:ser>
          <c:idx val="5"/>
          <c:order val="5"/>
          <c:tx>
            <c:strRef>
              <c:f>'5.3'!$A$10</c:f>
              <c:strCache>
                <c:ptCount val="1"/>
                <c:pt idx="0">
                  <c:v>Energie Slunce (solární kolektor)</c:v>
                </c:pt>
              </c:strCache>
            </c:strRef>
          </c:tx>
          <c:spPr>
            <a:solidFill>
              <a:schemeClr val="accent6"/>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4.2999999999999997E-2</c:v>
                </c:pt>
                <c:pt idx="3">
                  <c:v>2.76E-2</c:v>
                </c:pt>
                <c:pt idx="4">
                  <c:v>2.98E-2</c:v>
                </c:pt>
                <c:pt idx="5">
                  <c:v>0</c:v>
                </c:pt>
                <c:pt idx="6">
                  <c:v>0</c:v>
                </c:pt>
                <c:pt idx="7">
                  <c:v>0</c:v>
                </c:pt>
                <c:pt idx="8">
                  <c:v>0</c:v>
                </c:pt>
                <c:pt idx="9">
                  <c:v>0</c:v>
                </c:pt>
                <c:pt idx="10">
                  <c:v>0</c:v>
                </c:pt>
                <c:pt idx="11">
                  <c:v>0</c:v>
                </c:pt>
                <c:pt idx="12">
                  <c:v>1.7999999999999999E-2</c:v>
                </c:pt>
                <c:pt idx="13">
                  <c:v>0</c:v>
                </c:pt>
              </c:numCache>
            </c:numRef>
          </c:val>
          <c:extLst>
            <c:ext xmlns:c16="http://schemas.microsoft.com/office/drawing/2014/chart" uri="{C3380CC4-5D6E-409C-BE32-E72D297353CC}">
              <c16:uniqueId val="{00000005-4CF3-4CEE-99A3-8A94D6647563}"/>
            </c:ext>
          </c:extLst>
        </c:ser>
        <c:ser>
          <c:idx val="6"/>
          <c:order val="6"/>
          <c:tx>
            <c:strRef>
              <c:f>'5.3'!$A$11</c:f>
              <c:strCache>
                <c:ptCount val="1"/>
                <c:pt idx="0">
                  <c:v>Hnědé uhlí</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949.70003499999996</c:v>
                </c:pt>
                <c:pt idx="2">
                  <c:v>37.374510000000001</c:v>
                </c:pt>
                <c:pt idx="3">
                  <c:v>825.01362400000005</c:v>
                </c:pt>
                <c:pt idx="4">
                  <c:v>109.629977</c:v>
                </c:pt>
                <c:pt idx="5">
                  <c:v>509.33529999999996</c:v>
                </c:pt>
                <c:pt idx="6">
                  <c:v>32.429729999999999</c:v>
                </c:pt>
                <c:pt idx="7">
                  <c:v>143.574151</c:v>
                </c:pt>
                <c:pt idx="8">
                  <c:v>512.59832700000004</c:v>
                </c:pt>
                <c:pt idx="9">
                  <c:v>1448.6989599999999</c:v>
                </c:pt>
                <c:pt idx="10">
                  <c:v>965.32797000000005</c:v>
                </c:pt>
                <c:pt idx="11">
                  <c:v>4775.6937259999986</c:v>
                </c:pt>
                <c:pt idx="12">
                  <c:v>3282.3725810000005</c:v>
                </c:pt>
                <c:pt idx="13">
                  <c:v>851.65781299999992</c:v>
                </c:pt>
              </c:numCache>
            </c:numRef>
          </c:val>
          <c:extLst>
            <c:ext xmlns:c16="http://schemas.microsoft.com/office/drawing/2014/chart" uri="{C3380CC4-5D6E-409C-BE32-E72D297353CC}">
              <c16:uniqueId val="{00000006-4CF3-4CEE-99A3-8A94D6647563}"/>
            </c:ext>
          </c:extLst>
        </c:ser>
        <c:ser>
          <c:idx val="7"/>
          <c:order val="7"/>
          <c:tx>
            <c:strRef>
              <c:f>'5.3'!$A$12</c:f>
              <c:strCache>
                <c:ptCount val="1"/>
                <c:pt idx="0">
                  <c:v>Jaderné palivo</c:v>
                </c:pt>
              </c:strCache>
            </c:strRef>
          </c:tx>
          <c:spPr>
            <a:solidFill>
              <a:srgbClr val="F0948F"/>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75.780280000000005</c:v>
                </c:pt>
                <c:pt idx="2">
                  <c:v>0</c:v>
                </c:pt>
                <c:pt idx="3">
                  <c:v>0</c:v>
                </c:pt>
                <c:pt idx="4">
                  <c:v>16.376519999999999</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4CF3-4CEE-99A3-8A94D6647563}"/>
            </c:ext>
          </c:extLst>
        </c:ser>
        <c:ser>
          <c:idx val="8"/>
          <c:order val="8"/>
          <c:tx>
            <c:strRef>
              <c:f>'5.3'!$A$13</c:f>
              <c:strCache>
                <c:ptCount val="1"/>
                <c:pt idx="0">
                  <c:v>Koks</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4CF3-4CEE-99A3-8A94D6647563}"/>
            </c:ext>
          </c:extLst>
        </c:ser>
        <c:ser>
          <c:idx val="9"/>
          <c:order val="9"/>
          <c:tx>
            <c:strRef>
              <c:f>'5.3'!$A$14</c:f>
              <c:strCache>
                <c:ptCount val="1"/>
                <c:pt idx="0">
                  <c:v>Odpadní teplo</c:v>
                </c:pt>
              </c:strCache>
            </c:strRef>
          </c:tx>
          <c:spPr>
            <a:solidFill>
              <a:srgbClr val="646363"/>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26.772080000000003</c:v>
                </c:pt>
                <c:pt idx="3">
                  <c:v>0</c:v>
                </c:pt>
                <c:pt idx="4">
                  <c:v>4.3801610000000002</c:v>
                </c:pt>
                <c:pt idx="5">
                  <c:v>0</c:v>
                </c:pt>
                <c:pt idx="6">
                  <c:v>1.0062</c:v>
                </c:pt>
                <c:pt idx="7">
                  <c:v>165.97209000000001</c:v>
                </c:pt>
                <c:pt idx="8">
                  <c:v>0</c:v>
                </c:pt>
                <c:pt idx="9">
                  <c:v>13.262</c:v>
                </c:pt>
                <c:pt idx="10">
                  <c:v>0</c:v>
                </c:pt>
                <c:pt idx="11">
                  <c:v>18.856496</c:v>
                </c:pt>
                <c:pt idx="12">
                  <c:v>2.274</c:v>
                </c:pt>
                <c:pt idx="13">
                  <c:v>5.0869999999999997</c:v>
                </c:pt>
              </c:numCache>
            </c:numRef>
          </c:val>
          <c:extLst>
            <c:ext xmlns:c16="http://schemas.microsoft.com/office/drawing/2014/chart" uri="{C3380CC4-5D6E-409C-BE32-E72D297353CC}">
              <c16:uniqueId val="{00000009-4CF3-4CEE-99A3-8A94D6647563}"/>
            </c:ext>
          </c:extLst>
        </c:ser>
        <c:ser>
          <c:idx val="10"/>
          <c:order val="10"/>
          <c:tx>
            <c:strRef>
              <c:f>'5.3'!$A$15</c:f>
              <c:strCache>
                <c:ptCount val="1"/>
                <c:pt idx="0">
                  <c:v>Ostatní kapalná paliva</c:v>
                </c:pt>
              </c:strCache>
            </c:strRef>
          </c:tx>
          <c:spPr>
            <a:solidFill>
              <a:srgbClr val="9D9D9C"/>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1.37029</c:v>
                </c:pt>
                <c:pt idx="2">
                  <c:v>0</c:v>
                </c:pt>
                <c:pt idx="3">
                  <c:v>0</c:v>
                </c:pt>
                <c:pt idx="4">
                  <c:v>0</c:v>
                </c:pt>
                <c:pt idx="5">
                  <c:v>0</c:v>
                </c:pt>
                <c:pt idx="6">
                  <c:v>0</c:v>
                </c:pt>
                <c:pt idx="7">
                  <c:v>0</c:v>
                </c:pt>
                <c:pt idx="8">
                  <c:v>0</c:v>
                </c:pt>
                <c:pt idx="9">
                  <c:v>0</c:v>
                </c:pt>
                <c:pt idx="10">
                  <c:v>0</c:v>
                </c:pt>
                <c:pt idx="11">
                  <c:v>6.4267569999999994</c:v>
                </c:pt>
                <c:pt idx="12">
                  <c:v>0</c:v>
                </c:pt>
                <c:pt idx="13">
                  <c:v>16.405000000000001</c:v>
                </c:pt>
              </c:numCache>
            </c:numRef>
          </c:val>
          <c:extLst>
            <c:ext xmlns:c16="http://schemas.microsoft.com/office/drawing/2014/chart" uri="{C3380CC4-5D6E-409C-BE32-E72D297353CC}">
              <c16:uniqueId val="{0000000A-4CF3-4CEE-99A3-8A94D6647563}"/>
            </c:ext>
          </c:extLst>
        </c:ser>
        <c:ser>
          <c:idx val="11"/>
          <c:order val="11"/>
          <c:tx>
            <c:strRef>
              <c:f>'5.3'!$A$16</c:f>
              <c:strCache>
                <c:ptCount val="1"/>
                <c:pt idx="0">
                  <c:v>Ostatní pevná paliva</c:v>
                </c:pt>
              </c:strCache>
            </c:strRef>
          </c:tx>
          <c:spPr>
            <a:solidFill>
              <a:srgbClr val="D0D0D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179.47900000000001</c:v>
                </c:pt>
                <c:pt idx="1">
                  <c:v>2.232507</c:v>
                </c:pt>
                <c:pt idx="2">
                  <c:v>188.739</c:v>
                </c:pt>
                <c:pt idx="3">
                  <c:v>0</c:v>
                </c:pt>
                <c:pt idx="4">
                  <c:v>3.4975529999999999</c:v>
                </c:pt>
                <c:pt idx="5">
                  <c:v>0</c:v>
                </c:pt>
                <c:pt idx="6">
                  <c:v>179.726</c:v>
                </c:pt>
                <c:pt idx="7">
                  <c:v>5.96</c:v>
                </c:pt>
                <c:pt idx="8">
                  <c:v>0</c:v>
                </c:pt>
                <c:pt idx="9">
                  <c:v>0</c:v>
                </c:pt>
                <c:pt idx="10">
                  <c:v>58.635726000000005</c:v>
                </c:pt>
                <c:pt idx="11">
                  <c:v>20.005188298994991</c:v>
                </c:pt>
                <c:pt idx="12">
                  <c:v>3.9653999999999998</c:v>
                </c:pt>
                <c:pt idx="13">
                  <c:v>7.5442</c:v>
                </c:pt>
              </c:numCache>
            </c:numRef>
          </c:val>
          <c:extLst>
            <c:ext xmlns:c16="http://schemas.microsoft.com/office/drawing/2014/chart" uri="{C3380CC4-5D6E-409C-BE32-E72D297353CC}">
              <c16:uniqueId val="{0000000B-4CF3-4CEE-99A3-8A94D6647563}"/>
            </c:ext>
          </c:extLst>
        </c:ser>
        <c:ser>
          <c:idx val="12"/>
          <c:order val="12"/>
          <c:tx>
            <c:strRef>
              <c:f>'5.3'!$A$17</c:f>
              <c:strCache>
                <c:ptCount val="1"/>
                <c:pt idx="0">
                  <c:v>Ostatní plyny</c:v>
                </c:pt>
              </c:strCache>
            </c:strRef>
          </c:tx>
          <c:spPr>
            <a:pattFill prst="ltUpDiag">
              <a:fgClr>
                <a:schemeClr val="accent1"/>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0.24936000000000003</c:v>
                </c:pt>
                <c:pt idx="2">
                  <c:v>0</c:v>
                </c:pt>
                <c:pt idx="3">
                  <c:v>0</c:v>
                </c:pt>
                <c:pt idx="4">
                  <c:v>0</c:v>
                </c:pt>
                <c:pt idx="5">
                  <c:v>0</c:v>
                </c:pt>
                <c:pt idx="6">
                  <c:v>0</c:v>
                </c:pt>
                <c:pt idx="7">
                  <c:v>874.10216600000012</c:v>
                </c:pt>
                <c:pt idx="8">
                  <c:v>0</c:v>
                </c:pt>
                <c:pt idx="9">
                  <c:v>0</c:v>
                </c:pt>
                <c:pt idx="10">
                  <c:v>8.2000000000000003E-2</c:v>
                </c:pt>
                <c:pt idx="11">
                  <c:v>203.63350299999996</c:v>
                </c:pt>
                <c:pt idx="12">
                  <c:v>33.896000000000001</c:v>
                </c:pt>
                <c:pt idx="13">
                  <c:v>44.762999999999998</c:v>
                </c:pt>
              </c:numCache>
            </c:numRef>
          </c:val>
          <c:extLst>
            <c:ext xmlns:c16="http://schemas.microsoft.com/office/drawing/2014/chart" uri="{C3380CC4-5D6E-409C-BE32-E72D297353CC}">
              <c16:uniqueId val="{0000000C-4CF3-4CEE-99A3-8A94D6647563}"/>
            </c:ext>
          </c:extLst>
        </c:ser>
        <c:ser>
          <c:idx val="13"/>
          <c:order val="13"/>
          <c:tx>
            <c:strRef>
              <c:f>'5.3'!$A$18</c:f>
              <c:strCache>
                <c:ptCount val="1"/>
                <c:pt idx="0">
                  <c:v>Ostatní</c:v>
                </c:pt>
              </c:strCache>
            </c:strRef>
          </c:tx>
          <c:spPr>
            <a:pattFill prst="ltUpDiag">
              <a:fgClr>
                <a:schemeClr val="accent5"/>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4CF3-4CEE-99A3-8A94D6647563}"/>
            </c:ext>
          </c:extLst>
        </c:ser>
        <c:ser>
          <c:idx val="14"/>
          <c:order val="14"/>
          <c:tx>
            <c:strRef>
              <c:f>'5.3'!$A$19</c:f>
              <c:strCache>
                <c:ptCount val="1"/>
                <c:pt idx="0">
                  <c:v>Topné oleje</c:v>
                </c:pt>
              </c:strCache>
            </c:strRef>
          </c:tx>
          <c:spPr>
            <a:pattFill prst="ltUpDiag">
              <a:fgClr>
                <a:schemeClr val="accent2"/>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0.872</c:v>
                </c:pt>
                <c:pt idx="1">
                  <c:v>51.108947999999991</c:v>
                </c:pt>
                <c:pt idx="2">
                  <c:v>4.5897000000000007E-2</c:v>
                </c:pt>
                <c:pt idx="3">
                  <c:v>27.841279999999998</c:v>
                </c:pt>
                <c:pt idx="4">
                  <c:v>0.32905200000000001</c:v>
                </c:pt>
                <c:pt idx="5">
                  <c:v>10.588799999999999</c:v>
                </c:pt>
                <c:pt idx="6">
                  <c:v>104.83004400000002</c:v>
                </c:pt>
                <c:pt idx="7">
                  <c:v>1.6416029999999999</c:v>
                </c:pt>
                <c:pt idx="8">
                  <c:v>77.834298000000004</c:v>
                </c:pt>
                <c:pt idx="9">
                  <c:v>7.9064000000000009E-2</c:v>
                </c:pt>
                <c:pt idx="10">
                  <c:v>0.68427400000000005</c:v>
                </c:pt>
                <c:pt idx="11">
                  <c:v>12.013491999999999</c:v>
                </c:pt>
                <c:pt idx="12">
                  <c:v>10.362859999999998</c:v>
                </c:pt>
                <c:pt idx="13">
                  <c:v>0.21243000000000001</c:v>
                </c:pt>
              </c:numCache>
            </c:numRef>
          </c:val>
          <c:extLst>
            <c:ext xmlns:c16="http://schemas.microsoft.com/office/drawing/2014/chart" uri="{C3380CC4-5D6E-409C-BE32-E72D297353CC}">
              <c16:uniqueId val="{0000000E-4CF3-4CEE-99A3-8A94D6647563}"/>
            </c:ext>
          </c:extLst>
        </c:ser>
        <c:ser>
          <c:idx val="15"/>
          <c:order val="15"/>
          <c:tx>
            <c:strRef>
              <c:f>'5.3'!$A$20</c:f>
              <c:strCache>
                <c:ptCount val="1"/>
                <c:pt idx="0">
                  <c:v>Zemní plyn</c:v>
                </c:pt>
              </c:strCache>
            </c:strRef>
          </c:tx>
          <c:spPr>
            <a:pattFill prst="ltUpDiag">
              <a:fgClr>
                <a:schemeClr val="accent6"/>
              </a:fgClr>
              <a:bgClr>
                <a:schemeClr val="bg1"/>
              </a:bgClr>
            </a:patt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1219.6619090000002</c:v>
                </c:pt>
                <c:pt idx="1">
                  <c:v>194.35535600000006</c:v>
                </c:pt>
                <c:pt idx="2">
                  <c:v>1648.7075220009995</c:v>
                </c:pt>
                <c:pt idx="3">
                  <c:v>242.02113299999991</c:v>
                </c:pt>
                <c:pt idx="4">
                  <c:v>240.54846986746705</c:v>
                </c:pt>
                <c:pt idx="5">
                  <c:v>368.40531691859462</c:v>
                </c:pt>
                <c:pt idx="6">
                  <c:v>465.51066557114603</c:v>
                </c:pt>
                <c:pt idx="7">
                  <c:v>691.41841999999997</c:v>
                </c:pt>
                <c:pt idx="8">
                  <c:v>502.80921399999988</c:v>
                </c:pt>
                <c:pt idx="9">
                  <c:v>165.77238509908716</c:v>
                </c:pt>
                <c:pt idx="10">
                  <c:v>250.78483899999992</c:v>
                </c:pt>
                <c:pt idx="11">
                  <c:v>1634.8332477010049</c:v>
                </c:pt>
                <c:pt idx="12">
                  <c:v>353.74435</c:v>
                </c:pt>
                <c:pt idx="13">
                  <c:v>333.85513545102589</c:v>
                </c:pt>
              </c:numCache>
            </c:numRef>
          </c:val>
          <c:extLst>
            <c:ext xmlns:c16="http://schemas.microsoft.com/office/drawing/2014/chart" uri="{C3380CC4-5D6E-409C-BE32-E72D297353CC}">
              <c16:uniqueId val="{0000000F-4CF3-4CEE-99A3-8A94D6647563}"/>
            </c:ext>
          </c:extLst>
        </c:ser>
        <c:dLbls>
          <c:showLegendKey val="0"/>
          <c:showVal val="0"/>
          <c:showCatName val="0"/>
          <c:showSerName val="0"/>
          <c:showPercent val="0"/>
          <c:showBubbleSize val="0"/>
        </c:dLbls>
        <c:gapWidth val="75"/>
        <c:overlap val="100"/>
        <c:axId val="232878848"/>
        <c:axId val="232880384"/>
      </c:barChart>
      <c:catAx>
        <c:axId val="232878848"/>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2880384"/>
        <c:crosses val="autoZero"/>
        <c:auto val="1"/>
        <c:lblAlgn val="ctr"/>
        <c:lblOffset val="100"/>
        <c:noMultiLvlLbl val="0"/>
      </c:catAx>
      <c:valAx>
        <c:axId val="232880384"/>
        <c:scaling>
          <c:orientation val="minMax"/>
          <c:max val="8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2878848"/>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FF2A-44FE-A1F9-81F9253ED12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FF2A-44FE-A1F9-81F9253ED12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FF2A-44FE-A1F9-81F9253ED12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FF2A-44FE-A1F9-81F9253ED12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FF2A-44FE-A1F9-81F9253ED12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FF2A-44FE-A1F9-81F9253ED12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FF2A-44FE-A1F9-81F9253ED12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FF2A-44FE-A1F9-81F9253ED12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FF2A-44FE-A1F9-81F9253ED12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FF2A-44FE-A1F9-81F9253ED12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FF2A-44FE-A1F9-81F9253ED12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FF2A-44FE-A1F9-81F9253ED12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FF2A-44FE-A1F9-81F9253ED12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FF2A-44FE-A1F9-81F9253ED12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FF2A-44FE-A1F9-81F9253ED12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FF2A-44FE-A1F9-81F9253ED12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netto a výroba tepla z KVET podle paliv (TJ)</a:t>
            </a:r>
          </a:p>
        </c:rich>
      </c:tx>
      <c:layout>
        <c:manualLayout>
          <c:xMode val="edge"/>
          <c:yMode val="edge"/>
          <c:x val="2.5527497369253281E-5"/>
          <c:y val="2.5188916876574308E-2"/>
        </c:manualLayout>
      </c:layout>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('9'!$B$6,'9'!$C$6,'9'!$E$6,'9'!$F$6,'9'!$H$6,'9'!$I$6)</c:f>
              <c:numCache>
                <c:formatCode>#,##0.0</c:formatCode>
                <c:ptCount val="6"/>
                <c:pt idx="0">
                  <c:v>2210.7725369999994</c:v>
                </c:pt>
                <c:pt idx="1">
                  <c:v>1516.090226</c:v>
                </c:pt>
                <c:pt idx="2">
                  <c:v>2054.9515200000001</c:v>
                </c:pt>
                <c:pt idx="3">
                  <c:v>1502.0326030000001</c:v>
                </c:pt>
                <c:pt idx="4">
                  <c:v>2187.6033740000003</c:v>
                </c:pt>
                <c:pt idx="5">
                  <c:v>1610.6104970000001</c:v>
                </c:pt>
              </c:numCache>
            </c:numRef>
          </c:val>
          <c:extLst>
            <c:ext xmlns:c16="http://schemas.microsoft.com/office/drawing/2014/chart" uri="{C3380CC4-5D6E-409C-BE32-E72D297353CC}">
              <c16:uniqueId val="{00000000-A31E-4FD0-8E82-17407FA0E629}"/>
            </c:ext>
          </c:extLst>
        </c:ser>
        <c:ser>
          <c:idx val="1"/>
          <c:order val="1"/>
          <c:tx>
            <c:strRef>
              <c:f>'9'!$A$7</c:f>
              <c:strCache>
                <c:ptCount val="1"/>
                <c:pt idx="0">
                  <c:v>Bioplyn</c:v>
                </c:pt>
              </c:strCache>
            </c:strRef>
          </c:tx>
          <c:spPr>
            <a:solidFill>
              <a:schemeClr val="accent2"/>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('9'!$B$7,'9'!$C$7,'9'!$E$7,'9'!$F$7,'9'!$H$7,'9'!$I$7)</c:f>
              <c:numCache>
                <c:formatCode>#,##0.0</c:formatCode>
                <c:ptCount val="6"/>
                <c:pt idx="0">
                  <c:v>235.28930899999986</c:v>
                </c:pt>
                <c:pt idx="1">
                  <c:v>219.8485839999999</c:v>
                </c:pt>
                <c:pt idx="2">
                  <c:v>201.393148</c:v>
                </c:pt>
                <c:pt idx="3">
                  <c:v>189.65547899999999</c:v>
                </c:pt>
                <c:pt idx="4">
                  <c:v>214.40554099999991</c:v>
                </c:pt>
                <c:pt idx="5">
                  <c:v>202.83411499999994</c:v>
                </c:pt>
              </c:numCache>
            </c:numRef>
          </c:val>
          <c:extLst>
            <c:ext xmlns:c16="http://schemas.microsoft.com/office/drawing/2014/chart" uri="{C3380CC4-5D6E-409C-BE32-E72D297353CC}">
              <c16:uniqueId val="{00000001-A31E-4FD0-8E82-17407FA0E629}"/>
            </c:ext>
          </c:extLst>
        </c:ser>
        <c:ser>
          <c:idx val="2"/>
          <c:order val="2"/>
          <c:tx>
            <c:strRef>
              <c:f>'9'!$A$8</c:f>
              <c:strCache>
                <c:ptCount val="1"/>
                <c:pt idx="0">
                  <c:v>Černé uhlí</c:v>
                </c:pt>
              </c:strCache>
            </c:strRef>
          </c:tx>
          <c:spPr>
            <a:solidFill>
              <a:schemeClr val="accent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('9'!$B$8,'9'!$C$8,'9'!$E$8,'9'!$F$8,'9'!$H$8,'9'!$I$8)</c:f>
              <c:numCache>
                <c:formatCode>#,##0.0</c:formatCode>
                <c:ptCount val="6"/>
                <c:pt idx="0">
                  <c:v>1936.3425299999999</c:v>
                </c:pt>
                <c:pt idx="1">
                  <c:v>1480.2227589999998</c:v>
                </c:pt>
                <c:pt idx="2">
                  <c:v>1383.9058049999999</c:v>
                </c:pt>
                <c:pt idx="3">
                  <c:v>1076.8847849999997</c:v>
                </c:pt>
                <c:pt idx="4">
                  <c:v>1445.08033</c:v>
                </c:pt>
                <c:pt idx="5">
                  <c:v>1134.1771820000001</c:v>
                </c:pt>
              </c:numCache>
            </c:numRef>
          </c:val>
          <c:extLst>
            <c:ext xmlns:c16="http://schemas.microsoft.com/office/drawing/2014/chart" uri="{C3380CC4-5D6E-409C-BE32-E72D297353CC}">
              <c16:uniqueId val="{00000002-A31E-4FD0-8E82-17407FA0E629}"/>
            </c:ext>
          </c:extLst>
        </c:ser>
        <c:ser>
          <c:idx val="3"/>
          <c:order val="3"/>
          <c:tx>
            <c:strRef>
              <c:f>'9'!$A$9</c:f>
              <c:strCache>
                <c:ptCount val="1"/>
                <c:pt idx="0">
                  <c:v>Elektrická energie</c:v>
                </c:pt>
              </c:strCache>
            </c:strRef>
          </c:tx>
          <c:spPr>
            <a:solidFill>
              <a:schemeClr val="accent4"/>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('9'!$B$9,'9'!$C$9,'9'!$E$9,'9'!$F$9,'9'!$H$9,'9'!$I$9)</c:f>
              <c:numCache>
                <c:formatCode>#,##0.0</c:formatCode>
                <c:ptCount val="6"/>
                <c:pt idx="0">
                  <c:v>4.1042699999999996</c:v>
                </c:pt>
                <c:pt idx="1">
                  <c:v>0</c:v>
                </c:pt>
                <c:pt idx="2">
                  <c:v>4.5074400000000008</c:v>
                </c:pt>
                <c:pt idx="3">
                  <c:v>0</c:v>
                </c:pt>
                <c:pt idx="4">
                  <c:v>5.6810700000000001</c:v>
                </c:pt>
                <c:pt idx="5">
                  <c:v>0</c:v>
                </c:pt>
              </c:numCache>
            </c:numRef>
          </c:val>
          <c:extLst>
            <c:ext xmlns:c16="http://schemas.microsoft.com/office/drawing/2014/chart" uri="{C3380CC4-5D6E-409C-BE32-E72D297353CC}">
              <c16:uniqueId val="{00000003-A31E-4FD0-8E82-17407FA0E629}"/>
            </c:ext>
          </c:extLst>
        </c:ser>
        <c:ser>
          <c:idx val="4"/>
          <c:order val="4"/>
          <c:tx>
            <c:strRef>
              <c:f>'9'!$A$10</c:f>
              <c:strCache>
                <c:ptCount val="1"/>
                <c:pt idx="0">
                  <c:v>Energie prostředí (tepelné čerpadlo)</c:v>
                </c:pt>
              </c:strCache>
            </c:strRef>
          </c:tx>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('9'!$B$10,'9'!$C$10,'9'!$E$10,'9'!$F$10,'9'!$H$10,'9'!$I$10)</c:f>
              <c:numCache>
                <c:formatCode>#,##0.0</c:formatCode>
                <c:ptCount val="6"/>
                <c:pt idx="0">
                  <c:v>1.5418399999999999</c:v>
                </c:pt>
                <c:pt idx="1">
                  <c:v>0</c:v>
                </c:pt>
                <c:pt idx="2">
                  <c:v>1.35433</c:v>
                </c:pt>
                <c:pt idx="3">
                  <c:v>0</c:v>
                </c:pt>
                <c:pt idx="4">
                  <c:v>1.4967699999999999</c:v>
                </c:pt>
                <c:pt idx="5">
                  <c:v>0</c:v>
                </c:pt>
              </c:numCache>
            </c:numRef>
          </c:val>
          <c:extLst>
            <c:ext xmlns:c16="http://schemas.microsoft.com/office/drawing/2014/chart" uri="{C3380CC4-5D6E-409C-BE32-E72D297353CC}">
              <c16:uniqueId val="{00000004-A31E-4FD0-8E82-17407FA0E629}"/>
            </c:ext>
          </c:extLst>
        </c:ser>
        <c:ser>
          <c:idx val="5"/>
          <c:order val="5"/>
          <c:tx>
            <c:strRef>
              <c:f>'9'!$A$11</c:f>
              <c:strCache>
                <c:ptCount val="1"/>
                <c:pt idx="0">
                  <c:v>Energie Slunce (solární kolektor)</c:v>
                </c:pt>
              </c:strCache>
            </c:strRef>
          </c:tx>
          <c:spPr>
            <a:solidFill>
              <a:schemeClr val="accent6"/>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('9'!$B$11,'9'!$C$11,'9'!$E$11,'9'!$F$11,'9'!$H$11,'9'!$I$11)</c:f>
              <c:numCache>
                <c:formatCode>#,##0.0</c:formatCode>
                <c:ptCount val="6"/>
                <c:pt idx="0">
                  <c:v>1.585E-2</c:v>
                </c:pt>
                <c:pt idx="1">
                  <c:v>0</c:v>
                </c:pt>
                <c:pt idx="2">
                  <c:v>2.6810000000000004E-2</c:v>
                </c:pt>
                <c:pt idx="3">
                  <c:v>0</c:v>
                </c:pt>
                <c:pt idx="4">
                  <c:v>7.5740000000000002E-2</c:v>
                </c:pt>
                <c:pt idx="5">
                  <c:v>0</c:v>
                </c:pt>
              </c:numCache>
            </c:numRef>
          </c:val>
          <c:extLst>
            <c:ext xmlns:c16="http://schemas.microsoft.com/office/drawing/2014/chart" uri="{C3380CC4-5D6E-409C-BE32-E72D297353CC}">
              <c16:uniqueId val="{00000005-A31E-4FD0-8E82-17407FA0E629}"/>
            </c:ext>
          </c:extLst>
        </c:ser>
        <c:ser>
          <c:idx val="6"/>
          <c:order val="6"/>
          <c:tx>
            <c:strRef>
              <c:f>'9'!$A$12</c:f>
              <c:strCache>
                <c:ptCount val="1"/>
                <c:pt idx="0">
                  <c:v>Hnědé uhlí</c:v>
                </c:pt>
              </c:strCache>
            </c:strRef>
          </c:tx>
          <c:spPr>
            <a:solidFill>
              <a:srgbClr val="F0948F"/>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('9'!$B$12,'9'!$C$12,'9'!$E$12,'9'!$F$12,'9'!$H$12,'9'!$I$12)</c:f>
              <c:numCache>
                <c:formatCode>#,##0.0</c:formatCode>
                <c:ptCount val="6"/>
                <c:pt idx="0">
                  <c:v>7751.8546630000019</c:v>
                </c:pt>
                <c:pt idx="1">
                  <c:v>6169.6354669999992</c:v>
                </c:pt>
                <c:pt idx="2">
                  <c:v>6306.3677960000005</c:v>
                </c:pt>
                <c:pt idx="3">
                  <c:v>5038.8027270000002</c:v>
                </c:pt>
                <c:pt idx="4">
                  <c:v>6506.7793159999983</c:v>
                </c:pt>
                <c:pt idx="5">
                  <c:v>5166.3664929999986</c:v>
                </c:pt>
              </c:numCache>
            </c:numRef>
          </c:val>
          <c:extLst>
            <c:ext xmlns:c16="http://schemas.microsoft.com/office/drawing/2014/chart" uri="{C3380CC4-5D6E-409C-BE32-E72D297353CC}">
              <c16:uniqueId val="{00000006-A31E-4FD0-8E82-17407FA0E629}"/>
            </c:ext>
          </c:extLst>
        </c:ser>
        <c:ser>
          <c:idx val="7"/>
          <c:order val="7"/>
          <c:tx>
            <c:strRef>
              <c:f>'9'!$A$13</c:f>
              <c:strCache>
                <c:ptCount val="1"/>
                <c:pt idx="0">
                  <c:v>Jaderné palivo</c:v>
                </c:pt>
              </c:strCache>
            </c:strRef>
          </c:tx>
          <c:spPr>
            <a:solidFill>
              <a:srgbClr val="F7C9C7"/>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('9'!$B$13,'9'!$C$13,'9'!$E$13,'9'!$F$13,'9'!$H$13,'9'!$I$13)</c:f>
              <c:numCache>
                <c:formatCode>#,##0.0</c:formatCode>
                <c:ptCount val="6"/>
                <c:pt idx="0">
                  <c:v>133.71199999999999</c:v>
                </c:pt>
                <c:pt idx="1">
                  <c:v>0</c:v>
                </c:pt>
                <c:pt idx="2">
                  <c:v>106.596</c:v>
                </c:pt>
                <c:pt idx="3">
                  <c:v>0</c:v>
                </c:pt>
                <c:pt idx="4">
                  <c:v>111.812</c:v>
                </c:pt>
                <c:pt idx="5">
                  <c:v>0</c:v>
                </c:pt>
              </c:numCache>
            </c:numRef>
          </c:val>
          <c:extLst>
            <c:ext xmlns:c16="http://schemas.microsoft.com/office/drawing/2014/chart" uri="{C3380CC4-5D6E-409C-BE32-E72D297353CC}">
              <c16:uniqueId val="{00000007-A31E-4FD0-8E82-17407FA0E629}"/>
            </c:ext>
          </c:extLst>
        </c:ser>
        <c:ser>
          <c:idx val="8"/>
          <c:order val="8"/>
          <c:tx>
            <c:strRef>
              <c:f>'9'!$A$14</c:f>
              <c:strCache>
                <c:ptCount val="1"/>
                <c:pt idx="0">
                  <c:v>Koks</c:v>
                </c:pt>
              </c:strCache>
            </c:strRef>
          </c:tx>
          <c:spPr>
            <a:solidFill>
              <a:schemeClr val="tx1"/>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('9'!$B$14,'9'!$C$14,'9'!$E$14,'9'!$F$14,'9'!$H$14,'9'!$I$14)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8-A31E-4FD0-8E82-17407FA0E629}"/>
            </c:ext>
          </c:extLst>
        </c:ser>
        <c:ser>
          <c:idx val="9"/>
          <c:order val="9"/>
          <c:tx>
            <c:strRef>
              <c:f>'9'!$A$15</c:f>
              <c:strCache>
                <c:ptCount val="1"/>
                <c:pt idx="0">
                  <c:v>Odpadní teplo</c:v>
                </c:pt>
              </c:strCache>
            </c:strRef>
          </c:tx>
          <c:spPr>
            <a:solidFill>
              <a:srgbClr val="646363"/>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('9'!$B$15,'9'!$C$15,'9'!$E$15,'9'!$F$15,'9'!$H$15,'9'!$I$15)</c:f>
              <c:numCache>
                <c:formatCode>#,##0.0</c:formatCode>
                <c:ptCount val="6"/>
                <c:pt idx="0">
                  <c:v>726.99399300000005</c:v>
                </c:pt>
                <c:pt idx="1">
                  <c:v>83.904859999999985</c:v>
                </c:pt>
                <c:pt idx="2">
                  <c:v>636.08002399999998</c:v>
                </c:pt>
                <c:pt idx="3">
                  <c:v>71.18535</c:v>
                </c:pt>
                <c:pt idx="4">
                  <c:v>511.50947400000001</c:v>
                </c:pt>
                <c:pt idx="5">
                  <c:v>70.062600000000003</c:v>
                </c:pt>
              </c:numCache>
            </c:numRef>
          </c:val>
          <c:extLst>
            <c:ext xmlns:c16="http://schemas.microsoft.com/office/drawing/2014/chart" uri="{C3380CC4-5D6E-409C-BE32-E72D297353CC}">
              <c16:uniqueId val="{00000009-A31E-4FD0-8E82-17407FA0E629}"/>
            </c:ext>
          </c:extLst>
        </c:ser>
        <c:ser>
          <c:idx val="10"/>
          <c:order val="10"/>
          <c:tx>
            <c:strRef>
              <c:f>'9'!$A$16</c:f>
              <c:strCache>
                <c:ptCount val="1"/>
                <c:pt idx="0">
                  <c:v>Ostatní kapalná paliva</c:v>
                </c:pt>
              </c:strCache>
            </c:strRef>
          </c:tx>
          <c:spPr>
            <a:solidFill>
              <a:srgbClr val="9D9D9C"/>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('9'!$B$16,'9'!$C$16,'9'!$E$16,'9'!$F$16,'9'!$H$16,'9'!$I$16)</c:f>
              <c:numCache>
                <c:formatCode>#,##0.0</c:formatCode>
                <c:ptCount val="6"/>
                <c:pt idx="0">
                  <c:v>38.345860000000002</c:v>
                </c:pt>
                <c:pt idx="1">
                  <c:v>34.860323999999999</c:v>
                </c:pt>
                <c:pt idx="2">
                  <c:v>26.060058000000001</c:v>
                </c:pt>
                <c:pt idx="3">
                  <c:v>23.976563000000002</c:v>
                </c:pt>
                <c:pt idx="4">
                  <c:v>28.987814</c:v>
                </c:pt>
                <c:pt idx="5">
                  <c:v>23.41</c:v>
                </c:pt>
              </c:numCache>
            </c:numRef>
          </c:val>
          <c:extLst>
            <c:ext xmlns:c16="http://schemas.microsoft.com/office/drawing/2014/chart" uri="{C3380CC4-5D6E-409C-BE32-E72D297353CC}">
              <c16:uniqueId val="{0000000A-A31E-4FD0-8E82-17407FA0E629}"/>
            </c:ext>
          </c:extLst>
        </c:ser>
        <c:ser>
          <c:idx val="11"/>
          <c:order val="11"/>
          <c:tx>
            <c:strRef>
              <c:f>'9'!$A$17</c:f>
              <c:strCache>
                <c:ptCount val="1"/>
                <c:pt idx="0">
                  <c:v>Ostatní pevná paliva</c:v>
                </c:pt>
              </c:strCache>
            </c:strRef>
          </c:tx>
          <c:spPr>
            <a:solidFill>
              <a:srgbClr val="D0D0D0"/>
            </a:solid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('9'!$B$17,'9'!$C$17,'9'!$E$17,'9'!$F$17,'9'!$H$17,'9'!$I$17)</c:f>
              <c:numCache>
                <c:formatCode>#,##0.0</c:formatCode>
                <c:ptCount val="6"/>
                <c:pt idx="0">
                  <c:v>286.68112000000002</c:v>
                </c:pt>
                <c:pt idx="1">
                  <c:v>218.92918599999999</c:v>
                </c:pt>
                <c:pt idx="2">
                  <c:v>236.51779399999998</c:v>
                </c:pt>
                <c:pt idx="3">
                  <c:v>175.26994999999997</c:v>
                </c:pt>
                <c:pt idx="4">
                  <c:v>235.27084399999995</c:v>
                </c:pt>
                <c:pt idx="5">
                  <c:v>161.08008999999998</c:v>
                </c:pt>
              </c:numCache>
            </c:numRef>
          </c:val>
          <c:extLst>
            <c:ext xmlns:c16="http://schemas.microsoft.com/office/drawing/2014/chart" uri="{C3380CC4-5D6E-409C-BE32-E72D297353CC}">
              <c16:uniqueId val="{0000000B-A31E-4FD0-8E82-17407FA0E629}"/>
            </c:ext>
          </c:extLst>
        </c:ser>
        <c:ser>
          <c:idx val="12"/>
          <c:order val="12"/>
          <c:tx>
            <c:strRef>
              <c:f>'9'!$A$18</c:f>
              <c:strCache>
                <c:ptCount val="1"/>
                <c:pt idx="0">
                  <c:v>Ostatní plyny</c:v>
                </c:pt>
              </c:strCache>
            </c:strRef>
          </c:tx>
          <c:spPr>
            <a:pattFill prst="ltUpDiag">
              <a:fgClr>
                <a:schemeClr val="accent1"/>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('9'!$B$18,'9'!$C$18,'9'!$E$18,'9'!$F$18,'9'!$H$18,'9'!$I$18)</c:f>
              <c:numCache>
                <c:formatCode>#,##0.0</c:formatCode>
                <c:ptCount val="6"/>
                <c:pt idx="0">
                  <c:v>866.29723300000012</c:v>
                </c:pt>
                <c:pt idx="1">
                  <c:v>552.06766500000003</c:v>
                </c:pt>
                <c:pt idx="2">
                  <c:v>718.01239300000009</c:v>
                </c:pt>
                <c:pt idx="3">
                  <c:v>464.06034000000005</c:v>
                </c:pt>
                <c:pt idx="4">
                  <c:v>713.63112899999999</c:v>
                </c:pt>
                <c:pt idx="5">
                  <c:v>463.94481800000005</c:v>
                </c:pt>
              </c:numCache>
            </c:numRef>
          </c:val>
          <c:extLst>
            <c:ext xmlns:c16="http://schemas.microsoft.com/office/drawing/2014/chart" uri="{C3380CC4-5D6E-409C-BE32-E72D297353CC}">
              <c16:uniqueId val="{0000000C-A31E-4FD0-8E82-17407FA0E629}"/>
            </c:ext>
          </c:extLst>
        </c:ser>
        <c:ser>
          <c:idx val="13"/>
          <c:order val="13"/>
          <c:tx>
            <c:strRef>
              <c:f>'9'!$A$19</c:f>
              <c:strCache>
                <c:ptCount val="1"/>
                <c:pt idx="0">
                  <c:v>Ostatní</c:v>
                </c:pt>
              </c:strCache>
            </c:strRef>
          </c:tx>
          <c:spPr>
            <a:pattFill prst="ltUpDiag">
              <a:fgClr>
                <a:schemeClr val="accent5"/>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('9'!$B$19,'9'!$C$19,'9'!$E$19,'9'!$F$19,'9'!$H$19,'9'!$I$19)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A31E-4FD0-8E82-17407FA0E629}"/>
            </c:ext>
          </c:extLst>
        </c:ser>
        <c:ser>
          <c:idx val="14"/>
          <c:order val="14"/>
          <c:tx>
            <c:strRef>
              <c:f>'9'!$A$20</c:f>
              <c:strCache>
                <c:ptCount val="1"/>
                <c:pt idx="0">
                  <c:v>Topné oleje</c:v>
                </c:pt>
              </c:strCache>
            </c:strRef>
          </c:tx>
          <c:spPr>
            <a:pattFill prst="ltUpDiag">
              <a:fgClr>
                <a:schemeClr val="accent2"/>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('9'!$B$20,'9'!$C$20,'9'!$E$20,'9'!$F$20,'9'!$H$20,'9'!$I$20)</c:f>
              <c:numCache>
                <c:formatCode>#,##0.0</c:formatCode>
                <c:ptCount val="6"/>
                <c:pt idx="0">
                  <c:v>146.32761800000006</c:v>
                </c:pt>
                <c:pt idx="1">
                  <c:v>3.3349060000000001</c:v>
                </c:pt>
                <c:pt idx="2">
                  <c:v>102.36633900000001</c:v>
                </c:pt>
                <c:pt idx="3">
                  <c:v>2.2762979999999997</c:v>
                </c:pt>
                <c:pt idx="4">
                  <c:v>91.259111000000004</c:v>
                </c:pt>
                <c:pt idx="5">
                  <c:v>3.4260680000000008</c:v>
                </c:pt>
              </c:numCache>
            </c:numRef>
          </c:val>
          <c:extLst>
            <c:ext xmlns:c16="http://schemas.microsoft.com/office/drawing/2014/chart" uri="{C3380CC4-5D6E-409C-BE32-E72D297353CC}">
              <c16:uniqueId val="{0000000E-A31E-4FD0-8E82-17407FA0E629}"/>
            </c:ext>
          </c:extLst>
        </c:ser>
        <c:ser>
          <c:idx val="15"/>
          <c:order val="15"/>
          <c:tx>
            <c:strRef>
              <c:f>'9'!$A$21</c:f>
              <c:strCache>
                <c:ptCount val="1"/>
                <c:pt idx="0">
                  <c:v>Zemní plyn</c:v>
                </c:pt>
              </c:strCache>
            </c:strRef>
          </c:tx>
          <c:spPr>
            <a:pattFill prst="ltUpDiag">
              <a:fgClr>
                <a:schemeClr val="accent6"/>
              </a:fgClr>
              <a:bgClr>
                <a:schemeClr val="bg1"/>
              </a:bgClr>
            </a:pattFill>
          </c:spPr>
          <c:invertIfNegative val="0"/>
          <c:cat>
            <c:multiLvlStrRef>
              <c:f>('9'!$B$25:$C$26,'9'!$D$25:$E$26,'9'!$F$25:$G$26)</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('9'!$B$21,'9'!$C$21,'9'!$E$21,'9'!$F$21,'9'!$H$21,'9'!$I$21)</c:f>
              <c:numCache>
                <c:formatCode>#,##0.0</c:formatCode>
                <c:ptCount val="6"/>
                <c:pt idx="0">
                  <c:v>4040.7368850879061</c:v>
                </c:pt>
                <c:pt idx="1">
                  <c:v>1583.5722140000005</c:v>
                </c:pt>
                <c:pt idx="2">
                  <c:v>3191.5147026045124</c:v>
                </c:pt>
                <c:pt idx="3">
                  <c:v>1250.9811170000003</c:v>
                </c:pt>
                <c:pt idx="4">
                  <c:v>3234.9276547815571</c:v>
                </c:pt>
                <c:pt idx="5">
                  <c:v>1279.3133079999996</c:v>
                </c:pt>
              </c:numCache>
            </c:numRef>
          </c:val>
          <c:extLst>
            <c:ext xmlns:c16="http://schemas.microsoft.com/office/drawing/2014/chart" uri="{C3380CC4-5D6E-409C-BE32-E72D297353CC}">
              <c16:uniqueId val="{0000000F-A31E-4FD0-8E82-17407FA0E629}"/>
            </c:ext>
          </c:extLst>
        </c:ser>
        <c:dLbls>
          <c:showLegendKey val="0"/>
          <c:showVal val="0"/>
          <c:showCatName val="0"/>
          <c:showSerName val="0"/>
          <c:showPercent val="0"/>
          <c:showBubbleSize val="0"/>
        </c:dLbls>
        <c:gapWidth val="75"/>
        <c:overlap val="100"/>
        <c:axId val="295475072"/>
        <c:axId val="295476608"/>
      </c:barChart>
      <c:catAx>
        <c:axId val="295475072"/>
        <c:scaling>
          <c:orientation val="minMax"/>
        </c:scaling>
        <c:delete val="0"/>
        <c:axPos val="b"/>
        <c:numFmt formatCode="General" sourceLinked="0"/>
        <c:majorTickMark val="none"/>
        <c:minorTickMark val="none"/>
        <c:tickLblPos val="nextTo"/>
        <c:txPr>
          <a:bodyPr/>
          <a:lstStyle/>
          <a:p>
            <a:pPr>
              <a:defRPr sz="900"/>
            </a:pPr>
            <a:endParaRPr lang="cs-CZ"/>
          </a:p>
        </c:txPr>
        <c:crossAx val="295476608"/>
        <c:crosses val="autoZero"/>
        <c:auto val="1"/>
        <c:lblAlgn val="ctr"/>
        <c:lblOffset val="100"/>
        <c:noMultiLvlLbl val="0"/>
      </c:catAx>
      <c:valAx>
        <c:axId val="29547660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4750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z KVET</a:t>
            </a:r>
          </a:p>
        </c:rich>
      </c:tx>
      <c:layout>
        <c:manualLayout>
          <c:xMode val="edge"/>
          <c:yMode val="edge"/>
          <c:x val="1.2365513134387615E-2"/>
          <c:y val="1.4248370492547359E-2"/>
        </c:manualLayout>
      </c:layout>
      <c:overlay val="0"/>
    </c:title>
    <c:autoTitleDeleted val="0"/>
    <c:plotArea>
      <c:layout>
        <c:manualLayout>
          <c:layoutTarget val="inner"/>
          <c:xMode val="edge"/>
          <c:yMode val="edge"/>
          <c:x val="0.11764182991306112"/>
          <c:y val="0.11704715549773434"/>
          <c:w val="0.56024199194582802"/>
          <c:h val="0.8829528445022656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1-64B4-4EC7-B98F-E0BEFB0BE867}"/>
              </c:ext>
            </c:extLst>
          </c:dPt>
          <c:dPt>
            <c:idx val="1"/>
            <c:bubble3D val="0"/>
            <c:spPr>
              <a:solidFill>
                <a:schemeClr val="accent2"/>
              </a:solidFill>
            </c:spPr>
            <c:extLst>
              <c:ext xmlns:c16="http://schemas.microsoft.com/office/drawing/2014/chart" uri="{C3380CC4-5D6E-409C-BE32-E72D297353CC}">
                <c16:uniqueId val="{00000003-64B4-4EC7-B98F-E0BEFB0BE867}"/>
              </c:ext>
            </c:extLst>
          </c:dPt>
          <c:dPt>
            <c:idx val="2"/>
            <c:bubble3D val="0"/>
            <c:spPr>
              <a:solidFill>
                <a:schemeClr val="accent3"/>
              </a:solidFill>
            </c:spPr>
            <c:extLst>
              <c:ext xmlns:c16="http://schemas.microsoft.com/office/drawing/2014/chart" uri="{C3380CC4-5D6E-409C-BE32-E72D297353CC}">
                <c16:uniqueId val="{00000005-64B4-4EC7-B98F-E0BEFB0BE867}"/>
              </c:ext>
            </c:extLst>
          </c:dPt>
          <c:dPt>
            <c:idx val="3"/>
            <c:bubble3D val="0"/>
            <c:spPr>
              <a:solidFill>
                <a:schemeClr val="accent4"/>
              </a:solidFill>
            </c:spPr>
            <c:extLst>
              <c:ext xmlns:c16="http://schemas.microsoft.com/office/drawing/2014/chart" uri="{C3380CC4-5D6E-409C-BE32-E72D297353CC}">
                <c16:uniqueId val="{0000000A-64B4-4EC7-B98F-E0BEFB0BE867}"/>
              </c:ext>
            </c:extLst>
          </c:dPt>
          <c:dPt>
            <c:idx val="5"/>
            <c:bubble3D val="0"/>
            <c:spPr>
              <a:solidFill>
                <a:schemeClr val="accent6"/>
              </a:solidFill>
            </c:spPr>
            <c:extLst>
              <c:ext xmlns:c16="http://schemas.microsoft.com/office/drawing/2014/chart" uri="{C3380CC4-5D6E-409C-BE32-E72D297353CC}">
                <c16:uniqueId val="{0000000C-64B4-4EC7-B98F-E0BEFB0BE867}"/>
              </c:ext>
            </c:extLst>
          </c:dPt>
          <c:dPt>
            <c:idx val="6"/>
            <c:bubble3D val="0"/>
            <c:spPr>
              <a:solidFill>
                <a:srgbClr val="F0948F"/>
              </a:solidFill>
            </c:spPr>
            <c:extLst>
              <c:ext xmlns:c16="http://schemas.microsoft.com/office/drawing/2014/chart" uri="{C3380CC4-5D6E-409C-BE32-E72D297353CC}">
                <c16:uniqueId val="{00000007-64B4-4EC7-B98F-E0BEFB0BE867}"/>
              </c:ext>
            </c:extLst>
          </c:dPt>
          <c:dPt>
            <c:idx val="7"/>
            <c:bubble3D val="0"/>
            <c:spPr>
              <a:solidFill>
                <a:srgbClr val="F7C9C7"/>
              </a:solidFill>
            </c:spPr>
            <c:extLst>
              <c:ext xmlns:c16="http://schemas.microsoft.com/office/drawing/2014/chart" uri="{C3380CC4-5D6E-409C-BE32-E72D297353CC}">
                <c16:uniqueId val="{0000000D-64B4-4EC7-B98F-E0BEFB0BE867}"/>
              </c:ext>
            </c:extLst>
          </c:dPt>
          <c:dPt>
            <c:idx val="8"/>
            <c:bubble3D val="0"/>
            <c:spPr>
              <a:solidFill>
                <a:schemeClr val="tx1"/>
              </a:solidFill>
            </c:spPr>
            <c:extLst>
              <c:ext xmlns:c16="http://schemas.microsoft.com/office/drawing/2014/chart" uri="{C3380CC4-5D6E-409C-BE32-E72D297353CC}">
                <c16:uniqueId val="{0000000E-64B4-4EC7-B98F-E0BEFB0BE867}"/>
              </c:ext>
            </c:extLst>
          </c:dPt>
          <c:dPt>
            <c:idx val="9"/>
            <c:bubble3D val="0"/>
            <c:spPr>
              <a:solidFill>
                <a:srgbClr val="646363"/>
              </a:solidFill>
            </c:spPr>
            <c:extLst>
              <c:ext xmlns:c16="http://schemas.microsoft.com/office/drawing/2014/chart" uri="{C3380CC4-5D6E-409C-BE32-E72D297353CC}">
                <c16:uniqueId val="{0000000F-64B4-4EC7-B98F-E0BEFB0BE867}"/>
              </c:ext>
            </c:extLst>
          </c:dPt>
          <c:dPt>
            <c:idx val="10"/>
            <c:bubble3D val="0"/>
            <c:spPr>
              <a:solidFill>
                <a:srgbClr val="9D9D9C"/>
              </a:solidFill>
            </c:spPr>
            <c:extLst>
              <c:ext xmlns:c16="http://schemas.microsoft.com/office/drawing/2014/chart" uri="{C3380CC4-5D6E-409C-BE32-E72D297353CC}">
                <c16:uniqueId val="{00000010-64B4-4EC7-B98F-E0BEFB0BE867}"/>
              </c:ext>
            </c:extLst>
          </c:dPt>
          <c:dPt>
            <c:idx val="11"/>
            <c:bubble3D val="0"/>
            <c:spPr>
              <a:solidFill>
                <a:srgbClr val="D0D0D0"/>
              </a:solidFill>
            </c:spPr>
            <c:extLst>
              <c:ext xmlns:c16="http://schemas.microsoft.com/office/drawing/2014/chart" uri="{C3380CC4-5D6E-409C-BE32-E72D297353CC}">
                <c16:uniqueId val="{0000000A-8459-4506-9FF0-C9D71A85D7B8}"/>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B-8459-4506-9FF0-C9D71A85D7B8}"/>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1-64B4-4EC7-B98F-E0BEFB0BE86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2-64B4-4EC7-B98F-E0BEFB0BE86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64B4-4EC7-B98F-E0BEFB0BE867}"/>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64B4-4EC7-B98F-E0BEFB0BE867}"/>
                </c:ext>
              </c:extLst>
            </c:dLbl>
            <c:dLbl>
              <c:idx val="3"/>
              <c:delete val="1"/>
              <c:extLst>
                <c:ext xmlns:c15="http://schemas.microsoft.com/office/drawing/2012/chart" uri="{CE6537A1-D6FC-4f65-9D91-7224C49458BB}"/>
                <c:ext xmlns:c16="http://schemas.microsoft.com/office/drawing/2014/chart" uri="{C3380CC4-5D6E-409C-BE32-E72D297353CC}">
                  <c16:uniqueId val="{0000000A-64B4-4EC7-B98F-E0BEFB0BE867}"/>
                </c:ext>
              </c:extLst>
            </c:dLbl>
            <c:dLbl>
              <c:idx val="4"/>
              <c:delete val="1"/>
              <c:extLst>
                <c:ext xmlns:c15="http://schemas.microsoft.com/office/drawing/2012/chart" uri="{CE6537A1-D6FC-4f65-9D91-7224C49458BB}"/>
                <c:ext xmlns:c16="http://schemas.microsoft.com/office/drawing/2014/chart" uri="{C3380CC4-5D6E-409C-BE32-E72D297353CC}">
                  <c16:uniqueId val="{0000000B-64B4-4EC7-B98F-E0BEFB0BE867}"/>
                </c:ext>
              </c:extLst>
            </c:dLbl>
            <c:dLbl>
              <c:idx val="5"/>
              <c:delete val="1"/>
              <c:extLst>
                <c:ext xmlns:c15="http://schemas.microsoft.com/office/drawing/2012/chart" uri="{CE6537A1-D6FC-4f65-9D91-7224C49458BB}"/>
                <c:ext xmlns:c16="http://schemas.microsoft.com/office/drawing/2014/chart" uri="{C3380CC4-5D6E-409C-BE32-E72D297353CC}">
                  <c16:uniqueId val="{0000000C-64B4-4EC7-B98F-E0BEFB0BE86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64B4-4EC7-B98F-E0BEFB0BE867}"/>
                </c:ext>
              </c:extLst>
            </c:dLbl>
            <c:dLbl>
              <c:idx val="7"/>
              <c:delete val="1"/>
              <c:extLst>
                <c:ext xmlns:c15="http://schemas.microsoft.com/office/drawing/2012/chart" uri="{CE6537A1-D6FC-4f65-9D91-7224C49458BB}"/>
                <c:ext xmlns:c16="http://schemas.microsoft.com/office/drawing/2014/chart" uri="{C3380CC4-5D6E-409C-BE32-E72D297353CC}">
                  <c16:uniqueId val="{0000000D-64B4-4EC7-B98F-E0BEFB0BE867}"/>
                </c:ext>
              </c:extLst>
            </c:dLbl>
            <c:dLbl>
              <c:idx val="8"/>
              <c:delete val="1"/>
              <c:extLst>
                <c:ext xmlns:c15="http://schemas.microsoft.com/office/drawing/2012/chart" uri="{CE6537A1-D6FC-4f65-9D91-7224C49458BB}"/>
                <c:ext xmlns:c16="http://schemas.microsoft.com/office/drawing/2014/chart" uri="{C3380CC4-5D6E-409C-BE32-E72D297353CC}">
                  <c16:uniqueId val="{0000000E-64B4-4EC7-B98F-E0BEFB0BE867}"/>
                </c:ext>
              </c:extLst>
            </c:dLbl>
            <c:dLbl>
              <c:idx val="9"/>
              <c:layout>
                <c:manualLayout>
                  <c:x val="-0.13475308233529631"/>
                  <c:y val="6.7669253145380887E-2"/>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4B4-4EC7-B98F-E0BEFB0BE867}"/>
                </c:ext>
              </c:extLst>
            </c:dLbl>
            <c:dLbl>
              <c:idx val="10"/>
              <c:layout>
                <c:manualLayout>
                  <c:x val="-0.13237918789563069"/>
                  <c:y val="-0.1416580404013105"/>
                </c:manualLayout>
              </c:layout>
              <c:numFmt formatCode="0.0%" sourceLinked="0"/>
              <c:spPr>
                <a:no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4B4-4EC7-B98F-E0BEFB0BE867}"/>
                </c:ext>
              </c:extLst>
            </c:dLbl>
            <c:dLbl>
              <c:idx val="12"/>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B-8459-4506-9FF0-C9D71A85D7B8}"/>
                </c:ext>
              </c:extLst>
            </c:dLbl>
            <c:dLbl>
              <c:idx val="13"/>
              <c:delete val="1"/>
              <c:extLst>
                <c:ext xmlns:c15="http://schemas.microsoft.com/office/drawing/2012/chart" uri="{CE6537A1-D6FC-4f65-9D91-7224C49458BB}"/>
                <c:ext xmlns:c16="http://schemas.microsoft.com/office/drawing/2014/chart" uri="{C3380CC4-5D6E-409C-BE32-E72D297353CC}">
                  <c16:uniqueId val="{00000011-64B4-4EC7-B98F-E0BEFB0BE867}"/>
                </c:ext>
              </c:extLst>
            </c:dLbl>
            <c:dLbl>
              <c:idx val="14"/>
              <c:delete val="1"/>
              <c:extLst>
                <c:ext xmlns:c15="http://schemas.microsoft.com/office/drawing/2012/chart" uri="{CE6537A1-D6FC-4f65-9D91-7224C49458BB}"/>
                <c:ext xmlns:c16="http://schemas.microsoft.com/office/drawing/2014/chart" uri="{C3380CC4-5D6E-409C-BE32-E72D297353CC}">
                  <c16:uniqueId val="{00000012-64B4-4EC7-B98F-E0BEFB0BE867}"/>
                </c:ext>
              </c:extLst>
            </c:dLbl>
            <c:dLbl>
              <c:idx val="15"/>
              <c:numFmt formatCode="0%" sourceLinked="0"/>
              <c:spPr>
                <a:solidFill>
                  <a:schemeClr val="bg1"/>
                </a:solidFill>
                <a:ln>
                  <a:noFill/>
                </a:ln>
                <a:effectLst/>
              </c:spPr>
              <c:txPr>
                <a:bodyPr wrap="square" lIns="38100" tIns="19050" rIns="38100" bIns="19050" anchor="ctr">
                  <a:spAutoFit/>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64B4-4EC7-B98F-E0BEFB0BE867}"/>
                </c:ext>
              </c:extLst>
            </c:dLbl>
            <c:numFmt formatCode="0%" sourceLinked="0"/>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4628.7333259999996</c:v>
                </c:pt>
                <c:pt idx="1">
                  <c:v>612.33817799999974</c:v>
                </c:pt>
                <c:pt idx="2">
                  <c:v>3691.2847259999999</c:v>
                </c:pt>
                <c:pt idx="3">
                  <c:v>0</c:v>
                </c:pt>
                <c:pt idx="4">
                  <c:v>0</c:v>
                </c:pt>
                <c:pt idx="5">
                  <c:v>0</c:v>
                </c:pt>
                <c:pt idx="6">
                  <c:v>16374.804686999996</c:v>
                </c:pt>
                <c:pt idx="7">
                  <c:v>0</c:v>
                </c:pt>
                <c:pt idx="8">
                  <c:v>0</c:v>
                </c:pt>
                <c:pt idx="9">
                  <c:v>225.15280999999999</c:v>
                </c:pt>
                <c:pt idx="10">
                  <c:v>82.246887000000001</c:v>
                </c:pt>
                <c:pt idx="11">
                  <c:v>555.27922599999988</c:v>
                </c:pt>
                <c:pt idx="12">
                  <c:v>1480.072823</c:v>
                </c:pt>
                <c:pt idx="13">
                  <c:v>0</c:v>
                </c:pt>
                <c:pt idx="14">
                  <c:v>9.0372720000000015</c:v>
                </c:pt>
                <c:pt idx="15">
                  <c:v>4113.8666390000008</c:v>
                </c:pt>
              </c:numCache>
            </c:numRef>
          </c:val>
          <c:extLst>
            <c:ext xmlns:c16="http://schemas.microsoft.com/office/drawing/2014/chart" uri="{C3380CC4-5D6E-409C-BE32-E72D297353CC}">
              <c16:uniqueId val="{00000013-64B4-4EC7-B98F-E0BEFB0BE867}"/>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orientation="portrait"/>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8B3-4745-A9F7-2CB7F9482BE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8B3-4745-A9F7-2CB7F9482BE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8B3-4745-A9F7-2CB7F9482BE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8B3-4745-A9F7-2CB7F9482BE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8B3-4745-A9F7-2CB7F9482BE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8B3-4745-A9F7-2CB7F9482BE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8B3-4745-A9F7-2CB7F9482BE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8B3-4745-A9F7-2CB7F9482BE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8B3-4745-A9F7-2CB7F9482BE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8B3-4745-A9F7-2CB7F9482BE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8B3-4745-A9F7-2CB7F9482BE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8B3-4745-A9F7-2CB7F9482BE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8B3-4745-A9F7-2CB7F9482BE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8B3-4745-A9F7-2CB7F9482BE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8B3-4745-A9F7-2CB7F9482BE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8B3-4745-A9F7-2CB7F9482BE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Brutto výroba tepla (TJ)</a:t>
            </a:r>
          </a:p>
        </c:rich>
      </c:tx>
      <c:layout>
        <c:manualLayout>
          <c:xMode val="edge"/>
          <c:yMode val="edge"/>
          <c:x val="2.1835448443131076E-3"/>
          <c:y val="6.0430953590930982E-3"/>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59492.390077321375</c:v>
                </c:pt>
                <c:pt idx="1">
                  <c:v>33647.194626035649</c:v>
                </c:pt>
                <c:pt idx="2">
                  <c:v>26175.937773657759</c:v>
                </c:pt>
                <c:pt idx="3">
                  <c:v>50852.251834295123</c:v>
                </c:pt>
              </c:numCache>
            </c:numRef>
          </c:val>
          <c:extLs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59760.704269635331</c:v>
                </c:pt>
                <c:pt idx="1">
                  <c:v>28688.566620999998</c:v>
                </c:pt>
                <c:pt idx="2">
                  <c:v>24452.443356056847</c:v>
                </c:pt>
                <c:pt idx="3">
                  <c:v>50022.549163199961</c:v>
                </c:pt>
              </c:numCache>
            </c:numRef>
          </c:val>
          <c:extLs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55809.228224338694</c:v>
                </c:pt>
                <c:pt idx="1">
                  <c:v>32753.713619923368</c:v>
                </c:pt>
                <c:pt idx="2">
                  <c:v>24978.363623037145</c:v>
                </c:pt>
                <c:pt idx="3">
                  <c:v>48372.261379309275</c:v>
                </c:pt>
              </c:numCache>
            </c:numRef>
          </c:val>
          <c:extLs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53528.76771021785</c:v>
                </c:pt>
                <c:pt idx="1">
                  <c:v>31489.553688778622</c:v>
                </c:pt>
                <c:pt idx="2">
                  <c:v>24527.664056400004</c:v>
                </c:pt>
                <c:pt idx="3">
                  <c:v>47371.722850400001</c:v>
                </c:pt>
              </c:numCache>
            </c:numRef>
          </c:val>
          <c:extLst>
            <c:ext xmlns:c16="http://schemas.microsoft.com/office/drawing/2014/chart" uri="{C3380CC4-5D6E-409C-BE32-E72D297353CC}">
              <c16:uniqueId val="{00000000-1814-4693-8A06-821683EB311A}"/>
            </c:ext>
          </c:extLst>
        </c:ser>
        <c:ser>
          <c:idx val="4"/>
          <c:order val="4"/>
          <c:tx>
            <c:v>2021</c:v>
          </c:tx>
          <c:invertIfNegative val="0"/>
          <c:val>
            <c:numRef>
              <c:f>'10.1'!$B$9:$E$9</c:f>
              <c:numCache>
                <c:formatCode>#,##0.0</c:formatCode>
                <c:ptCount val="4"/>
                <c:pt idx="0">
                  <c:v>55526.625049728224</c:v>
                </c:pt>
                <c:pt idx="1">
                  <c:v>33751.991298309993</c:v>
                </c:pt>
                <c:pt idx="2">
                  <c:v>24370.187993047432</c:v>
                </c:pt>
                <c:pt idx="3">
                  <c:v>48008.573355200002</c:v>
                </c:pt>
              </c:numCache>
            </c:numRef>
          </c:val>
          <c:extLst>
            <c:ext xmlns:c16="http://schemas.microsoft.com/office/drawing/2014/chart" uri="{C3380CC4-5D6E-409C-BE32-E72D297353CC}">
              <c16:uniqueId val="{00000000-4C29-41A3-A116-D17EB565C8A1}"/>
            </c:ext>
          </c:extLst>
        </c:ser>
        <c:ser>
          <c:idx val="5"/>
          <c:order val="5"/>
          <c:tx>
            <c:v>2022</c:v>
          </c:tx>
          <c:invertIfNegative val="0"/>
          <c:val>
            <c:numRef>
              <c:f>'10.1'!$B$10:$E$10</c:f>
              <c:numCache>
                <c:formatCode>#,##0.0</c:formatCode>
                <c:ptCount val="4"/>
                <c:pt idx="0">
                  <c:v>51249.457067473981</c:v>
                </c:pt>
              </c:numCache>
            </c:numRef>
          </c:val>
          <c:extLst>
            <c:ext xmlns:c16="http://schemas.microsoft.com/office/drawing/2014/chart" uri="{C3380CC4-5D6E-409C-BE32-E72D297353CC}">
              <c16:uniqueId val="{00000000-A7FD-4D1F-882B-8BDB606A786C}"/>
            </c:ext>
          </c:extLst>
        </c:ser>
        <c:dLbls>
          <c:showLegendKey val="0"/>
          <c:showVal val="0"/>
          <c:showCatName val="0"/>
          <c:showSerName val="0"/>
          <c:showPercent val="0"/>
          <c:showBubbleSize val="0"/>
        </c:dLbls>
        <c:gapWidth val="50"/>
        <c:overlap val="-10"/>
        <c:axId val="296082432"/>
        <c:axId val="295764736"/>
      </c:barChart>
      <c:catAx>
        <c:axId val="296082432"/>
        <c:scaling>
          <c:orientation val="minMax"/>
        </c:scaling>
        <c:delete val="0"/>
        <c:axPos val="b"/>
        <c:numFmt formatCode="General" sourceLinked="1"/>
        <c:majorTickMark val="none"/>
        <c:minorTickMark val="none"/>
        <c:tickLblPos val="low"/>
        <c:txPr>
          <a:bodyPr/>
          <a:lstStyle/>
          <a:p>
            <a:pPr>
              <a:defRPr sz="900">
                <a:latin typeface="Arial" panose="020B0604020202020204" pitchFamily="34" charset="0"/>
                <a:cs typeface="Arial" panose="020B0604020202020204" pitchFamily="34" charset="0"/>
              </a:defRPr>
            </a:pPr>
            <a:endParaRPr lang="cs-CZ"/>
          </a:p>
        </c:txPr>
        <c:crossAx val="295764736"/>
        <c:crosses val="autoZero"/>
        <c:auto val="1"/>
        <c:lblAlgn val="ctr"/>
        <c:lblOffset val="100"/>
        <c:noMultiLvlLbl val="0"/>
      </c:catAx>
      <c:valAx>
        <c:axId val="295764736"/>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6082432"/>
        <c:crosses val="autoZero"/>
        <c:crossBetween val="between"/>
      </c:valAx>
    </c:plotArea>
    <c:legend>
      <c:legendPos val="b"/>
      <c:layout>
        <c:manualLayout>
          <c:xMode val="edge"/>
          <c:yMode val="edge"/>
          <c:x val="1.9649170751703761E-3"/>
          <c:y val="0.90361548402814651"/>
          <c:w val="0.5895576123471381"/>
          <c:h val="9.4215285035668117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(TJ)</a:t>
            </a:r>
          </a:p>
        </c:rich>
      </c:tx>
      <c:layout>
        <c:manualLayout>
          <c:xMode val="edge"/>
          <c:yMode val="edge"/>
          <c:x val="1.4794263872489634E-3"/>
          <c:y val="0"/>
        </c:manualLayout>
      </c:layout>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37510.164870000008</c:v>
                </c:pt>
                <c:pt idx="1">
                  <c:v>16101.258852000003</c:v>
                </c:pt>
                <c:pt idx="2">
                  <c:v>10892.098497999999</c:v>
                </c:pt>
                <c:pt idx="3">
                  <c:v>29809.263052999999</c:v>
                </c:pt>
              </c:numCache>
            </c:numRef>
          </c:val>
          <c:extLs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'10.1'!$B$14:$E$14</c:f>
              <c:numCache>
                <c:formatCode>#,##0.0</c:formatCode>
                <c:ptCount val="4"/>
                <c:pt idx="0">
                  <c:v>38059.708079999997</c:v>
                </c:pt>
                <c:pt idx="1">
                  <c:v>12376.442391999999</c:v>
                </c:pt>
                <c:pt idx="2">
                  <c:v>9704.6084629999987</c:v>
                </c:pt>
                <c:pt idx="3">
                  <c:v>28893.454439000001</c:v>
                </c:pt>
              </c:numCache>
            </c:numRef>
          </c:val>
          <c:extLs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'10.1'!$B$15:$E$15</c:f>
              <c:numCache>
                <c:formatCode>#,##0.0</c:formatCode>
                <c:ptCount val="4"/>
                <c:pt idx="0">
                  <c:v>34400.185867995438</c:v>
                </c:pt>
                <c:pt idx="1">
                  <c:v>15804.078629958018</c:v>
                </c:pt>
                <c:pt idx="2">
                  <c:v>10045.79911108522</c:v>
                </c:pt>
                <c:pt idx="3">
                  <c:v>27517.002409825869</c:v>
                </c:pt>
              </c:numCache>
            </c:numRef>
          </c:val>
          <c:extLst>
            <c:ext xmlns:c16="http://schemas.microsoft.com/office/drawing/2014/chart" uri="{C3380CC4-5D6E-409C-BE32-E72D297353CC}">
              <c16:uniqueId val="{00000002-3B03-45FB-A5FA-CD79BCEC54C0}"/>
            </c:ext>
          </c:extLst>
        </c:ser>
        <c:ser>
          <c:idx val="3"/>
          <c:order val="3"/>
          <c:tx>
            <c:v>2020</c:v>
          </c:tx>
          <c:invertIfNegative val="0"/>
          <c:val>
            <c:numRef>
              <c:f>'10.1'!$B$16:$E$16</c:f>
              <c:numCache>
                <c:formatCode>#,##0.0</c:formatCode>
                <c:ptCount val="4"/>
                <c:pt idx="0">
                  <c:v>32870.945788518613</c:v>
                </c:pt>
                <c:pt idx="1">
                  <c:v>14818.914658930849</c:v>
                </c:pt>
                <c:pt idx="2">
                  <c:v>9700.1600115525835</c:v>
                </c:pt>
                <c:pt idx="3">
                  <c:v>28538.475790229295</c:v>
                </c:pt>
              </c:numCache>
            </c:numRef>
          </c:val>
          <c:extLst>
            <c:ext xmlns:c16="http://schemas.microsoft.com/office/drawing/2014/chart" uri="{C3380CC4-5D6E-409C-BE32-E72D297353CC}">
              <c16:uniqueId val="{00000000-73FE-49CF-90D6-9A641DF48C49}"/>
            </c:ext>
          </c:extLst>
        </c:ser>
        <c:ser>
          <c:idx val="4"/>
          <c:order val="4"/>
          <c:tx>
            <c:v>2021</c:v>
          </c:tx>
          <c:invertIfNegative val="0"/>
          <c:val>
            <c:numRef>
              <c:f>'10.1'!$B$17:$E$17</c:f>
              <c:numCache>
                <c:formatCode>#,##0.0</c:formatCode>
                <c:ptCount val="4"/>
                <c:pt idx="0">
                  <c:v>35864.885266227051</c:v>
                </c:pt>
                <c:pt idx="1">
                  <c:v>17756.23579868277</c:v>
                </c:pt>
                <c:pt idx="2">
                  <c:v>9766.3766637908302</c:v>
                </c:pt>
                <c:pt idx="3">
                  <c:v>29041.886406273028</c:v>
                </c:pt>
              </c:numCache>
            </c:numRef>
          </c:val>
          <c:extLst>
            <c:ext xmlns:c16="http://schemas.microsoft.com/office/drawing/2014/chart" uri="{C3380CC4-5D6E-409C-BE32-E72D297353CC}">
              <c16:uniqueId val="{00000000-DAE4-4FFC-993F-690CD845D8F9}"/>
            </c:ext>
          </c:extLst>
        </c:ser>
        <c:ser>
          <c:idx val="5"/>
          <c:order val="5"/>
          <c:tx>
            <c:v>2022</c:v>
          </c:tx>
          <c:invertIfNegative val="0"/>
          <c:val>
            <c:numRef>
              <c:f>'10.1'!$B$18:$E$18</c:f>
              <c:numCache>
                <c:formatCode>#,##0.0</c:formatCode>
                <c:ptCount val="4"/>
                <c:pt idx="0">
                  <c:v>31771.50596690832</c:v>
                </c:pt>
              </c:numCache>
            </c:numRef>
          </c:val>
          <c:extLst>
            <c:ext xmlns:c16="http://schemas.microsoft.com/office/drawing/2014/chart" uri="{C3380CC4-5D6E-409C-BE32-E72D297353CC}">
              <c16:uniqueId val="{00000000-583B-436D-8C94-E0C09588B35C}"/>
            </c:ext>
          </c:extLst>
        </c:ser>
        <c:dLbls>
          <c:showLegendKey val="0"/>
          <c:showVal val="0"/>
          <c:showCatName val="0"/>
          <c:showSerName val="0"/>
          <c:showPercent val="0"/>
          <c:showBubbleSize val="0"/>
        </c:dLbls>
        <c:gapWidth val="50"/>
        <c:overlap val="-10"/>
        <c:axId val="295805696"/>
        <c:axId val="295807232"/>
      </c:barChart>
      <c:catAx>
        <c:axId val="295805696"/>
        <c:scaling>
          <c:orientation val="minMax"/>
        </c:scaling>
        <c:delete val="0"/>
        <c:axPos val="b"/>
        <c:numFmt formatCode="General" sourceLinked="1"/>
        <c:majorTickMark val="none"/>
        <c:minorTickMark val="none"/>
        <c:tickLblPos val="low"/>
        <c:txPr>
          <a:bodyPr/>
          <a:lstStyle/>
          <a:p>
            <a:pPr>
              <a:defRPr sz="900"/>
            </a:pPr>
            <a:endParaRPr lang="cs-CZ"/>
          </a:p>
        </c:txPr>
        <c:crossAx val="295807232"/>
        <c:crosses val="autoZero"/>
        <c:auto val="1"/>
        <c:lblAlgn val="ctr"/>
        <c:lblOffset val="100"/>
        <c:noMultiLvlLbl val="0"/>
      </c:catAx>
      <c:valAx>
        <c:axId val="295807232"/>
        <c:scaling>
          <c:orientation val="minMax"/>
          <c:max val="60000"/>
        </c:scaling>
        <c:delete val="0"/>
        <c:axPos val="l"/>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95805696"/>
        <c:crosses val="autoZero"/>
        <c:crossBetween val="between"/>
      </c:valAx>
    </c:plotArea>
    <c:legend>
      <c:legendPos val="b"/>
      <c:layout>
        <c:manualLayout>
          <c:xMode val="edge"/>
          <c:yMode val="edge"/>
          <c:x val="2.6200841730110321E-3"/>
          <c:y val="0.90389858821888425"/>
          <c:w val="0.62500185192109481"/>
          <c:h val="9.389755585161369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Meziroční změna (%)</a:t>
            </a:r>
          </a:p>
        </c:rich>
      </c:tx>
      <c:layout>
        <c:manualLayout>
          <c:xMode val="edge"/>
          <c:yMode val="edge"/>
          <c:x val="1.5914139445440609E-2"/>
          <c:y val="7.941234862021045E-3"/>
        </c:manualLayout>
      </c:layout>
      <c:overlay val="0"/>
    </c:title>
    <c:autoTitleDeleted val="0"/>
    <c:plotArea>
      <c:layout>
        <c:manualLayout>
          <c:layoutTarget val="inner"/>
          <c:xMode val="edge"/>
          <c:yMode val="edge"/>
          <c:x val="8.2238371319203765E-2"/>
          <c:y val="0.17729298250025788"/>
          <c:w val="0.87790067825680207"/>
          <c:h val="0.54274706793742811"/>
        </c:manualLayout>
      </c:layout>
      <c:barChart>
        <c:barDir val="col"/>
        <c:grouping val="clustered"/>
        <c:varyColors val="0"/>
        <c:ser>
          <c:idx val="0"/>
          <c:order val="0"/>
          <c:tx>
            <c:strRef>
              <c:f>'10.2'!$A$11</c:f>
              <c:strCache>
                <c:ptCount val="1"/>
                <c:pt idx="0">
                  <c:v>Meziroční změna-výroba tepla brutto</c:v>
                </c:pt>
              </c:strCache>
            </c:strRef>
          </c:tx>
          <c:invertIfNegative val="0"/>
          <c:val>
            <c:numRef>
              <c:f>'10.2'!$B$11:$M$11</c:f>
              <c:numCache>
                <c:formatCode>0.0%</c:formatCode>
                <c:ptCount val="12"/>
                <c:pt idx="0">
                  <c:v>-4.3225605018060338E-2</c:v>
                </c:pt>
                <c:pt idx="1">
                  <c:v>-0.13160580694124802</c:v>
                </c:pt>
                <c:pt idx="2">
                  <c:v>-5.9046339617363983E-2</c:v>
                </c:pt>
              </c:numCache>
            </c:numRef>
          </c:val>
          <c:extLst>
            <c:ext xmlns:c16="http://schemas.microsoft.com/office/drawing/2014/chart" uri="{C3380CC4-5D6E-409C-BE32-E72D297353CC}">
              <c16:uniqueId val="{00000000-DD71-4267-BCC9-0ED9F1BA0328}"/>
            </c:ext>
          </c:extLst>
        </c:ser>
        <c:ser>
          <c:idx val="1"/>
          <c:order val="1"/>
          <c:tx>
            <c:strRef>
              <c:f>'10.2'!$A$19</c:f>
              <c:strCache>
                <c:ptCount val="1"/>
                <c:pt idx="0">
                  <c:v>Meziroční změna-dodávky tepla</c:v>
                </c:pt>
              </c:strCache>
            </c:strRef>
          </c:tx>
          <c:spPr>
            <a:solidFill>
              <a:schemeClr val="accent5"/>
            </a:solidFill>
          </c:spPr>
          <c:invertIfNegative val="0"/>
          <c:val>
            <c:numRef>
              <c:f>'10.2'!$B$19:$M$19</c:f>
              <c:numCache>
                <c:formatCode>0.0%</c:formatCode>
                <c:ptCount val="12"/>
                <c:pt idx="0">
                  <c:v>-7.4272179034316904E-2</c:v>
                </c:pt>
                <c:pt idx="1">
                  <c:v>-0.18339074143259915</c:v>
                </c:pt>
                <c:pt idx="2">
                  <c:v>-8.5409247017655066E-2</c:v>
                </c:pt>
              </c:numCache>
            </c:numRef>
          </c:val>
          <c:extLs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50"/>
        <c:overlap val="-10"/>
        <c:axId val="295947264"/>
        <c:axId val="295949056"/>
      </c:barChart>
      <c:catAx>
        <c:axId val="295947264"/>
        <c:scaling>
          <c:orientation val="minMax"/>
        </c:scaling>
        <c:delete val="0"/>
        <c:axPos val="b"/>
        <c:numFmt formatCode="General" sourceLinked="1"/>
        <c:majorTickMark val="none"/>
        <c:minorTickMark val="none"/>
        <c:tickLblPos val="low"/>
        <c:txPr>
          <a:bodyPr/>
          <a:lstStyle/>
          <a:p>
            <a:pPr>
              <a:defRPr sz="900"/>
            </a:pPr>
            <a:endParaRPr lang="cs-CZ"/>
          </a:p>
        </c:txPr>
        <c:crossAx val="295949056"/>
        <c:crosses val="autoZero"/>
        <c:auto val="1"/>
        <c:lblAlgn val="ctr"/>
        <c:lblOffset val="100"/>
        <c:noMultiLvlLbl val="0"/>
      </c:catAx>
      <c:valAx>
        <c:axId val="29594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95947264"/>
        <c:crosses val="autoZero"/>
        <c:crossBetween val="between"/>
      </c:valAx>
    </c:plotArea>
    <c:legend>
      <c:legendPos val="b"/>
      <c:layout>
        <c:manualLayout>
          <c:xMode val="edge"/>
          <c:yMode val="edge"/>
          <c:x val="0"/>
          <c:y val="0.81310753727272123"/>
          <c:w val="0.45907580364335637"/>
          <c:h val="0.1630685081109321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Výroba tepla brutto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'10.2'!$B$26:$M$26</c:f>
              <c:numCache>
                <c:formatCode>#,##0.0</c:formatCode>
                <c:ptCount val="12"/>
                <c:pt idx="0">
                  <c:v>20171.284224691452</c:v>
                </c:pt>
                <c:pt idx="1">
                  <c:v>16681.781302230935</c:v>
                </c:pt>
                <c:pt idx="2">
                  <c:v>16115.121097506724</c:v>
                </c:pt>
                <c:pt idx="3">
                  <c:v>11150.511061000005</c:v>
                </c:pt>
                <c:pt idx="4">
                  <c:v>9168.1220959999882</c:v>
                </c:pt>
                <c:pt idx="5">
                  <c:v>7950.3148864610375</c:v>
                </c:pt>
                <c:pt idx="6">
                  <c:v>7516.8225920681252</c:v>
                </c:pt>
                <c:pt idx="7">
                  <c:v>7694.3480824000017</c:v>
                </c:pt>
                <c:pt idx="8">
                  <c:v>8704.8128491411444</c:v>
                </c:pt>
                <c:pt idx="9">
                  <c:v>12884.3395206</c:v>
                </c:pt>
                <c:pt idx="10">
                  <c:v>16126.588141400005</c:v>
                </c:pt>
                <c:pt idx="11">
                  <c:v>18138.5645926</c:v>
                </c:pt>
              </c:numCache>
            </c:numRef>
          </c:val>
          <c:extLst>
            <c:ext xmlns:c16="http://schemas.microsoft.com/office/drawing/2014/chart" uri="{C3380CC4-5D6E-409C-BE32-E72D297353CC}">
              <c16:uniqueId val="{00000000-D2AD-48C2-9AED-44B48B7244AD}"/>
            </c:ext>
          </c:extLst>
        </c:ser>
        <c:ser>
          <c:idx val="1"/>
          <c:order val="1"/>
          <c:tx>
            <c:strRef>
              <c:f>'10.2'!$A$27</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'10.2'!$B$27:$M$27</c:f>
              <c:numCache>
                <c:formatCode>#,##0.0</c:formatCode>
                <c:ptCount val="12"/>
                <c:pt idx="0">
                  <c:v>4618.3301078893164</c:v>
                </c:pt>
                <c:pt idx="1">
                  <c:v>3211.3850846799105</c:v>
                </c:pt>
                <c:pt idx="2">
                  <c:v>3547.2053427988958</c:v>
                </c:pt>
                <c:pt idx="3">
                  <c:v>3132.4393158589264</c:v>
                </c:pt>
                <c:pt idx="4">
                  <c:v>2780.5521761387117</c:v>
                </c:pt>
                <c:pt idx="5">
                  <c:v>632.42467093896448</c:v>
                </c:pt>
                <c:pt idx="6">
                  <c:v>507.28279433187436</c:v>
                </c:pt>
                <c:pt idx="7">
                  <c:v>354.0500367524146</c:v>
                </c:pt>
                <c:pt idx="8">
                  <c:v>1629.9893023544955</c:v>
                </c:pt>
                <c:pt idx="9">
                  <c:v>556.22428506799224</c:v>
                </c:pt>
                <c:pt idx="10">
                  <c:v>1202.177355894406</c:v>
                </c:pt>
                <c:pt idx="11">
                  <c:v>1992.5542287999742</c:v>
                </c:pt>
              </c:numCache>
            </c:numRef>
          </c:val>
          <c:extLst>
            <c:ext xmlns:c16="http://schemas.microsoft.com/office/drawing/2014/chart" uri="{C3380CC4-5D6E-409C-BE32-E72D297353CC}">
              <c16:uniqueId val="{00000001-D2AD-48C2-9AED-44B48B7244AD}"/>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'10.2'!$A$28</c:f>
              <c:strCache>
                <c:ptCount val="1"/>
                <c:pt idx="0">
                  <c:v>2021</c:v>
                </c:pt>
              </c:strCache>
            </c:strRef>
          </c:tx>
          <c:spPr>
            <a:ln w="28575" cap="rnd">
              <a:solidFill>
                <a:schemeClr val="accent1"/>
              </a:solidFill>
              <a:prstDash val="sysDot"/>
              <a:round/>
            </a:ln>
            <a:effectLst/>
          </c:spPr>
          <c:marker>
            <c:symbol val="none"/>
          </c:marker>
          <c:val>
            <c:numRef>
              <c:f>'10.2'!$B$28:$M$28</c:f>
              <c:numCache>
                <c:formatCode>#,##0.0</c:formatCode>
                <c:ptCount val="12"/>
                <c:pt idx="0">
                  <c:v>20171.284224691452</c:v>
                </c:pt>
                <c:pt idx="1">
                  <c:v>18159.567656779116</c:v>
                </c:pt>
                <c:pt idx="2">
                  <c:v>17195.773168257656</c:v>
                </c:pt>
                <c:pt idx="3">
                  <c:v>14282.950376858931</c:v>
                </c:pt>
                <c:pt idx="4">
                  <c:v>11518.726034990021</c:v>
                </c:pt>
                <c:pt idx="5">
                  <c:v>7950.3148864610375</c:v>
                </c:pt>
                <c:pt idx="6">
                  <c:v>7516.8225920681252</c:v>
                </c:pt>
                <c:pt idx="7">
                  <c:v>7902.9028009583226</c:v>
                </c:pt>
                <c:pt idx="8">
                  <c:v>8950.4626000209846</c:v>
                </c:pt>
                <c:pt idx="9">
                  <c:v>12884.3395206</c:v>
                </c:pt>
                <c:pt idx="10">
                  <c:v>16126.588141400005</c:v>
                </c:pt>
                <c:pt idx="11">
                  <c:v>18997.6456932</c:v>
                </c:pt>
              </c:numCache>
            </c:numRef>
          </c:val>
          <c:smooth val="0"/>
          <c:extLst>
            <c:ext xmlns:c16="http://schemas.microsoft.com/office/drawing/2014/chart" uri="{C3380CC4-5D6E-409C-BE32-E72D297353CC}">
              <c16:uniqueId val="{00000002-D2AD-48C2-9AED-44B48B7244AD}"/>
            </c:ext>
          </c:extLst>
        </c:ser>
        <c:ser>
          <c:idx val="3"/>
          <c:order val="3"/>
          <c:tx>
            <c:strRef>
              <c:f>'10.2'!$A$29</c:f>
              <c:strCache>
                <c:ptCount val="1"/>
                <c:pt idx="0">
                  <c:v>2022</c:v>
                </c:pt>
              </c:strCache>
            </c:strRef>
          </c:tx>
          <c:spPr>
            <a:ln w="28575" cap="rnd">
              <a:solidFill>
                <a:schemeClr val="accent5"/>
              </a:solidFill>
              <a:round/>
            </a:ln>
            <a:effectLst/>
          </c:spPr>
          <c:marker>
            <c:symbol val="none"/>
          </c:marker>
          <c:val>
            <c:numRef>
              <c:f>'10.2'!$B$29:$M$29</c:f>
              <c:numCache>
                <c:formatCode>#,##0.0</c:formatCode>
                <c:ptCount val="12"/>
                <c:pt idx="0">
                  <c:v>19299.368260087907</c:v>
                </c:pt>
                <c:pt idx="1">
                  <c:v>15769.663101604512</c:v>
                </c:pt>
                <c:pt idx="2">
                  <c:v>16180.425705781559</c:v>
                </c:pt>
              </c:numCache>
            </c:numRef>
          </c:val>
          <c:smooth val="0"/>
          <c:extLst>
            <c:ext xmlns:c16="http://schemas.microsoft.com/office/drawing/2014/chart" uri="{C3380CC4-5D6E-409C-BE32-E72D297353CC}">
              <c16:uniqueId val="{00000003-D2AD-48C2-9AED-44B48B7244AD}"/>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max val="25000"/>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r>
              <a:rPr lang="cs-CZ" sz="1000" b="1">
                <a:solidFill>
                  <a:schemeClr val="tx2"/>
                </a:solidFill>
                <a:latin typeface="Arial" panose="020B0604020202020204" pitchFamily="34" charset="0"/>
                <a:cs typeface="Arial" panose="020B0604020202020204" pitchFamily="34" charset="0"/>
              </a:rPr>
              <a:t>Dodávky tepla (TJ)</a:t>
            </a:r>
          </a:p>
        </c:rich>
      </c:tx>
      <c:layout>
        <c:manualLayout>
          <c:xMode val="edge"/>
          <c:yMode val="edge"/>
          <c:x val="1.0013779527559072E-2"/>
          <c:y val="1.3888888888888888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2"/>
              </a:solidFill>
              <a:latin typeface="Arial" panose="020B0604020202020204" pitchFamily="34" charset="0"/>
              <a:ea typeface="+mn-ea"/>
              <a:cs typeface="Arial" panose="020B0604020202020204" pitchFamily="34" charset="0"/>
            </a:defRPr>
          </a:pPr>
          <a:endParaRPr lang="cs-CZ"/>
        </a:p>
      </c:txPr>
    </c:title>
    <c:autoTitleDeleted val="0"/>
    <c:plotArea>
      <c:layout/>
      <c:areaChart>
        <c:grouping val="stacked"/>
        <c:varyColors val="0"/>
        <c:ser>
          <c:idx val="0"/>
          <c:order val="0"/>
          <c:spPr>
            <a:solidFill>
              <a:schemeClr val="bg1">
                <a:alpha val="0"/>
              </a:schemeClr>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'10.2'!$B$33:$M$33</c:f>
              <c:numCache>
                <c:formatCode>#,##0.0</c:formatCode>
                <c:ptCount val="12"/>
                <c:pt idx="0">
                  <c:v>12397.069831099539</c:v>
                </c:pt>
                <c:pt idx="1">
                  <c:v>10230.655329161164</c:v>
                </c:pt>
                <c:pt idx="2">
                  <c:v>9380.6852703481727</c:v>
                </c:pt>
                <c:pt idx="3">
                  <c:v>5467.8344289999941</c:v>
                </c:pt>
                <c:pt idx="4">
                  <c:v>3743.2424710000009</c:v>
                </c:pt>
                <c:pt idx="5">
                  <c:v>3097.6822750865113</c:v>
                </c:pt>
                <c:pt idx="6">
                  <c:v>2784.1930241585501</c:v>
                </c:pt>
                <c:pt idx="7">
                  <c:v>2961.1161144077792</c:v>
                </c:pt>
                <c:pt idx="8">
                  <c:v>3661.2204678348253</c:v>
                </c:pt>
                <c:pt idx="9">
                  <c:v>6796.5151675803781</c:v>
                </c:pt>
                <c:pt idx="10">
                  <c:v>9198.7341189238541</c:v>
                </c:pt>
                <c:pt idx="11">
                  <c:v>11460.965005056431</c:v>
                </c:pt>
              </c:numCache>
            </c:numRef>
          </c:val>
          <c:extLst>
            <c:ext xmlns:c16="http://schemas.microsoft.com/office/drawing/2014/chart" uri="{C3380CC4-5D6E-409C-BE32-E72D297353CC}">
              <c16:uniqueId val="{00000000-337B-4C13-B82D-3DFA15E37B36}"/>
            </c:ext>
          </c:extLst>
        </c:ser>
        <c:ser>
          <c:idx val="1"/>
          <c:order val="1"/>
          <c:tx>
            <c:strRef>
              <c:f>'10.2'!$A$34</c:f>
              <c:strCache>
                <c:ptCount val="1"/>
                <c:pt idx="0">
                  <c:v>Rozsah 2017-2021</c:v>
                </c:pt>
              </c:strCache>
            </c:strRef>
          </c:tx>
          <c:spPr>
            <a:solidFill>
              <a:schemeClr val="accent4"/>
            </a:solidFill>
            <a:ln>
              <a:noFill/>
            </a:ln>
            <a:effectLst/>
          </c:spPr>
          <c:cat>
            <c:numRef>
              <c:f>'10.2'!$B$23:$M$23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'10.2'!$B$34:$M$34</c:f>
              <c:numCache>
                <c:formatCode>#,##0.0</c:formatCode>
                <c:ptCount val="12"/>
                <c:pt idx="0">
                  <c:v>4079.7523486674363</c:v>
                </c:pt>
                <c:pt idx="1">
                  <c:v>2856.5665431387333</c:v>
                </c:pt>
                <c:pt idx="2">
                  <c:v>3194.7311080587097</c:v>
                </c:pt>
                <c:pt idx="3">
                  <c:v>3128.1980687396435</c:v>
                </c:pt>
                <c:pt idx="4">
                  <c:v>2290.6646217347147</c:v>
                </c:pt>
                <c:pt idx="5">
                  <c:v>137.15420985604624</c:v>
                </c:pt>
                <c:pt idx="6">
                  <c:v>259.43114104455253</c:v>
                </c:pt>
                <c:pt idx="7">
                  <c:v>135.7215720252193</c:v>
                </c:pt>
                <c:pt idx="8">
                  <c:v>1126.9959773183737</c:v>
                </c:pt>
                <c:pt idx="9">
                  <c:v>484.87153042950558</c:v>
                </c:pt>
                <c:pt idx="10">
                  <c:v>1112.8607377907956</c:v>
                </c:pt>
                <c:pt idx="11">
                  <c:v>968.34435761821442</c:v>
                </c:pt>
              </c:numCache>
            </c:numRef>
          </c:val>
          <c:extLst>
            <c:ext xmlns:c16="http://schemas.microsoft.com/office/drawing/2014/chart" uri="{C3380CC4-5D6E-409C-BE32-E72D297353CC}">
              <c16:uniqueId val="{00000001-337B-4C13-B82D-3DFA15E37B36}"/>
            </c:ext>
          </c:extLst>
        </c:ser>
        <c:dLbls>
          <c:showLegendKey val="0"/>
          <c:showVal val="0"/>
          <c:showCatName val="0"/>
          <c:showSerName val="0"/>
          <c:showPercent val="0"/>
          <c:showBubbleSize val="0"/>
        </c:dLbls>
        <c:axId val="858420784"/>
        <c:axId val="858419144"/>
      </c:areaChart>
      <c:lineChart>
        <c:grouping val="standard"/>
        <c:varyColors val="0"/>
        <c:ser>
          <c:idx val="2"/>
          <c:order val="2"/>
          <c:tx>
            <c:strRef>
              <c:f>'10.2'!$A$35</c:f>
              <c:strCache>
                <c:ptCount val="1"/>
                <c:pt idx="0">
                  <c:v>2021</c:v>
                </c:pt>
              </c:strCache>
            </c:strRef>
          </c:tx>
          <c:spPr>
            <a:ln w="28575" cap="rnd">
              <a:solidFill>
                <a:schemeClr val="accent1"/>
              </a:solidFill>
              <a:prstDash val="sysDot"/>
              <a:round/>
            </a:ln>
            <a:effectLst/>
          </c:spPr>
          <c:marker>
            <c:symbol val="none"/>
          </c:marker>
          <c:val>
            <c:numRef>
              <c:f>'10.2'!$B$35:$M$35</c:f>
              <c:numCache>
                <c:formatCode>#,##0.0</c:formatCode>
                <c:ptCount val="12"/>
                <c:pt idx="0">
                  <c:v>13031.248077676319</c:v>
                </c:pt>
                <c:pt idx="1">
                  <c:v>11995.289081090546</c:v>
                </c:pt>
                <c:pt idx="2">
                  <c:v>10838.348107460184</c:v>
                </c:pt>
                <c:pt idx="3">
                  <c:v>8596.0324977396376</c:v>
                </c:pt>
                <c:pt idx="4">
                  <c:v>5988.6269607167633</c:v>
                </c:pt>
                <c:pt idx="5">
                  <c:v>3171.5763402263701</c:v>
                </c:pt>
                <c:pt idx="6">
                  <c:v>2784.1930241585501</c:v>
                </c:pt>
                <c:pt idx="7">
                  <c:v>3046.8894615463496</c:v>
                </c:pt>
                <c:pt idx="8">
                  <c:v>3935.2941780859301</c:v>
                </c:pt>
                <c:pt idx="9">
                  <c:v>7223.6160516536247</c:v>
                </c:pt>
                <c:pt idx="10">
                  <c:v>9685.8104448233571</c:v>
                </c:pt>
                <c:pt idx="11">
                  <c:v>12132.459909796044</c:v>
                </c:pt>
              </c:numCache>
            </c:numRef>
          </c:val>
          <c:smooth val="0"/>
          <c:extLst>
            <c:ext xmlns:c16="http://schemas.microsoft.com/office/drawing/2014/chart" uri="{C3380CC4-5D6E-409C-BE32-E72D297353CC}">
              <c16:uniqueId val="{00000002-337B-4C13-B82D-3DFA15E37B36}"/>
            </c:ext>
          </c:extLst>
        </c:ser>
        <c:ser>
          <c:idx val="3"/>
          <c:order val="3"/>
          <c:tx>
            <c:strRef>
              <c:f>'10.2'!$A$36</c:f>
              <c:strCache>
                <c:ptCount val="1"/>
                <c:pt idx="0">
                  <c:v>2022</c:v>
                </c:pt>
              </c:strCache>
            </c:strRef>
          </c:tx>
          <c:spPr>
            <a:ln w="28575" cap="rnd">
              <a:solidFill>
                <a:schemeClr val="accent5"/>
              </a:solidFill>
              <a:round/>
            </a:ln>
            <a:effectLst/>
          </c:spPr>
          <c:marker>
            <c:symbol val="none"/>
          </c:marker>
          <c:val>
            <c:numRef>
              <c:f>'10.2'!$B$36:$M$36</c:f>
              <c:numCache>
                <c:formatCode>#,##0.0</c:formatCode>
                <c:ptCount val="12"/>
                <c:pt idx="0">
                  <c:v>12063.388887410545</c:v>
                </c:pt>
                <c:pt idx="1">
                  <c:v>9795.4641228109904</c:v>
                </c:pt>
                <c:pt idx="2">
                  <c:v>9912.652956686783</c:v>
                </c:pt>
              </c:numCache>
            </c:numRef>
          </c:val>
          <c:smooth val="0"/>
          <c:extLst>
            <c:ext xmlns:c16="http://schemas.microsoft.com/office/drawing/2014/chart" uri="{C3380CC4-5D6E-409C-BE32-E72D297353CC}">
              <c16:uniqueId val="{00000003-337B-4C13-B82D-3DFA15E37B36}"/>
            </c:ext>
          </c:extLst>
        </c:ser>
        <c:dLbls>
          <c:showLegendKey val="0"/>
          <c:showVal val="0"/>
          <c:showCatName val="0"/>
          <c:showSerName val="0"/>
          <c:showPercent val="0"/>
          <c:showBubbleSize val="0"/>
        </c:dLbls>
        <c:marker val="1"/>
        <c:smooth val="0"/>
        <c:axId val="858420784"/>
        <c:axId val="858419144"/>
      </c:lineChart>
      <c:catAx>
        <c:axId val="8584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19144"/>
        <c:crosses val="autoZero"/>
        <c:auto val="1"/>
        <c:lblAlgn val="ctr"/>
        <c:lblOffset val="100"/>
        <c:noMultiLvlLbl val="0"/>
      </c:catAx>
      <c:valAx>
        <c:axId val="858419144"/>
        <c:scaling>
          <c:orientation val="minMax"/>
        </c:scaling>
        <c:delete val="0"/>
        <c:axPos val="l"/>
        <c:majorGridlines>
          <c:spPr>
            <a:ln w="6350" cap="flat" cmpd="sng" algn="ctr">
              <a:solidFill>
                <a:schemeClr val="tx1">
                  <a:lumMod val="50000"/>
                  <a:lumOff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crossAx val="85842078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průmysl</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'10.4'!$B$5:$E$5</c:f>
              <c:numCache>
                <c:formatCode>#,##0.0</c:formatCode>
                <c:ptCount val="4"/>
                <c:pt idx="0">
                  <c:v>7671.9408000000003</c:v>
                </c:pt>
                <c:pt idx="1">
                  <c:v>4633.9967153999996</c:v>
                </c:pt>
                <c:pt idx="2">
                  <c:v>3745.8223309999994</c:v>
                </c:pt>
                <c:pt idx="3">
                  <c:v>6136.9892919999984</c:v>
                </c:pt>
              </c:numCache>
            </c:numRef>
          </c:val>
          <c:extLst>
            <c:ext xmlns:c16="http://schemas.microsoft.com/office/drawing/2014/chart" uri="{C3380CC4-5D6E-409C-BE32-E72D297353CC}">
              <c16:uniqueId val="{00000000-86ED-4744-A8E3-BCC24A7E0D32}"/>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'10.4'!$B$6:$E$6</c:f>
              <c:numCache>
                <c:formatCode>#,##0.0</c:formatCode>
                <c:ptCount val="4"/>
                <c:pt idx="0">
                  <c:v>7021.2371049999983</c:v>
                </c:pt>
                <c:pt idx="1">
                  <c:v>3965.4027319999996</c:v>
                </c:pt>
                <c:pt idx="2">
                  <c:v>3547.4660890000009</c:v>
                </c:pt>
                <c:pt idx="3">
                  <c:v>6203.9500329999992</c:v>
                </c:pt>
              </c:numCache>
            </c:numRef>
          </c:val>
          <c:extLst>
            <c:ext xmlns:c16="http://schemas.microsoft.com/office/drawing/2014/chart" uri="{C3380CC4-5D6E-409C-BE32-E72D297353CC}">
              <c16:uniqueId val="{00000004-86ED-4744-A8E3-BCC24A7E0D32}"/>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'10.4'!$B$7:$E$7</c:f>
              <c:numCache>
                <c:formatCode>#,##0.0</c:formatCode>
                <c:ptCount val="4"/>
                <c:pt idx="0">
                  <c:v>7667.5807229664297</c:v>
                </c:pt>
                <c:pt idx="1">
                  <c:v>4621.9647687183515</c:v>
                </c:pt>
                <c:pt idx="2">
                  <c:v>3456.9184949999994</c:v>
                </c:pt>
                <c:pt idx="3">
                  <c:v>6278.3488349999998</c:v>
                </c:pt>
              </c:numCache>
            </c:numRef>
          </c:val>
          <c:extLst>
            <c:ext xmlns:c16="http://schemas.microsoft.com/office/drawing/2014/chart" uri="{C3380CC4-5D6E-409C-BE32-E72D297353CC}">
              <c16:uniqueId val="{00000005-86ED-4744-A8E3-BCC24A7E0D32}"/>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'10.4'!$B$8:$E$8</c:f>
              <c:numCache>
                <c:formatCode>#,##0.0</c:formatCode>
                <c:ptCount val="4"/>
                <c:pt idx="0">
                  <c:v>6945.5052039185948</c:v>
                </c:pt>
              </c:numCache>
            </c:numRef>
          </c:val>
          <c:extLst>
            <c:ext xmlns:c16="http://schemas.microsoft.com/office/drawing/2014/chart" uri="{C3380CC4-5D6E-409C-BE32-E72D297353CC}">
              <c16:uniqueId val="{00000000-667C-4F18-B016-F894BE7AD923}"/>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CF5E-443A-8638-483B753BB5E8}"/>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CF5E-443A-8638-483B753BB5E8}"/>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CF5E-443A-8638-483B753BB5E8}"/>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CF5E-443A-8638-483B753BB5E8}"/>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CF5E-443A-8638-483B753BB5E8}"/>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CF5E-443A-8638-483B753BB5E8}"/>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CF5E-443A-8638-483B753BB5E8}"/>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CF5E-443A-8638-483B753BB5E8}"/>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CF5E-443A-8638-483B753BB5E8}"/>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CF5E-443A-8638-483B753BB5E8}"/>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CF5E-443A-8638-483B753BB5E8}"/>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CF5E-443A-8638-483B753BB5E8}"/>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CF5E-443A-8638-483B753BB5E8}"/>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CF5E-443A-8638-483B753BB5E8}"/>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CF5E-443A-8638-483B753BB5E8}"/>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CF5E-443A-8638-483B753BB5E8}"/>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domácnosti</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'10.4'!$B$17:$E$17</c:f>
              <c:numCache>
                <c:formatCode>#,##0.0</c:formatCode>
                <c:ptCount val="4"/>
                <c:pt idx="0">
                  <c:v>14015.397265597716</c:v>
                </c:pt>
                <c:pt idx="1">
                  <c:v>5663.1111253245599</c:v>
                </c:pt>
                <c:pt idx="2">
                  <c:v>3090.2147482706205</c:v>
                </c:pt>
                <c:pt idx="3">
                  <c:v>11080.062526775408</c:v>
                </c:pt>
              </c:numCache>
            </c:numRef>
          </c:val>
          <c:extLst>
            <c:ext xmlns:c16="http://schemas.microsoft.com/office/drawing/2014/chart" uri="{C3380CC4-5D6E-409C-BE32-E72D297353CC}">
              <c16:uniqueId val="{00000000-70CA-406C-BFD4-0E23DCD5CCA0}"/>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'10.4'!$B$18:$E$18</c:f>
              <c:numCache>
                <c:formatCode>#,##0.0</c:formatCode>
                <c:ptCount val="4"/>
                <c:pt idx="0">
                  <c:v>13365.702517027044</c:v>
                </c:pt>
                <c:pt idx="1">
                  <c:v>5557.4149748755744</c:v>
                </c:pt>
                <c:pt idx="2">
                  <c:v>2881.1293208541133</c:v>
                </c:pt>
                <c:pt idx="3">
                  <c:v>11704.285397282179</c:v>
                </c:pt>
              </c:numCache>
            </c:numRef>
          </c:val>
          <c:extLst>
            <c:ext xmlns:c16="http://schemas.microsoft.com/office/drawing/2014/chart" uri="{C3380CC4-5D6E-409C-BE32-E72D297353CC}">
              <c16:uniqueId val="{00000001-70CA-406C-BFD4-0E23DCD5CCA0}"/>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'10.4'!$B$19:$E$19</c:f>
              <c:numCache>
                <c:formatCode>#,##0.0</c:formatCode>
                <c:ptCount val="4"/>
                <c:pt idx="0">
                  <c:v>14475.47323926062</c:v>
                </c:pt>
                <c:pt idx="1">
                  <c:v>6886.6457983141918</c:v>
                </c:pt>
                <c:pt idx="2">
                  <c:v>3111.065786985374</c:v>
                </c:pt>
                <c:pt idx="3">
                  <c:v>12285.201532999999</c:v>
                </c:pt>
              </c:numCache>
            </c:numRef>
          </c:val>
          <c:extLst>
            <c:ext xmlns:c16="http://schemas.microsoft.com/office/drawing/2014/chart" uri="{C3380CC4-5D6E-409C-BE32-E72D297353CC}">
              <c16:uniqueId val="{00000002-70CA-406C-BFD4-0E23DCD5CCA0}"/>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'10.4'!$B$20:$E$20</c:f>
              <c:numCache>
                <c:formatCode>#,##0.0</c:formatCode>
                <c:ptCount val="4"/>
                <c:pt idx="0">
                  <c:v>12829.513534967555</c:v>
                </c:pt>
              </c:numCache>
            </c:numRef>
          </c:val>
          <c:extLst>
            <c:ext xmlns:c16="http://schemas.microsoft.com/office/drawing/2014/chart" uri="{C3380CC4-5D6E-409C-BE32-E72D297353CC}">
              <c16:uniqueId val="{00000003-70CA-406C-BFD4-0E23DCD5CCA0}"/>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a:t>
            </a:r>
            <a:r>
              <a:rPr lang="cs-CZ" sz="1000" baseline="0">
                <a:solidFill>
                  <a:schemeClr val="tx2"/>
                </a:solidFill>
              </a:rPr>
              <a:t> Obchod, služby, školství</a:t>
            </a:r>
            <a:r>
              <a:rPr lang="cs-CZ" sz="1000">
                <a:solidFill>
                  <a:schemeClr val="tx2"/>
                </a:solidFill>
              </a:rPr>
              <a:t> (TJ)</a:t>
            </a:r>
          </a:p>
        </c:rich>
      </c:tx>
      <c:layout>
        <c:manualLayout>
          <c:xMode val="edge"/>
          <c:yMode val="edge"/>
          <c:x val="1.1742784893065813E-3"/>
          <c:y val="4.8816644700528317E-3"/>
        </c:manualLayout>
      </c:layout>
      <c:overlay val="0"/>
    </c:title>
    <c:autoTitleDeleted val="0"/>
    <c:plotArea>
      <c:layout>
        <c:manualLayout>
          <c:layoutTarget val="inner"/>
          <c:xMode val="edge"/>
          <c:yMode val="edge"/>
          <c:x val="7.9670410297886574E-2"/>
          <c:y val="0.16706746420645918"/>
          <c:w val="0.90299353993263509"/>
          <c:h val="0.57517443366789456"/>
        </c:manualLayout>
      </c:layout>
      <c:barChart>
        <c:barDir val="col"/>
        <c:grouping val="clustered"/>
        <c:varyColors val="0"/>
        <c:ser>
          <c:idx val="2"/>
          <c:order val="0"/>
          <c:tx>
            <c:strRef>
              <c:f>'10.4'!$B$12</c:f>
              <c:strCache>
                <c:ptCount val="1"/>
                <c:pt idx="0">
                  <c:v>2019</c:v>
                </c:pt>
              </c:strCache>
            </c:strRef>
          </c:tx>
          <c:spPr>
            <a:solidFill>
              <a:schemeClr val="accent1"/>
            </a:solidFill>
          </c:spPr>
          <c:invertIfNegative val="0"/>
          <c:cat>
            <c:strRef>
              <c:f>'10.4'!$B$4:$E$4</c:f>
              <c:strCache>
                <c:ptCount val="4"/>
                <c:pt idx="0">
                  <c:v>I. čtvrtletí</c:v>
                </c:pt>
                <c:pt idx="1">
                  <c:v>II. čtvrtletí</c:v>
                </c:pt>
                <c:pt idx="2">
                  <c:v>III. čtvrtletí</c:v>
                </c:pt>
                <c:pt idx="3">
                  <c:v>IV. čtvrtletí</c:v>
                </c:pt>
              </c:strCache>
            </c:strRef>
          </c:cat>
          <c:val>
            <c:numRef>
              <c:f>'10.4'!$B$29:$E$29</c:f>
              <c:numCache>
                <c:formatCode>#,##0.0</c:formatCode>
                <c:ptCount val="4"/>
                <c:pt idx="0">
                  <c:v>8000.2277954508227</c:v>
                </c:pt>
                <c:pt idx="1">
                  <c:v>2947.9774611584162</c:v>
                </c:pt>
                <c:pt idx="2">
                  <c:v>1375.0624167794851</c:v>
                </c:pt>
                <c:pt idx="3">
                  <c:v>6345.6836996429729</c:v>
                </c:pt>
              </c:numCache>
            </c:numRef>
          </c:val>
          <c:extLst>
            <c:ext xmlns:c16="http://schemas.microsoft.com/office/drawing/2014/chart" uri="{C3380CC4-5D6E-409C-BE32-E72D297353CC}">
              <c16:uniqueId val="{00000000-591E-4E45-A454-51DA36F9030F}"/>
            </c:ext>
          </c:extLst>
        </c:ser>
        <c:ser>
          <c:idx val="0"/>
          <c:order val="1"/>
          <c:tx>
            <c:strRef>
              <c:f>'10.4'!$C$12</c:f>
              <c:strCache>
                <c:ptCount val="1"/>
                <c:pt idx="0">
                  <c:v>2020</c:v>
                </c:pt>
              </c:strCache>
            </c:strRef>
          </c:tx>
          <c:spPr>
            <a:solidFill>
              <a:schemeClr val="accent6"/>
            </a:solidFill>
          </c:spPr>
          <c:invertIfNegative val="0"/>
          <c:cat>
            <c:strRef>
              <c:f>'10.4'!$B$4:$E$4</c:f>
              <c:strCache>
                <c:ptCount val="4"/>
                <c:pt idx="0">
                  <c:v>I. čtvrtletí</c:v>
                </c:pt>
                <c:pt idx="1">
                  <c:v>II. čtvrtletí</c:v>
                </c:pt>
                <c:pt idx="2">
                  <c:v>III. čtvrtletí</c:v>
                </c:pt>
                <c:pt idx="3">
                  <c:v>IV. čtvrtletí</c:v>
                </c:pt>
              </c:strCache>
            </c:strRef>
          </c:cat>
          <c:val>
            <c:numRef>
              <c:f>'10.4'!$B$30:$E$30</c:f>
              <c:numCache>
                <c:formatCode>#,##0.0</c:formatCode>
                <c:ptCount val="4"/>
                <c:pt idx="0">
                  <c:v>7761.4412209729589</c:v>
                </c:pt>
                <c:pt idx="1">
                  <c:v>2666.4454051244275</c:v>
                </c:pt>
                <c:pt idx="2">
                  <c:v>1502.5578261458868</c:v>
                </c:pt>
                <c:pt idx="3">
                  <c:v>6727.5190452424795</c:v>
                </c:pt>
              </c:numCache>
            </c:numRef>
          </c:val>
          <c:extLst>
            <c:ext xmlns:c16="http://schemas.microsoft.com/office/drawing/2014/chart" uri="{C3380CC4-5D6E-409C-BE32-E72D297353CC}">
              <c16:uniqueId val="{00000001-591E-4E45-A454-51DA36F9030F}"/>
            </c:ext>
          </c:extLst>
        </c:ser>
        <c:ser>
          <c:idx val="1"/>
          <c:order val="2"/>
          <c:tx>
            <c:strRef>
              <c:f>'10.4'!$D$12</c:f>
              <c:strCache>
                <c:ptCount val="1"/>
                <c:pt idx="0">
                  <c:v>2021</c:v>
                </c:pt>
              </c:strCache>
            </c:strRef>
          </c:tx>
          <c:spPr>
            <a:solidFill>
              <a:srgbClr val="F0948F"/>
            </a:solidFill>
          </c:spPr>
          <c:invertIfNegative val="0"/>
          <c:cat>
            <c:strRef>
              <c:f>'10.4'!$B$4:$E$4</c:f>
              <c:strCache>
                <c:ptCount val="4"/>
                <c:pt idx="0">
                  <c:v>I. čtvrtletí</c:v>
                </c:pt>
                <c:pt idx="1">
                  <c:v>II. čtvrtletí</c:v>
                </c:pt>
                <c:pt idx="2">
                  <c:v>III. čtvrtletí</c:v>
                </c:pt>
                <c:pt idx="3">
                  <c:v>IV. čtvrtletí</c:v>
                </c:pt>
              </c:strCache>
            </c:strRef>
          </c:cat>
          <c:val>
            <c:numRef>
              <c:f>'10.4'!$B$31:$E$31</c:f>
              <c:numCache>
                <c:formatCode>#,##0.0</c:formatCode>
                <c:ptCount val="4"/>
                <c:pt idx="0">
                  <c:v>8891.9809219999988</c:v>
                </c:pt>
                <c:pt idx="1">
                  <c:v>3340.5134649999991</c:v>
                </c:pt>
                <c:pt idx="2">
                  <c:v>1333.2217679999999</c:v>
                </c:pt>
                <c:pt idx="3">
                  <c:v>6446.5769939999973</c:v>
                </c:pt>
              </c:numCache>
            </c:numRef>
          </c:val>
          <c:extLst>
            <c:ext xmlns:c16="http://schemas.microsoft.com/office/drawing/2014/chart" uri="{C3380CC4-5D6E-409C-BE32-E72D297353CC}">
              <c16:uniqueId val="{00000002-591E-4E45-A454-51DA36F9030F}"/>
            </c:ext>
          </c:extLst>
        </c:ser>
        <c:ser>
          <c:idx val="3"/>
          <c:order val="3"/>
          <c:tx>
            <c:strRef>
              <c:f>'10.4'!$E$12</c:f>
              <c:strCache>
                <c:ptCount val="1"/>
                <c:pt idx="0">
                  <c:v>2022</c:v>
                </c:pt>
              </c:strCache>
            </c:strRef>
          </c:tx>
          <c:invertIfNegative val="0"/>
          <c:cat>
            <c:strRef>
              <c:f>'10.4'!$B$4:$E$4</c:f>
              <c:strCache>
                <c:ptCount val="4"/>
                <c:pt idx="0">
                  <c:v>I. čtvrtletí</c:v>
                </c:pt>
                <c:pt idx="1">
                  <c:v>II. čtvrtletí</c:v>
                </c:pt>
                <c:pt idx="2">
                  <c:v>III. čtvrtletí</c:v>
                </c:pt>
                <c:pt idx="3">
                  <c:v>IV. čtvrtletí</c:v>
                </c:pt>
              </c:strCache>
            </c:strRef>
          </c:cat>
          <c:val>
            <c:numRef>
              <c:f>'10.4'!$B$32:$E$32</c:f>
              <c:numCache>
                <c:formatCode>#,##0.0</c:formatCode>
                <c:ptCount val="4"/>
                <c:pt idx="0">
                  <c:v>7303.8000420000008</c:v>
                </c:pt>
              </c:numCache>
            </c:numRef>
          </c:val>
          <c:extLst>
            <c:ext xmlns:c16="http://schemas.microsoft.com/office/drawing/2014/chart" uri="{C3380CC4-5D6E-409C-BE32-E72D297353CC}">
              <c16:uniqueId val="{00000003-591E-4E45-A454-51DA36F9030F}"/>
            </c:ext>
          </c:extLst>
        </c:ser>
        <c:dLbls>
          <c:showLegendKey val="0"/>
          <c:showVal val="0"/>
          <c:showCatName val="0"/>
          <c:showSerName val="0"/>
          <c:showPercent val="0"/>
          <c:showBubbleSize val="0"/>
        </c:dLbls>
        <c:gapWidth val="50"/>
        <c:overlap val="-10"/>
        <c:axId val="144700544"/>
        <c:axId val="144702080"/>
      </c:barChart>
      <c:catAx>
        <c:axId val="144700544"/>
        <c:scaling>
          <c:orientation val="minMax"/>
        </c:scaling>
        <c:delete val="0"/>
        <c:axPos val="b"/>
        <c:numFmt formatCode="General" sourceLinked="1"/>
        <c:majorTickMark val="none"/>
        <c:minorTickMark val="none"/>
        <c:tickLblPos val="low"/>
        <c:txPr>
          <a:bodyPr/>
          <a:lstStyle/>
          <a:p>
            <a:pPr>
              <a:defRPr sz="900"/>
            </a:pPr>
            <a:endParaRPr lang="cs-CZ"/>
          </a:p>
        </c:txPr>
        <c:crossAx val="144702080"/>
        <c:crosses val="autoZero"/>
        <c:auto val="1"/>
        <c:lblAlgn val="ctr"/>
        <c:lblOffset val="100"/>
        <c:noMultiLvlLbl val="0"/>
      </c:catAx>
      <c:valAx>
        <c:axId val="14470208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700544"/>
        <c:crosses val="autoZero"/>
        <c:crossBetween val="between"/>
        <c:majorUnit val="2000"/>
      </c:valAx>
    </c:plotArea>
    <c:legend>
      <c:legendPos val="b"/>
      <c:layout>
        <c:manualLayout>
          <c:xMode val="edge"/>
          <c:yMode val="edge"/>
          <c:x val="7.9452310597542715E-3"/>
          <c:y val="0.8582905802054891"/>
          <c:w val="0.46600256959540048"/>
          <c:h val="0.1144346821958731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187-42F8-8135-75264A0C3574}"/>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187-42F8-8135-75264A0C3574}"/>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187-42F8-8135-75264A0C3574}"/>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187-42F8-8135-75264A0C3574}"/>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187-42F8-8135-75264A0C3574}"/>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187-42F8-8135-75264A0C3574}"/>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187-42F8-8135-75264A0C3574}"/>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187-42F8-8135-75264A0C3574}"/>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187-42F8-8135-75264A0C3574}"/>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187-42F8-8135-75264A0C3574}"/>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187-42F8-8135-75264A0C35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187-42F8-8135-75264A0C3574}"/>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187-42F8-8135-75264A0C3574}"/>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187-42F8-8135-75264A0C3574}"/>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187-42F8-8135-75264A0C3574}"/>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187-42F8-8135-75264A0C3574}"/>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uhlí</a:t>
            </a:r>
            <a:r>
              <a:rPr lang="en-US" sz="1000">
                <a:solidFill>
                  <a:schemeClr val="tx2"/>
                </a:solidFill>
              </a:rPr>
              <a:t> na</a:t>
            </a:r>
            <a:endParaRPr lang="cs-CZ" sz="1000">
              <a:solidFill>
                <a:schemeClr val="tx2"/>
              </a:solidFill>
            </a:endParaRPr>
          </a:p>
          <a:p>
            <a:pPr algn="l">
              <a:defRPr/>
            </a:pPr>
            <a:r>
              <a:rPr lang="cs-CZ" sz="1000">
                <a:solidFill>
                  <a:schemeClr val="tx2"/>
                </a:solidFill>
              </a:rPr>
              <a:t>dodávkách tepla</a:t>
            </a:r>
            <a:endParaRPr lang="en-US" sz="1000">
              <a:solidFill>
                <a:schemeClr val="tx2"/>
              </a:solidFill>
            </a:endParaRPr>
          </a:p>
        </c:rich>
      </c:tx>
      <c:layout>
        <c:manualLayout>
          <c:xMode val="edge"/>
          <c:yMode val="edge"/>
          <c:x val="2.4691358024691384E-3"/>
          <c:y val="1.7779851834568046E-2"/>
        </c:manualLayout>
      </c:layout>
      <c:overlay val="0"/>
    </c:title>
    <c:autoTitleDeleted val="0"/>
    <c:plotArea>
      <c:layout>
        <c:manualLayout>
          <c:layoutTarget val="inner"/>
          <c:xMode val="edge"/>
          <c:yMode val="edge"/>
          <c:x val="0.12621522309711286"/>
          <c:y val="0.35023783646646156"/>
          <c:w val="0.50809669843901084"/>
          <c:h val="0.5238777279838471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4-3BE2-448C-9EA2-7552889CB878}"/>
              </c:ext>
            </c:extLst>
          </c:dPt>
          <c:dPt>
            <c:idx val="1"/>
            <c:bubble3D val="0"/>
            <c:spPr>
              <a:solidFill>
                <a:schemeClr val="accent2"/>
              </a:solidFill>
            </c:spPr>
            <c:extLst>
              <c:ext xmlns:c16="http://schemas.microsoft.com/office/drawing/2014/chart" uri="{C3380CC4-5D6E-409C-BE32-E72D297353CC}">
                <c16:uniqueId val="{00000001-3BE2-448C-9EA2-7552889CB878}"/>
              </c:ext>
            </c:extLst>
          </c:dPt>
          <c:dPt>
            <c:idx val="2"/>
            <c:bubble3D val="0"/>
            <c:spPr>
              <a:solidFill>
                <a:schemeClr val="accent3"/>
              </a:solidFill>
            </c:spPr>
            <c:extLst>
              <c:ext xmlns:c16="http://schemas.microsoft.com/office/drawing/2014/chart" uri="{C3380CC4-5D6E-409C-BE32-E72D297353CC}">
                <c16:uniqueId val="{00000005-3BE2-448C-9EA2-7552889CB878}"/>
              </c:ext>
            </c:extLst>
          </c:dPt>
          <c:dPt>
            <c:idx val="3"/>
            <c:bubble3D val="0"/>
            <c:spPr>
              <a:solidFill>
                <a:schemeClr val="accent4"/>
              </a:solidFill>
            </c:spPr>
            <c:extLst>
              <c:ext xmlns:c16="http://schemas.microsoft.com/office/drawing/2014/chart" uri="{C3380CC4-5D6E-409C-BE32-E72D297353CC}">
                <c16:uniqueId val="{00000004-34EE-4F56-8A11-458BF592EEC9}"/>
              </c:ext>
            </c:extLst>
          </c:dPt>
          <c:dPt>
            <c:idx val="4"/>
            <c:bubble3D val="0"/>
            <c:spPr>
              <a:solidFill>
                <a:schemeClr val="accent5"/>
              </a:solidFill>
            </c:spPr>
            <c:extLst>
              <c:ext xmlns:c16="http://schemas.microsoft.com/office/drawing/2014/chart" uri="{C3380CC4-5D6E-409C-BE32-E72D297353CC}">
                <c16:uniqueId val="{00000003-3BE2-448C-9EA2-7552889CB878}"/>
              </c:ext>
            </c:extLst>
          </c:dPt>
          <c:dPt>
            <c:idx val="5"/>
            <c:bubble3D val="0"/>
            <c:spPr>
              <a:solidFill>
                <a:schemeClr val="accent6"/>
              </a:solidFill>
            </c:spPr>
            <c:extLst>
              <c:ext xmlns:c16="http://schemas.microsoft.com/office/drawing/2014/chart" uri="{C3380CC4-5D6E-409C-BE32-E72D297353CC}">
                <c16:uniqueId val="{00000006-3BE2-448C-9EA2-7552889CB878}"/>
              </c:ext>
            </c:extLst>
          </c:dPt>
          <c:dPt>
            <c:idx val="6"/>
            <c:bubble3D val="0"/>
            <c:spPr>
              <a:solidFill>
                <a:srgbClr val="F0948F"/>
              </a:solidFill>
            </c:spPr>
            <c:extLst>
              <c:ext xmlns:c16="http://schemas.microsoft.com/office/drawing/2014/chart" uri="{C3380CC4-5D6E-409C-BE32-E72D297353CC}">
                <c16:uniqueId val="{00000007-3BE2-448C-9EA2-7552889CB878}"/>
              </c:ext>
            </c:extLst>
          </c:dPt>
          <c:dPt>
            <c:idx val="7"/>
            <c:bubble3D val="0"/>
            <c:spPr>
              <a:solidFill>
                <a:srgbClr val="F7C9C7"/>
              </a:solidFill>
            </c:spPr>
            <c:extLst>
              <c:ext xmlns:c16="http://schemas.microsoft.com/office/drawing/2014/chart" uri="{C3380CC4-5D6E-409C-BE32-E72D297353CC}">
                <c16:uniqueId val="{00000008-3BE2-448C-9EA2-7552889CB878}"/>
              </c:ext>
            </c:extLst>
          </c:dPt>
          <c:dLbls>
            <c:dLbl>
              <c:idx val="0"/>
              <c:layout>
                <c:manualLayout>
                  <c:x val="0.17037479319824358"/>
                  <c:y val="-0.15168241233760205"/>
                </c:manualLayout>
              </c:layout>
              <c:numFmt formatCode="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E2-448C-9EA2-7552889CB878}"/>
                </c:ext>
              </c:extLst>
            </c:dLbl>
            <c:dLbl>
              <c:idx val="2"/>
              <c:layout>
                <c:manualLayout>
                  <c:x val="0.16203703703703703"/>
                  <c:y val="4.3531016706313028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E2-448C-9EA2-7552889CB878}"/>
                </c:ext>
              </c:extLst>
            </c:dLbl>
            <c:dLbl>
              <c:idx val="3"/>
              <c:tx>
                <c:rich>
                  <a:bodyPr/>
                  <a:lstStyle/>
                  <a:p>
                    <a:pPr algn="ctr" rtl="0">
                      <a:defRPr sz="900">
                        <a:solidFill>
                          <a:schemeClr val="bg1"/>
                        </a:solidFill>
                      </a:defRPr>
                    </a:pPr>
                    <a:r>
                      <a:rPr lang="en-US" sz="900">
                        <a:solidFill>
                          <a:schemeClr val="bg1"/>
                        </a:solidFill>
                      </a:rPr>
                      <a:t>7%</a:t>
                    </a:r>
                  </a:p>
                </c:rich>
              </c:tx>
              <c:spPr>
                <a:noFill/>
                <a:ln>
                  <a:noFill/>
                </a:ln>
                <a:effectLst/>
              </c:sp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EE-4F56-8A11-458BF592EEC9}"/>
                </c:ext>
              </c:extLst>
            </c:dLbl>
            <c:dLbl>
              <c:idx val="5"/>
              <c:delete val="1"/>
              <c:extLst>
                <c:ext xmlns:c15="http://schemas.microsoft.com/office/drawing/2012/chart" uri="{CE6537A1-D6FC-4f65-9D91-7224C49458BB}"/>
                <c:ext xmlns:c16="http://schemas.microsoft.com/office/drawing/2014/chart" uri="{C3380CC4-5D6E-409C-BE32-E72D297353CC}">
                  <c16:uniqueId val="{00000006-3BE2-448C-9EA2-7552889CB878}"/>
                </c:ext>
              </c:extLst>
            </c:dLbl>
            <c:dLbl>
              <c:idx val="6"/>
              <c:delete val="1"/>
              <c:extLst>
                <c:ext xmlns:c15="http://schemas.microsoft.com/office/drawing/2012/chart" uri="{CE6537A1-D6FC-4f65-9D91-7224C49458BB}"/>
                <c:ext xmlns:c16="http://schemas.microsoft.com/office/drawing/2014/chart" uri="{C3380CC4-5D6E-409C-BE32-E72D297353CC}">
                  <c16:uniqueId val="{00000007-3BE2-448C-9EA2-7552889CB878}"/>
                </c:ext>
              </c:extLst>
            </c:dLbl>
            <c:dLbl>
              <c:idx val="7"/>
              <c:delete val="1"/>
              <c:extLst>
                <c:ext xmlns:c15="http://schemas.microsoft.com/office/drawing/2012/chart" uri="{CE6537A1-D6FC-4f65-9D91-7224C49458BB}"/>
                <c:ext xmlns:c16="http://schemas.microsoft.com/office/drawing/2014/chart" uri="{C3380CC4-5D6E-409C-BE32-E72D297353CC}">
                  <c16:uniqueId val="{00000008-3BE2-448C-9EA2-7552889CB878}"/>
                </c:ext>
              </c:extLst>
            </c:dLbl>
            <c:spPr>
              <a:noFill/>
              <a:ln>
                <a:noFill/>
              </a:ln>
              <a:effectLst/>
            </c:spPr>
            <c:txPr>
              <a:bodyPr wrap="square" lIns="38100" tIns="19050" rIns="38100" bIns="19050" anchor="ctr">
                <a:spAutoFit/>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8.3447895007742988E-3</c:v>
                </c:pt>
                <c:pt idx="1">
                  <c:v>0.19237286875325849</c:v>
                </c:pt>
                <c:pt idx="2">
                  <c:v>8.8018608967096752E-4</c:v>
                </c:pt>
                <c:pt idx="3">
                  <c:v>6.1093239263847035E-2</c:v>
                </c:pt>
                <c:pt idx="4">
                  <c:v>0.73730891639244922</c:v>
                </c:pt>
                <c:pt idx="5">
                  <c:v>0</c:v>
                </c:pt>
                <c:pt idx="6">
                  <c:v>0</c:v>
                </c:pt>
                <c:pt idx="7">
                  <c:v>0</c:v>
                </c:pt>
              </c:numCache>
            </c:numRef>
          </c:val>
          <c:extLst>
            <c:ext xmlns:c16="http://schemas.microsoft.com/office/drawing/2014/chart" uri="{C3380CC4-5D6E-409C-BE32-E72D297353CC}">
              <c16:uniqueId val="{00000009-3BE2-448C-9EA2-7552889CB878}"/>
            </c:ext>
          </c:extLst>
        </c:ser>
        <c:dLbls>
          <c:showLegendKey val="0"/>
          <c:showVal val="0"/>
          <c:showCatName val="0"/>
          <c:showSerName val="0"/>
          <c:showPercent val="1"/>
          <c:showBubbleSize val="0"/>
          <c:showLeaderLines val="1"/>
        </c:dLbls>
        <c:firstSliceAng val="43"/>
        <c:holeSize val="50"/>
      </c:doughnutChart>
    </c:plotArea>
    <c:plotVisOnly val="1"/>
    <c:dispBlanksAs val="gap"/>
    <c:showDLblsOverMax val="0"/>
  </c:chart>
  <c:spPr>
    <a:ln>
      <a:noFill/>
    </a:ln>
  </c:spPr>
  <c:txPr>
    <a:bodyPr/>
    <a:lstStyle/>
    <a:p>
      <a:pPr>
        <a:defRPr sz="1050"/>
      </a:pPr>
      <a:endParaRPr lang="cs-CZ"/>
    </a:p>
  </c:tx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Bilance tepla (TJ)</a:t>
            </a:r>
          </a:p>
        </c:rich>
      </c:tx>
      <c:layout>
        <c:manualLayout>
          <c:xMode val="edge"/>
          <c:yMode val="edge"/>
          <c:x val="6.4524454768356972E-5"/>
          <c:y val="2.3691377830839831E-2"/>
        </c:manualLayout>
      </c:layout>
      <c:overlay val="0"/>
    </c:title>
    <c:autoTitleDeleted val="0"/>
    <c:plotArea>
      <c:layout>
        <c:manualLayout>
          <c:layoutTarget val="inner"/>
          <c:xMode val="edge"/>
          <c:yMode val="edge"/>
          <c:x val="5.131015127174144E-2"/>
          <c:y val="0.11527845141712992"/>
          <c:w val="0.92804202320238427"/>
          <c:h val="0.79793213446256017"/>
        </c:manualLayout>
      </c:layout>
      <c:barChart>
        <c:barDir val="col"/>
        <c:grouping val="stacked"/>
        <c:varyColors val="0"/>
        <c:ser>
          <c:idx val="0"/>
          <c:order val="0"/>
          <c:tx>
            <c:strRef>
              <c:f>'3'!$A$18</c:f>
              <c:strCache>
                <c:ptCount val="1"/>
                <c:pt idx="0">
                  <c:v>Výroba tepla brutto</c:v>
                </c:pt>
              </c:strCache>
            </c:strRef>
          </c:tx>
          <c:spPr>
            <a:solidFill>
              <a:srgbClr val="233060"/>
            </a:solidFill>
          </c:spPr>
          <c:invertIfNegative val="0"/>
          <c:val>
            <c:numRef>
              <c:f>'3'!$B$18:$M$18</c:f>
              <c:numCache>
                <c:formatCode>#,##0.0</c:formatCode>
                <c:ptCount val="12"/>
                <c:pt idx="0">
                  <c:v>19299.368260087907</c:v>
                </c:pt>
                <c:pt idx="1">
                  <c:v>15769.663101604512</c:v>
                </c:pt>
                <c:pt idx="2">
                  <c:v>16180.425705781559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7F0-43A7-BC01-5C4DC9758F47}"/>
            </c:ext>
          </c:extLst>
        </c:ser>
        <c:ser>
          <c:idx val="1"/>
          <c:order val="1"/>
          <c:tx>
            <c:strRef>
              <c:f>'3'!$A$19</c:f>
              <c:strCache>
                <c:ptCount val="1"/>
                <c:pt idx="0">
                  <c:v>Technologická vlastní spotřeba tepla </c:v>
                </c:pt>
              </c:strCache>
            </c:strRef>
          </c:tx>
          <c:spPr>
            <a:solidFill>
              <a:srgbClr val="596387"/>
            </a:solidFill>
          </c:spPr>
          <c:invertIfNegative val="0"/>
          <c:val>
            <c:numRef>
              <c:f>'3'!$B$19:$M$19</c:f>
              <c:numCache>
                <c:formatCode>#,##0.0</c:formatCode>
                <c:ptCount val="12"/>
                <c:pt idx="0">
                  <c:v>-920.35255200000086</c:v>
                </c:pt>
                <c:pt idx="1">
                  <c:v>-800.00894199999959</c:v>
                </c:pt>
                <c:pt idx="2">
                  <c:v>-891.90553799999873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7F0-43A7-BC01-5C4DC9758F47}"/>
            </c:ext>
          </c:extLst>
        </c:ser>
        <c:ser>
          <c:idx val="2"/>
          <c:order val="2"/>
          <c:tx>
            <c:strRef>
              <c:f>'3'!$A$20</c:f>
              <c:strCache>
                <c:ptCount val="1"/>
                <c:pt idx="0">
                  <c:v>Ztráty</c:v>
                </c:pt>
              </c:strCache>
            </c:strRef>
          </c:tx>
          <c:spPr>
            <a:solidFill>
              <a:srgbClr val="9196B0"/>
            </a:solidFill>
          </c:spPr>
          <c:invertIfNegative val="0"/>
          <c:val>
            <c:numRef>
              <c:f>'3'!$B$20:$M$20</c:f>
              <c:numCache>
                <c:formatCode>#,##0.0</c:formatCode>
                <c:ptCount val="12"/>
                <c:pt idx="0">
                  <c:v>-1433.0186517074608</c:v>
                </c:pt>
                <c:pt idx="1">
                  <c:v>-1173.8591445584011</c:v>
                </c:pt>
                <c:pt idx="2">
                  <c:v>-1187.2968209198261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7F0-43A7-BC01-5C4DC9758F47}"/>
            </c:ext>
          </c:extLst>
        </c:ser>
        <c:ser>
          <c:idx val="3"/>
          <c:order val="3"/>
          <c:tx>
            <c:strRef>
              <c:f>'3'!$A$21</c:f>
              <c:strCache>
                <c:ptCount val="1"/>
                <c:pt idx="0">
                  <c:v>Vlastní spotřeba tepla</c:v>
                </c:pt>
              </c:strCache>
            </c:strRef>
          </c:tx>
          <c:spPr>
            <a:solidFill>
              <a:srgbClr val="C7CCD6"/>
            </a:solidFill>
          </c:spPr>
          <c:invertIfNegative val="0"/>
          <c:val>
            <c:numRef>
              <c:f>'3'!$B$21:$M$21</c:f>
              <c:numCache>
                <c:formatCode>#,##0.0</c:formatCode>
                <c:ptCount val="12"/>
                <c:pt idx="0">
                  <c:v>-4855.708135969895</c:v>
                </c:pt>
                <c:pt idx="1">
                  <c:v>-3988.120476235119</c:v>
                </c:pt>
                <c:pt idx="2">
                  <c:v>-4164.4043301749498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7F0-43A7-BC01-5C4DC9758F47}"/>
            </c:ext>
          </c:extLst>
        </c:ser>
        <c:ser>
          <c:idx val="4"/>
          <c:order val="4"/>
          <c:tx>
            <c:strRef>
              <c:f>'3'!$A$22</c:f>
              <c:strCache>
                <c:ptCount val="1"/>
                <c:pt idx="0">
                  <c:v>Dodávky tepla</c:v>
                </c:pt>
              </c:strCache>
            </c:strRef>
          </c:tx>
          <c:spPr>
            <a:solidFill>
              <a:srgbClr val="DF2B20"/>
            </a:solidFill>
          </c:spPr>
          <c:invertIfNegative val="0"/>
          <c:val>
            <c:numRef>
              <c:f>'3'!$B$22:$M$22</c:f>
              <c:numCache>
                <c:formatCode>#,##0.0</c:formatCode>
                <c:ptCount val="12"/>
                <c:pt idx="0">
                  <c:v>-12063.388887410545</c:v>
                </c:pt>
                <c:pt idx="1">
                  <c:v>-9795.4641228109904</c:v>
                </c:pt>
                <c:pt idx="2">
                  <c:v>-9912.652956686783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7F0-43A7-BC01-5C4DC9758F47}"/>
            </c:ext>
          </c:extLst>
        </c:ser>
        <c:ser>
          <c:idx val="5"/>
          <c:order val="5"/>
          <c:tx>
            <c:strRef>
              <c:f>'3'!$A$23</c:f>
              <c:strCache>
                <c:ptCount val="1"/>
                <c:pt idx="0">
                  <c:v>Bilanční rozdíl</c:v>
                </c:pt>
              </c:strCache>
            </c:strRef>
          </c:tx>
          <c:invertIfNegative val="0"/>
          <c:val>
            <c:numRef>
              <c:f>'3'!$B$23:$M$23</c:f>
              <c:numCache>
                <c:formatCode>#,##0.0</c:formatCode>
                <c:ptCount val="12"/>
                <c:pt idx="0">
                  <c:v>-26.900033000005351</c:v>
                </c:pt>
                <c:pt idx="1">
                  <c:v>-12.210416000001715</c:v>
                </c:pt>
                <c:pt idx="2">
                  <c:v>-24.16606000000138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7F0-43A7-BC01-5C4DC9758F47}"/>
            </c:ext>
          </c:extLst>
        </c:ser>
        <c:dLbls>
          <c:showLegendKey val="0"/>
          <c:showVal val="0"/>
          <c:showCatName val="0"/>
          <c:showSerName val="0"/>
          <c:showPercent val="0"/>
          <c:showBubbleSize val="0"/>
        </c:dLbls>
        <c:gapWidth val="50"/>
        <c:overlap val="100"/>
        <c:axId val="222155136"/>
        <c:axId val="222156672"/>
      </c:barChart>
      <c:catAx>
        <c:axId val="222155136"/>
        <c:scaling>
          <c:orientation val="minMax"/>
        </c:scaling>
        <c:delete val="0"/>
        <c:axPos val="b"/>
        <c:majorTickMark val="none"/>
        <c:minorTickMark val="none"/>
        <c:tickLblPos val="low"/>
        <c:txPr>
          <a:bodyPr/>
          <a:lstStyle/>
          <a:p>
            <a:pPr>
              <a:defRPr sz="900"/>
            </a:pPr>
            <a:endParaRPr lang="cs-CZ"/>
          </a:p>
        </c:txPr>
        <c:crossAx val="222156672"/>
        <c:crosses val="autoZero"/>
        <c:auto val="1"/>
        <c:lblAlgn val="ctr"/>
        <c:lblOffset val="100"/>
        <c:noMultiLvlLbl val="0"/>
      </c:catAx>
      <c:valAx>
        <c:axId val="222156672"/>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222155136"/>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uhlí (TJ)</a:t>
            </a:r>
            <a:endParaRPr lang="en-US" sz="1000">
              <a:solidFill>
                <a:schemeClr val="tx2"/>
              </a:solidFill>
            </a:endParaRPr>
          </a:p>
        </c:rich>
      </c:tx>
      <c:layout>
        <c:manualLayout>
          <c:xMode val="edge"/>
          <c:yMode val="edge"/>
          <c:x val="7.6781249999999983E-3"/>
          <c:y val="1.6919162822606405E-3"/>
        </c:manualLayout>
      </c:layout>
      <c:overlay val="0"/>
    </c:title>
    <c:autoTitleDeleted val="0"/>
    <c:plotArea>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c:ext xmlns:c16="http://schemas.microsoft.com/office/drawing/2014/chart" uri="{C3380CC4-5D6E-409C-BE32-E72D297353CC}">
                <c16:uniqueId val="{00000000-1AED-4DA8-87E2-E2B58DBE8113}"/>
              </c:ext>
            </c:extLst>
          </c:dPt>
          <c:dPt>
            <c:idx val="3"/>
            <c:invertIfNegative val="0"/>
            <c:bubble3D val="0"/>
            <c:explosion val="52"/>
            <c:extLst>
              <c:ext xmlns:c16="http://schemas.microsoft.com/office/drawing/2014/chart" uri="{C3380CC4-5D6E-409C-BE32-E72D297353CC}">
                <c16:uniqueId val="{00000001-1AED-4DA8-87E2-E2B58DBE8113}"/>
              </c:ext>
            </c:extLst>
          </c:dPt>
          <c:dPt>
            <c:idx val="4"/>
            <c:invertIfNegative val="0"/>
            <c:bubble3D val="0"/>
            <c:extLst>
              <c:ext xmlns:c16="http://schemas.microsoft.com/office/drawing/2014/chart" uri="{C3380CC4-5D6E-409C-BE32-E72D297353CC}">
                <c16:uniqueId val="{00000002-1AED-4DA8-87E2-E2B58DBE8113}"/>
              </c:ext>
            </c:extLst>
          </c:dPt>
          <c:dPt>
            <c:idx val="5"/>
            <c:invertIfNegative val="0"/>
            <c:bubble3D val="0"/>
            <c:extLst>
              <c:ext xmlns:c16="http://schemas.microsoft.com/office/drawing/2014/chart" uri="{C3380CC4-5D6E-409C-BE32-E72D297353CC}">
                <c16:uniqueId val="{00000003-1AED-4DA8-87E2-E2B58DBE8113}"/>
              </c:ext>
            </c:extLst>
          </c:dPt>
          <c:dPt>
            <c:idx val="6"/>
            <c:invertIfNegative val="0"/>
            <c:bubble3D val="0"/>
            <c:extLst>
              <c:ext xmlns:c16="http://schemas.microsoft.com/office/drawing/2014/chart" uri="{C3380CC4-5D6E-409C-BE32-E72D297353CC}">
                <c16:uniqueId val="{00000004-1AED-4DA8-87E2-E2B58DBE8113}"/>
              </c:ext>
            </c:extLst>
          </c:dPt>
          <c:dPt>
            <c:idx val="7"/>
            <c:invertIfNegative val="0"/>
            <c:bubble3D val="0"/>
            <c:spPr>
              <a:solidFill>
                <a:srgbClr val="FFC000"/>
              </a:solidFill>
            </c:spPr>
            <c:extLst>
              <c:ext xmlns:c16="http://schemas.microsoft.com/office/drawing/2014/chart" uri="{C3380CC4-5D6E-409C-BE32-E72D297353CC}">
                <c16:uniqueId val="{00000006-1AED-4DA8-87E2-E2B58DBE8113}"/>
              </c:ext>
            </c:extLst>
          </c:dPt>
          <c:cat>
            <c:strRef>
              <c:f>'5.4'!$B$4:$D$4</c:f>
              <c:strCache>
                <c:ptCount val="3"/>
                <c:pt idx="0">
                  <c:v>Leden</c:v>
                </c:pt>
                <c:pt idx="1">
                  <c:v>Únor</c:v>
                </c:pt>
                <c:pt idx="2">
                  <c:v>Březen</c:v>
                </c:pt>
              </c:strCache>
            </c:strRef>
          </c:cat>
          <c:val>
            <c:numRef>
              <c:f>'5.4'!$B$7:$D$7</c:f>
              <c:numCache>
                <c:formatCode>#,##0.0</c:formatCode>
                <c:ptCount val="3"/>
                <c:pt idx="0">
                  <c:v>52937.94</c:v>
                </c:pt>
                <c:pt idx="1">
                  <c:v>37494.69</c:v>
                </c:pt>
                <c:pt idx="2">
                  <c:v>60527.87</c:v>
                </c:pt>
              </c:numCache>
            </c:numRef>
          </c:val>
          <c:extLst>
            <c:ext xmlns:c16="http://schemas.microsoft.com/office/drawing/2014/chart" uri="{C3380CC4-5D6E-409C-BE32-E72D297353CC}">
              <c16:uniqueId val="{00000007-1AED-4DA8-87E2-E2B58DBE8113}"/>
            </c:ext>
          </c:extLst>
        </c:ser>
        <c:ser>
          <c:idx val="1"/>
          <c:order val="1"/>
          <c:tx>
            <c:strRef>
              <c:f>'5.4'!$A$8</c:f>
              <c:strCache>
                <c:ptCount val="1"/>
                <c:pt idx="0">
                  <c:v>Černé uhlí průmyslové</c:v>
                </c:pt>
              </c:strCache>
            </c:strRef>
          </c:tx>
          <c:spPr>
            <a:solidFill>
              <a:schemeClr val="accent2"/>
            </a:solidFill>
          </c:spPr>
          <c:invertIfNegative val="0"/>
          <c:cat>
            <c:strRef>
              <c:f>'5.4'!$B$4:$D$4</c:f>
              <c:strCache>
                <c:ptCount val="3"/>
                <c:pt idx="0">
                  <c:v>Leden</c:v>
                </c:pt>
                <c:pt idx="1">
                  <c:v>Únor</c:v>
                </c:pt>
                <c:pt idx="2">
                  <c:v>Březen</c:v>
                </c:pt>
              </c:strCache>
            </c:strRef>
          </c:cat>
          <c:val>
            <c:numRef>
              <c:f>'5.4'!$B$8:$D$8</c:f>
              <c:numCache>
                <c:formatCode>#,##0.0</c:formatCode>
                <c:ptCount val="3"/>
                <c:pt idx="0">
                  <c:v>1395232.9349999998</c:v>
                </c:pt>
                <c:pt idx="1">
                  <c:v>1034119.6139999998</c:v>
                </c:pt>
                <c:pt idx="2">
                  <c:v>1050747.7520000001</c:v>
                </c:pt>
              </c:numCache>
            </c:numRef>
          </c:val>
          <c:extLst>
            <c:ext xmlns:c16="http://schemas.microsoft.com/office/drawing/2014/chart" uri="{C3380CC4-5D6E-409C-BE32-E72D297353CC}">
              <c16:uniqueId val="{00000008-1AED-4DA8-87E2-E2B58DBE8113}"/>
            </c:ext>
          </c:extLst>
        </c:ser>
        <c:ser>
          <c:idx val="2"/>
          <c:order val="2"/>
          <c:tx>
            <c:strRef>
              <c:f>'5.4'!$A$9</c:f>
              <c:strCache>
                <c:ptCount val="1"/>
                <c:pt idx="0">
                  <c:v>Černouhelné kaly a granulát</c:v>
                </c:pt>
              </c:strCache>
            </c:strRef>
          </c:tx>
          <c:spPr>
            <a:solidFill>
              <a:schemeClr val="accent3"/>
            </a:solidFill>
          </c:spPr>
          <c:invertIfNegative val="0"/>
          <c:cat>
            <c:strRef>
              <c:f>'5.4'!$B$4:$D$4</c:f>
              <c:strCache>
                <c:ptCount val="3"/>
                <c:pt idx="0">
                  <c:v>Leden</c:v>
                </c:pt>
                <c:pt idx="1">
                  <c:v>Únor</c:v>
                </c:pt>
                <c:pt idx="2">
                  <c:v>Březen</c:v>
                </c:pt>
              </c:strCache>
            </c:strRef>
          </c:cat>
          <c:val>
            <c:numRef>
              <c:f>'5.4'!$B$9:$D$9</c:f>
              <c:numCache>
                <c:formatCode>#,##0.0</c:formatCode>
                <c:ptCount val="3"/>
                <c:pt idx="0">
                  <c:v>9852.07</c:v>
                </c:pt>
                <c:pt idx="1">
                  <c:v>3941.98</c:v>
                </c:pt>
                <c:pt idx="2">
                  <c:v>2128.86</c:v>
                </c:pt>
              </c:numCache>
            </c:numRef>
          </c:val>
          <c:extLst>
            <c:ext xmlns:c16="http://schemas.microsoft.com/office/drawing/2014/chart" uri="{C3380CC4-5D6E-409C-BE32-E72D297353CC}">
              <c16:uniqueId val="{00000009-1AED-4DA8-87E2-E2B58DBE8113}"/>
            </c:ext>
          </c:extLst>
        </c:ser>
        <c:ser>
          <c:idx val="3"/>
          <c:order val="3"/>
          <c:tx>
            <c:strRef>
              <c:f>'5.4'!$A$10</c:f>
              <c:strCache>
                <c:ptCount val="1"/>
                <c:pt idx="0">
                  <c:v>Hnědé uhlí tříděné</c:v>
                </c:pt>
              </c:strCache>
            </c:strRef>
          </c:tx>
          <c:spPr>
            <a:solidFill>
              <a:schemeClr val="accent4"/>
            </a:solidFill>
          </c:spPr>
          <c:invertIfNegative val="0"/>
          <c:cat>
            <c:strRef>
              <c:f>'5.4'!$B$4:$D$4</c:f>
              <c:strCache>
                <c:ptCount val="3"/>
                <c:pt idx="0">
                  <c:v>Leden</c:v>
                </c:pt>
                <c:pt idx="1">
                  <c:v>Únor</c:v>
                </c:pt>
                <c:pt idx="2">
                  <c:v>Březen</c:v>
                </c:pt>
              </c:strCache>
            </c:strRef>
          </c:cat>
          <c:val>
            <c:numRef>
              <c:f>'5.4'!$B$10:$D$10</c:f>
              <c:numCache>
                <c:formatCode>#,##0.0</c:formatCode>
                <c:ptCount val="3"/>
                <c:pt idx="0">
                  <c:v>401949.32100000005</c:v>
                </c:pt>
                <c:pt idx="1">
                  <c:v>345294.147</c:v>
                </c:pt>
                <c:pt idx="2">
                  <c:v>357957.08199999994</c:v>
                </c:pt>
              </c:numCache>
            </c:numRef>
          </c:val>
          <c:extLst>
            <c:ext xmlns:c16="http://schemas.microsoft.com/office/drawing/2014/chart" uri="{C3380CC4-5D6E-409C-BE32-E72D297353CC}">
              <c16:uniqueId val="{0000000A-1AED-4DA8-87E2-E2B58DBE8113}"/>
            </c:ext>
          </c:extLst>
        </c:ser>
        <c:ser>
          <c:idx val="4"/>
          <c:order val="4"/>
          <c:tx>
            <c:strRef>
              <c:f>'5.4'!$A$11</c:f>
              <c:strCache>
                <c:ptCount val="1"/>
                <c:pt idx="0">
                  <c:v>Hnědé uhlí průmyslové</c:v>
                </c:pt>
              </c:strCache>
            </c:strRef>
          </c:tx>
          <c:spPr>
            <a:solidFill>
              <a:schemeClr val="accent5"/>
            </a:solidFill>
          </c:spPr>
          <c:invertIfNegative val="0"/>
          <c:cat>
            <c:strRef>
              <c:f>'5.4'!$B$4:$D$4</c:f>
              <c:strCache>
                <c:ptCount val="3"/>
                <c:pt idx="0">
                  <c:v>Leden</c:v>
                </c:pt>
                <c:pt idx="1">
                  <c:v>Únor</c:v>
                </c:pt>
                <c:pt idx="2">
                  <c:v>Březen</c:v>
                </c:pt>
              </c:strCache>
            </c:strRef>
          </c:cat>
          <c:val>
            <c:numRef>
              <c:f>'5.4'!$B$11:$D$11</c:f>
              <c:numCache>
                <c:formatCode>#,##0.0</c:formatCode>
                <c:ptCount val="3"/>
                <c:pt idx="0">
                  <c:v>5063365.26</c:v>
                </c:pt>
                <c:pt idx="1">
                  <c:v>4086900.42</c:v>
                </c:pt>
                <c:pt idx="2">
                  <c:v>4187940.4739999999</c:v>
                </c:pt>
              </c:numCache>
            </c:numRef>
          </c:val>
          <c:extLst>
            <c:ext xmlns:c16="http://schemas.microsoft.com/office/drawing/2014/chart" uri="{C3380CC4-5D6E-409C-BE32-E72D297353CC}">
              <c16:uniqueId val="{0000000B-1AED-4DA8-87E2-E2B58DBE8113}"/>
            </c:ext>
          </c:extLst>
        </c:ser>
        <c:ser>
          <c:idx val="5"/>
          <c:order val="5"/>
          <c:tx>
            <c:strRef>
              <c:f>'5.4'!$A$12</c:f>
              <c:strCache>
                <c:ptCount val="1"/>
                <c:pt idx="0">
                  <c:v>Hnědé uhlí - Brikety</c:v>
                </c:pt>
              </c:strCache>
            </c:strRef>
          </c:tx>
          <c:spPr>
            <a:solidFill>
              <a:schemeClr val="accent6"/>
            </a:solidFill>
          </c:spPr>
          <c:invertIfNegative val="0"/>
          <c:cat>
            <c:strRef>
              <c:f>'5.4'!$B$4:$D$4</c:f>
              <c:strCache>
                <c:ptCount val="3"/>
                <c:pt idx="0">
                  <c:v>Leden</c:v>
                </c:pt>
                <c:pt idx="1">
                  <c:v>Únor</c:v>
                </c:pt>
                <c:pt idx="2">
                  <c:v>Březen</c:v>
                </c:pt>
              </c:strCache>
            </c:strRef>
          </c:cat>
          <c:val>
            <c:numRef>
              <c:f>'5.4'!$B$12:$D$12</c:f>
              <c:numCache>
                <c:formatCode>#,##0.0</c:formatCode>
                <c:ptCount val="3"/>
                <c:pt idx="0">
                  <c:v>0</c:v>
                </c:pt>
                <c:pt idx="1">
                  <c:v>0</c:v>
                </c:pt>
                <c:pt idx="2">
                  <c:v>0</c:v>
                </c:pt>
              </c:numCache>
            </c:numRef>
          </c:val>
          <c:extLst>
            <c:ext xmlns:c16="http://schemas.microsoft.com/office/drawing/2014/chart" uri="{C3380CC4-5D6E-409C-BE32-E72D297353CC}">
              <c16:uniqueId val="{0000000C-1AED-4DA8-87E2-E2B58DBE8113}"/>
            </c:ext>
          </c:extLst>
        </c:ser>
        <c:ser>
          <c:idx val="6"/>
          <c:order val="6"/>
          <c:tx>
            <c:strRef>
              <c:f>'5.4'!$A$13</c:f>
              <c:strCache>
                <c:ptCount val="1"/>
                <c:pt idx="0">
                  <c:v>Hnědé uhlí - Lignit</c:v>
                </c:pt>
              </c:strCache>
            </c:strRef>
          </c:tx>
          <c:spPr>
            <a:solidFill>
              <a:srgbClr val="F0948F"/>
            </a:solidFill>
          </c:spPr>
          <c:invertIfNegative val="0"/>
          <c:cat>
            <c:strRef>
              <c:f>'5.4'!$B$4:$D$4</c:f>
              <c:strCache>
                <c:ptCount val="3"/>
                <c:pt idx="0">
                  <c:v>Leden</c:v>
                </c:pt>
                <c:pt idx="1">
                  <c:v>Únor</c:v>
                </c:pt>
                <c:pt idx="2">
                  <c:v>Březen</c:v>
                </c:pt>
              </c:strCache>
            </c:strRef>
          </c:cat>
          <c:val>
            <c:numRef>
              <c:f>'5.4'!$B$13:$D$13</c:f>
              <c:numCache>
                <c:formatCode>#,##0.0</c:formatCode>
                <c:ptCount val="3"/>
                <c:pt idx="0">
                  <c:v>0</c:v>
                </c:pt>
                <c:pt idx="1">
                  <c:v>0</c:v>
                </c:pt>
                <c:pt idx="2">
                  <c:v>0</c:v>
                </c:pt>
              </c:numCache>
            </c:numRef>
          </c:val>
          <c:extLst>
            <c:ext xmlns:c16="http://schemas.microsoft.com/office/drawing/2014/chart" uri="{C3380CC4-5D6E-409C-BE32-E72D297353CC}">
              <c16:uniqueId val="{0000000D-1AED-4DA8-87E2-E2B58DBE8113}"/>
            </c:ext>
          </c:extLst>
        </c:ser>
        <c:ser>
          <c:idx val="7"/>
          <c:order val="7"/>
          <c:tx>
            <c:strRef>
              <c:f>'5.4'!$A$14</c:f>
              <c:strCache>
                <c:ptCount val="1"/>
                <c:pt idx="0">
                  <c:v>Hnědé uhlí - Mourové kaly</c:v>
                </c:pt>
              </c:strCache>
            </c:strRef>
          </c:tx>
          <c:spPr>
            <a:solidFill>
              <a:srgbClr val="F7C9C7"/>
            </a:solidFill>
          </c:spPr>
          <c:invertIfNegative val="0"/>
          <c:cat>
            <c:strRef>
              <c:f>'5.4'!$B$4:$D$4</c:f>
              <c:strCache>
                <c:ptCount val="3"/>
                <c:pt idx="0">
                  <c:v>Leden</c:v>
                </c:pt>
                <c:pt idx="1">
                  <c:v>Únor</c:v>
                </c:pt>
                <c:pt idx="2">
                  <c:v>Březen</c:v>
                </c:pt>
              </c:strCache>
            </c:strRef>
          </c:cat>
          <c:val>
            <c:numRef>
              <c:f>'5.4'!$B$14:$D$14</c:f>
              <c:numCache>
                <c:formatCode>#,##0.0</c:formatCode>
                <c:ptCount val="3"/>
                <c:pt idx="0">
                  <c:v>0</c:v>
                </c:pt>
                <c:pt idx="1">
                  <c:v>0</c:v>
                </c:pt>
                <c:pt idx="2">
                  <c:v>0</c:v>
                </c:pt>
              </c:numCache>
            </c:numRef>
          </c:val>
          <c:extLst>
            <c:ext xmlns:c16="http://schemas.microsoft.com/office/drawing/2014/chart" uri="{C3380CC4-5D6E-409C-BE32-E72D297353CC}">
              <c16:uniqueId val="{0000000E-1AED-4DA8-87E2-E2B58DBE8113}"/>
            </c:ext>
          </c:extLst>
        </c:ser>
        <c:dLbls>
          <c:showLegendKey val="0"/>
          <c:showVal val="0"/>
          <c:showCatName val="0"/>
          <c:showSerName val="0"/>
          <c:showPercent val="0"/>
          <c:showBubbleSize val="0"/>
        </c:dLbls>
        <c:gapWidth val="75"/>
        <c:overlap val="100"/>
        <c:axId val="233164800"/>
        <c:axId val="233166336"/>
      </c:barChart>
      <c:catAx>
        <c:axId val="233164800"/>
        <c:scaling>
          <c:orientation val="minMax"/>
        </c:scaling>
        <c:delete val="0"/>
        <c:axPos val="b"/>
        <c:numFmt formatCode="General" sourceLinked="1"/>
        <c:majorTickMark val="none"/>
        <c:minorTickMark val="none"/>
        <c:tickLblPos val="nextTo"/>
        <c:txPr>
          <a:bodyPr/>
          <a:lstStyle/>
          <a:p>
            <a:pPr>
              <a:defRPr sz="900"/>
            </a:pPr>
            <a:endParaRPr lang="cs-CZ"/>
          </a:p>
        </c:txPr>
        <c:crossAx val="233166336"/>
        <c:crosses val="autoZero"/>
        <c:auto val="1"/>
        <c:lblAlgn val="ctr"/>
        <c:lblOffset val="100"/>
        <c:noMultiLvlLbl val="0"/>
      </c:catAx>
      <c:valAx>
        <c:axId val="233166336"/>
        <c:scaling>
          <c:orientation val="minMax"/>
          <c:max val="700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316480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biomasy na </a:t>
            </a:r>
            <a:r>
              <a:rPr lang="cs-CZ" sz="1000">
                <a:solidFill>
                  <a:schemeClr val="tx2"/>
                </a:solidFill>
              </a:rPr>
              <a:t>dodávkách tepla</a:t>
            </a:r>
          </a:p>
        </c:rich>
      </c:tx>
      <c:layout>
        <c:manualLayout>
          <c:xMode val="edge"/>
          <c:yMode val="edge"/>
          <c:x val="3.7111846888722945E-3"/>
          <c:y val="0"/>
        </c:manualLayout>
      </c:layout>
      <c:overlay val="0"/>
    </c:title>
    <c:autoTitleDeleted val="0"/>
    <c:plotArea>
      <c:layout>
        <c:manualLayout>
          <c:layoutTarget val="inner"/>
          <c:xMode val="edge"/>
          <c:yMode val="edge"/>
          <c:x val="0.15287983604955879"/>
          <c:y val="0.3196423387697967"/>
          <c:w val="0.58315899274469118"/>
          <c:h val="0.57552121611561824"/>
        </c:manualLayout>
      </c:layout>
      <c:doughnutChart>
        <c:varyColors val="1"/>
        <c:ser>
          <c:idx val="0"/>
          <c:order val="0"/>
          <c:dPt>
            <c:idx val="5"/>
            <c:bubble3D val="0"/>
            <c:spPr>
              <a:solidFill>
                <a:schemeClr val="accent6"/>
              </a:solidFill>
            </c:spPr>
            <c:extLst>
              <c:ext xmlns:c16="http://schemas.microsoft.com/office/drawing/2014/chart" uri="{C3380CC4-5D6E-409C-BE32-E72D297353CC}">
                <c16:uniqueId val="{00000000-D9EB-4D55-9B74-18198FE7428B}"/>
              </c:ext>
            </c:extLst>
          </c:dPt>
          <c:dLbls>
            <c:dLbl>
              <c:idx val="2"/>
              <c:delete val="1"/>
              <c:extLst>
                <c:ext xmlns:c15="http://schemas.microsoft.com/office/drawing/2012/chart" uri="{CE6537A1-D6FC-4f65-9D91-7224C49458BB}"/>
                <c:ext xmlns:c16="http://schemas.microsoft.com/office/drawing/2014/chart" uri="{C3380CC4-5D6E-409C-BE32-E72D297353CC}">
                  <c16:uniqueId val="{00000000-14BA-41E8-81F4-B85652C4646D}"/>
                </c:ext>
              </c:extLst>
            </c:dLbl>
            <c:dLbl>
              <c:idx val="3"/>
              <c:delete val="1"/>
              <c:extLst>
                <c:ext xmlns:c15="http://schemas.microsoft.com/office/drawing/2012/chart" uri="{CE6537A1-D6FC-4f65-9D91-7224C49458BB}"/>
                <c:ext xmlns:c16="http://schemas.microsoft.com/office/drawing/2014/chart" uri="{C3380CC4-5D6E-409C-BE32-E72D297353CC}">
                  <c16:uniqueId val="{00000001-14BA-41E8-81F4-B85652C4646D}"/>
                </c:ext>
              </c:extLst>
            </c:dLbl>
            <c:dLbl>
              <c:idx val="4"/>
              <c:delete val="1"/>
              <c:extLst>
                <c:ext xmlns:c15="http://schemas.microsoft.com/office/drawing/2012/chart" uri="{CE6537A1-D6FC-4f65-9D91-7224C49458BB}"/>
                <c:ext xmlns:c16="http://schemas.microsoft.com/office/drawing/2014/chart" uri="{C3380CC4-5D6E-409C-BE32-E72D297353CC}">
                  <c16:uniqueId val="{00000002-14BA-41E8-81F4-B85652C4646D}"/>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'5.4'!$A$22:$A$28</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'5.4'!$E$22:$E$28</c:f>
              <c:numCache>
                <c:formatCode>0%</c:formatCode>
                <c:ptCount val="7"/>
                <c:pt idx="0">
                  <c:v>8.159701906859812E-2</c:v>
                </c:pt>
                <c:pt idx="1">
                  <c:v>8.5873224848370538E-2</c:v>
                </c:pt>
                <c:pt idx="2">
                  <c:v>0</c:v>
                </c:pt>
                <c:pt idx="3">
                  <c:v>6.8782176678043589E-6</c:v>
                </c:pt>
                <c:pt idx="4">
                  <c:v>3.362342085432432E-4</c:v>
                </c:pt>
                <c:pt idx="5">
                  <c:v>0.78091435355059835</c:v>
                </c:pt>
                <c:pt idx="6">
                  <c:v>5.1272290106222057E-2</c:v>
                </c:pt>
              </c:numCache>
            </c:numRef>
          </c:val>
          <c:extLst>
            <c:ext xmlns:c16="http://schemas.microsoft.com/office/drawing/2014/chart" uri="{C3380CC4-5D6E-409C-BE32-E72D297353CC}">
              <c16:uniqueId val="{00000003-14BA-41E8-81F4-B85652C4646D}"/>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z </a:t>
            </a:r>
            <a:r>
              <a:rPr lang="cs-CZ" sz="1000" b="1" i="0" u="none" strike="noStrike" baseline="0">
                <a:solidFill>
                  <a:schemeClr val="tx2"/>
                </a:solidFill>
                <a:effectLst/>
              </a:rPr>
              <a:t>biomasy</a:t>
            </a:r>
            <a:r>
              <a:rPr lang="cs-CZ" sz="1000">
                <a:solidFill>
                  <a:schemeClr val="tx2"/>
                </a:solidFill>
              </a:rPr>
              <a:t> (TJ)</a:t>
            </a:r>
            <a:endParaRPr lang="en-US" sz="1000">
              <a:solidFill>
                <a:schemeClr val="tx2"/>
              </a:solidFill>
            </a:endParaRPr>
          </a:p>
        </c:rich>
      </c:tx>
      <c:layout>
        <c:manualLayout>
          <c:xMode val="edge"/>
          <c:yMode val="edge"/>
          <c:x val="0"/>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'5.4'!$A$22</c:f>
              <c:strCache>
                <c:ptCount val="1"/>
                <c:pt idx="0">
                  <c:v>Brikety a pelety</c:v>
                </c:pt>
              </c:strCache>
            </c:strRef>
          </c:tx>
          <c:invertIfNegative val="0"/>
          <c:dPt>
            <c:idx val="1"/>
            <c:invertIfNegative val="0"/>
            <c:bubble3D val="0"/>
            <c:explosion val="51"/>
            <c:extLst>
              <c:ext xmlns:c16="http://schemas.microsoft.com/office/drawing/2014/chart" uri="{C3380CC4-5D6E-409C-BE32-E72D297353CC}">
                <c16:uniqueId val="{00000000-C6A9-4A0A-9229-85C442BD0CF3}"/>
              </c:ext>
            </c:extLst>
          </c:dPt>
          <c:dPt>
            <c:idx val="3"/>
            <c:invertIfNegative val="0"/>
            <c:bubble3D val="0"/>
            <c:explosion val="52"/>
            <c:extLst>
              <c:ext xmlns:c16="http://schemas.microsoft.com/office/drawing/2014/chart" uri="{C3380CC4-5D6E-409C-BE32-E72D297353CC}">
                <c16:uniqueId val="{00000001-C6A9-4A0A-9229-85C442BD0CF3}"/>
              </c:ext>
            </c:extLst>
          </c:dPt>
          <c:dPt>
            <c:idx val="4"/>
            <c:invertIfNegative val="0"/>
            <c:bubble3D val="0"/>
            <c:extLst>
              <c:ext xmlns:c16="http://schemas.microsoft.com/office/drawing/2014/chart" uri="{C3380CC4-5D6E-409C-BE32-E72D297353CC}">
                <c16:uniqueId val="{00000002-C6A9-4A0A-9229-85C442BD0CF3}"/>
              </c:ext>
            </c:extLst>
          </c:dPt>
          <c:dPt>
            <c:idx val="5"/>
            <c:invertIfNegative val="0"/>
            <c:bubble3D val="0"/>
            <c:extLst>
              <c:ext xmlns:c16="http://schemas.microsoft.com/office/drawing/2014/chart" uri="{C3380CC4-5D6E-409C-BE32-E72D297353CC}">
                <c16:uniqueId val="{00000003-C6A9-4A0A-9229-85C442BD0CF3}"/>
              </c:ext>
            </c:extLst>
          </c:dPt>
          <c:dPt>
            <c:idx val="6"/>
            <c:invertIfNegative val="0"/>
            <c:bubble3D val="0"/>
            <c:extLst>
              <c:ext xmlns:c16="http://schemas.microsoft.com/office/drawing/2014/chart" uri="{C3380CC4-5D6E-409C-BE32-E72D297353CC}">
                <c16:uniqueId val="{00000004-C6A9-4A0A-9229-85C442BD0CF3}"/>
              </c:ext>
            </c:extLst>
          </c:dPt>
          <c:dPt>
            <c:idx val="7"/>
            <c:invertIfNegative val="0"/>
            <c:bubble3D val="0"/>
            <c:extLst>
              <c:ext xmlns:c16="http://schemas.microsoft.com/office/drawing/2014/chart" uri="{C3380CC4-5D6E-409C-BE32-E72D297353CC}">
                <c16:uniqueId val="{00000005-C6A9-4A0A-9229-85C442BD0CF3}"/>
              </c:ext>
            </c:extLst>
          </c:dPt>
          <c:cat>
            <c:strRef>
              <c:f>'5.4'!$B$19:$D$19</c:f>
              <c:strCache>
                <c:ptCount val="3"/>
                <c:pt idx="0">
                  <c:v>Leden</c:v>
                </c:pt>
                <c:pt idx="1">
                  <c:v>Únor</c:v>
                </c:pt>
                <c:pt idx="2">
                  <c:v>Březen</c:v>
                </c:pt>
              </c:strCache>
            </c:strRef>
          </c:cat>
          <c:val>
            <c:numRef>
              <c:f>'5.4'!$B$22:$D$22</c:f>
              <c:numCache>
                <c:formatCode>#,##0.0</c:formatCode>
                <c:ptCount val="3"/>
                <c:pt idx="0">
                  <c:v>78162.970633210381</c:v>
                </c:pt>
                <c:pt idx="1">
                  <c:v>72203.281538601383</c:v>
                </c:pt>
                <c:pt idx="2">
                  <c:v>69860.430836461543</c:v>
                </c:pt>
              </c:numCache>
            </c:numRef>
          </c:val>
          <c:extLst>
            <c:ext xmlns:c16="http://schemas.microsoft.com/office/drawing/2014/chart" uri="{C3380CC4-5D6E-409C-BE32-E72D297353CC}">
              <c16:uniqueId val="{00000006-C6A9-4A0A-9229-85C442BD0CF3}"/>
            </c:ext>
          </c:extLst>
        </c:ser>
        <c:ser>
          <c:idx val="1"/>
          <c:order val="1"/>
          <c:tx>
            <c:strRef>
              <c:f>'5.4'!$A$23</c:f>
              <c:strCache>
                <c:ptCount val="1"/>
                <c:pt idx="0">
                  <c:v>Celulózové výluhy</c:v>
                </c:pt>
              </c:strCache>
            </c:strRef>
          </c:tx>
          <c:invertIfNegative val="0"/>
          <c:cat>
            <c:strRef>
              <c:f>'5.4'!$B$19:$D$19</c:f>
              <c:strCache>
                <c:ptCount val="3"/>
                <c:pt idx="0">
                  <c:v>Leden</c:v>
                </c:pt>
                <c:pt idx="1">
                  <c:v>Únor</c:v>
                </c:pt>
                <c:pt idx="2">
                  <c:v>Březen</c:v>
                </c:pt>
              </c:strCache>
            </c:strRef>
          </c:cat>
          <c:val>
            <c:numRef>
              <c:f>'5.4'!$B$23:$D$23</c:f>
              <c:numCache>
                <c:formatCode>#,##0.0</c:formatCode>
                <c:ptCount val="3"/>
                <c:pt idx="0">
                  <c:v>82193.86</c:v>
                </c:pt>
                <c:pt idx="1">
                  <c:v>71263.09</c:v>
                </c:pt>
                <c:pt idx="2">
                  <c:v>78311.02</c:v>
                </c:pt>
              </c:numCache>
            </c:numRef>
          </c:val>
          <c:extLst>
            <c:ext xmlns:c16="http://schemas.microsoft.com/office/drawing/2014/chart" uri="{C3380CC4-5D6E-409C-BE32-E72D297353CC}">
              <c16:uniqueId val="{00000007-C6A9-4A0A-9229-85C442BD0CF3}"/>
            </c:ext>
          </c:extLst>
        </c:ser>
        <c:ser>
          <c:idx val="2"/>
          <c:order val="2"/>
          <c:tx>
            <c:strRef>
              <c:f>'5.4'!$A$24</c:f>
              <c:strCache>
                <c:ptCount val="1"/>
                <c:pt idx="0">
                  <c:v>Kapalná biopaliva</c:v>
                </c:pt>
              </c:strCache>
            </c:strRef>
          </c:tx>
          <c:invertIfNegative val="0"/>
          <c:cat>
            <c:strRef>
              <c:f>'5.4'!$B$19:$D$19</c:f>
              <c:strCache>
                <c:ptCount val="3"/>
                <c:pt idx="0">
                  <c:v>Leden</c:v>
                </c:pt>
                <c:pt idx="1">
                  <c:v>Únor</c:v>
                </c:pt>
                <c:pt idx="2">
                  <c:v>Březen</c:v>
                </c:pt>
              </c:strCache>
            </c:strRef>
          </c:cat>
          <c:val>
            <c:numRef>
              <c:f>'5.4'!$B$24:$D$24</c:f>
              <c:numCache>
                <c:formatCode>#,##0.0</c:formatCode>
                <c:ptCount val="3"/>
                <c:pt idx="0">
                  <c:v>0</c:v>
                </c:pt>
                <c:pt idx="1">
                  <c:v>0</c:v>
                </c:pt>
                <c:pt idx="2">
                  <c:v>0</c:v>
                </c:pt>
              </c:numCache>
            </c:numRef>
          </c:val>
          <c:extLst>
            <c:ext xmlns:c16="http://schemas.microsoft.com/office/drawing/2014/chart" uri="{C3380CC4-5D6E-409C-BE32-E72D297353CC}">
              <c16:uniqueId val="{00000008-C6A9-4A0A-9229-85C442BD0CF3}"/>
            </c:ext>
          </c:extLst>
        </c:ser>
        <c:ser>
          <c:idx val="3"/>
          <c:order val="3"/>
          <c:tx>
            <c:strRef>
              <c:f>'5.4'!$A$25</c:f>
              <c:strCache>
                <c:ptCount val="1"/>
                <c:pt idx="0">
                  <c:v>Ostatní biomasa</c:v>
                </c:pt>
              </c:strCache>
            </c:strRef>
          </c:tx>
          <c:invertIfNegative val="0"/>
          <c:cat>
            <c:strRef>
              <c:f>'5.4'!$B$19:$D$19</c:f>
              <c:strCache>
                <c:ptCount val="3"/>
                <c:pt idx="0">
                  <c:v>Leden</c:v>
                </c:pt>
                <c:pt idx="1">
                  <c:v>Únor</c:v>
                </c:pt>
                <c:pt idx="2">
                  <c:v>Březen</c:v>
                </c:pt>
              </c:strCache>
            </c:strRef>
          </c:cat>
          <c:val>
            <c:numRef>
              <c:f>'5.4'!$B$25:$D$25</c:f>
              <c:numCache>
                <c:formatCode>#,##0.0</c:formatCode>
                <c:ptCount val="3"/>
                <c:pt idx="0">
                  <c:v>18.564</c:v>
                </c:pt>
                <c:pt idx="1">
                  <c:v>0</c:v>
                </c:pt>
                <c:pt idx="2">
                  <c:v>0</c:v>
                </c:pt>
              </c:numCache>
            </c:numRef>
          </c:val>
          <c:extLst>
            <c:ext xmlns:c16="http://schemas.microsoft.com/office/drawing/2014/chart" uri="{C3380CC4-5D6E-409C-BE32-E72D297353CC}">
              <c16:uniqueId val="{00000009-C6A9-4A0A-9229-85C442BD0CF3}"/>
            </c:ext>
          </c:extLst>
        </c:ser>
        <c:ser>
          <c:idx val="4"/>
          <c:order val="4"/>
          <c:tx>
            <c:strRef>
              <c:f>'5.4'!$A$26</c:f>
              <c:strCache>
                <c:ptCount val="1"/>
                <c:pt idx="0">
                  <c:v>Palivové dříví</c:v>
                </c:pt>
              </c:strCache>
            </c:strRef>
          </c:tx>
          <c:invertIfNegative val="0"/>
          <c:cat>
            <c:strRef>
              <c:f>'5.4'!$B$19:$D$19</c:f>
              <c:strCache>
                <c:ptCount val="3"/>
                <c:pt idx="0">
                  <c:v>Leden</c:v>
                </c:pt>
                <c:pt idx="1">
                  <c:v>Únor</c:v>
                </c:pt>
                <c:pt idx="2">
                  <c:v>Březen</c:v>
                </c:pt>
              </c:strCache>
            </c:strRef>
          </c:cat>
          <c:val>
            <c:numRef>
              <c:f>'5.4'!$B$26:$D$26</c:f>
              <c:numCache>
                <c:formatCode>#,##0.0</c:formatCode>
                <c:ptCount val="3"/>
                <c:pt idx="0">
                  <c:v>0</c:v>
                </c:pt>
                <c:pt idx="1">
                  <c:v>0</c:v>
                </c:pt>
                <c:pt idx="2">
                  <c:v>907.48099999999999</c:v>
                </c:pt>
              </c:numCache>
            </c:numRef>
          </c:val>
          <c:extLst>
            <c:ext xmlns:c16="http://schemas.microsoft.com/office/drawing/2014/chart" uri="{C3380CC4-5D6E-409C-BE32-E72D297353CC}">
              <c16:uniqueId val="{0000000A-C6A9-4A0A-9229-85C442BD0CF3}"/>
            </c:ext>
          </c:extLst>
        </c:ser>
        <c:ser>
          <c:idx val="5"/>
          <c:order val="5"/>
          <c:tx>
            <c:strRef>
              <c:f>'5.4'!$A$27</c:f>
              <c:strCache>
                <c:ptCount val="1"/>
                <c:pt idx="0">
                  <c:v>Piliny, kůra, štěpky, dřevní odpad</c:v>
                </c:pt>
              </c:strCache>
            </c:strRef>
          </c:tx>
          <c:spPr>
            <a:solidFill>
              <a:schemeClr val="accent6"/>
            </a:solidFill>
          </c:spPr>
          <c:invertIfNegative val="0"/>
          <c:cat>
            <c:strRef>
              <c:f>'5.4'!$B$19:$D$19</c:f>
              <c:strCache>
                <c:ptCount val="3"/>
                <c:pt idx="0">
                  <c:v>Leden</c:v>
                </c:pt>
                <c:pt idx="1">
                  <c:v>Únor</c:v>
                </c:pt>
                <c:pt idx="2">
                  <c:v>Březen</c:v>
                </c:pt>
              </c:strCache>
            </c:strRef>
          </c:cat>
          <c:val>
            <c:numRef>
              <c:f>'5.4'!$B$27:$D$27</c:f>
              <c:numCache>
                <c:formatCode>#,##0.0</c:formatCode>
                <c:ptCount val="3"/>
                <c:pt idx="0">
                  <c:v>734692.87836678966</c:v>
                </c:pt>
                <c:pt idx="1">
                  <c:v>684034.35046139872</c:v>
                </c:pt>
                <c:pt idx="2">
                  <c:v>688925.47416353854</c:v>
                </c:pt>
              </c:numCache>
            </c:numRef>
          </c:val>
          <c:extLst>
            <c:ext xmlns:c16="http://schemas.microsoft.com/office/drawing/2014/chart" uri="{C3380CC4-5D6E-409C-BE32-E72D297353CC}">
              <c16:uniqueId val="{0000000B-C6A9-4A0A-9229-85C442BD0CF3}"/>
            </c:ext>
          </c:extLst>
        </c:ser>
        <c:ser>
          <c:idx val="6"/>
          <c:order val="6"/>
          <c:tx>
            <c:strRef>
              <c:f>'5.4'!$A$28</c:f>
              <c:strCache>
                <c:ptCount val="1"/>
                <c:pt idx="0">
                  <c:v>Rostlinné materiály neaglomerované</c:v>
                </c:pt>
              </c:strCache>
            </c:strRef>
          </c:tx>
          <c:spPr>
            <a:solidFill>
              <a:srgbClr val="F0948F"/>
            </a:solidFill>
          </c:spPr>
          <c:invertIfNegative val="0"/>
          <c:cat>
            <c:strRef>
              <c:f>'5.4'!$B$19:$D$19</c:f>
              <c:strCache>
                <c:ptCount val="3"/>
                <c:pt idx="0">
                  <c:v>Leden</c:v>
                </c:pt>
                <c:pt idx="1">
                  <c:v>Únor</c:v>
                </c:pt>
                <c:pt idx="2">
                  <c:v>Březen</c:v>
                </c:pt>
              </c:strCache>
            </c:strRef>
          </c:cat>
          <c:val>
            <c:numRef>
              <c:f>'5.4'!$B$28:$D$28</c:f>
              <c:numCache>
                <c:formatCode>#,##0.0</c:formatCode>
                <c:ptCount val="3"/>
                <c:pt idx="0">
                  <c:v>53658.467999999986</c:v>
                </c:pt>
                <c:pt idx="1">
                  <c:v>43221.698000000004</c:v>
                </c:pt>
                <c:pt idx="2">
                  <c:v>41501.437999999995</c:v>
                </c:pt>
              </c:numCache>
            </c:numRef>
          </c:val>
          <c:extLst>
            <c:ext xmlns:c16="http://schemas.microsoft.com/office/drawing/2014/chart" uri="{C3380CC4-5D6E-409C-BE32-E72D297353CC}">
              <c16:uniqueId val="{0000000C-C6A9-4A0A-9229-85C442BD0CF3}"/>
            </c:ext>
          </c:extLst>
        </c:ser>
        <c:dLbls>
          <c:showLegendKey val="0"/>
          <c:showVal val="0"/>
          <c:showCatName val="0"/>
          <c:showSerName val="0"/>
          <c:showPercent val="0"/>
          <c:showBubbleSize val="0"/>
        </c:dLbls>
        <c:gapWidth val="104"/>
        <c:overlap val="100"/>
        <c:axId val="233328640"/>
        <c:axId val="233330176"/>
      </c:barChart>
      <c:catAx>
        <c:axId val="233328640"/>
        <c:scaling>
          <c:orientation val="minMax"/>
        </c:scaling>
        <c:delete val="0"/>
        <c:axPos val="b"/>
        <c:numFmt formatCode="General" sourceLinked="1"/>
        <c:majorTickMark val="none"/>
        <c:minorTickMark val="none"/>
        <c:tickLblPos val="nextTo"/>
        <c:txPr>
          <a:bodyPr/>
          <a:lstStyle/>
          <a:p>
            <a:pPr>
              <a:defRPr sz="900"/>
            </a:pPr>
            <a:endParaRPr lang="cs-CZ"/>
          </a:p>
        </c:txPr>
        <c:crossAx val="233330176"/>
        <c:crosses val="autoZero"/>
        <c:auto val="1"/>
        <c:lblAlgn val="ctr"/>
        <c:lblOffset val="100"/>
        <c:noMultiLvlLbl val="0"/>
      </c:catAx>
      <c:valAx>
        <c:axId val="233330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3328640"/>
        <c:crosses val="autoZero"/>
        <c:crossBetween val="between"/>
        <c:majorUnit val="20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kategori</a:t>
            </a:r>
            <a:r>
              <a:rPr lang="cs-CZ" sz="1000">
                <a:solidFill>
                  <a:schemeClr val="tx2"/>
                </a:solidFill>
              </a:rPr>
              <a:t>í</a:t>
            </a:r>
            <a:r>
              <a:rPr lang="en-US" sz="1000">
                <a:solidFill>
                  <a:schemeClr val="tx2"/>
                </a:solidFill>
              </a:rPr>
              <a:t> </a:t>
            </a:r>
            <a:r>
              <a:rPr lang="cs-CZ" sz="1000">
                <a:solidFill>
                  <a:schemeClr val="tx2"/>
                </a:solidFill>
              </a:rPr>
              <a:t>bioplynu</a:t>
            </a:r>
            <a:r>
              <a:rPr lang="en-US" sz="1000">
                <a:solidFill>
                  <a:schemeClr val="tx2"/>
                </a:solidFill>
              </a:rPr>
              <a:t> na </a:t>
            </a:r>
            <a:r>
              <a:rPr lang="cs-CZ" sz="1000">
                <a:solidFill>
                  <a:schemeClr val="tx2"/>
                </a:solidFill>
              </a:rPr>
              <a:t>dodávkách tepla</a:t>
            </a:r>
          </a:p>
        </c:rich>
      </c:tx>
      <c:layout>
        <c:manualLayout>
          <c:xMode val="edge"/>
          <c:yMode val="edge"/>
          <c:x val="4.7782213039171476E-2"/>
          <c:y val="0"/>
        </c:manualLayout>
      </c:layout>
      <c:overlay val="0"/>
    </c:title>
    <c:autoTitleDeleted val="0"/>
    <c:plotArea>
      <c:layout>
        <c:manualLayout>
          <c:layoutTarget val="inner"/>
          <c:xMode val="edge"/>
          <c:yMode val="edge"/>
          <c:x val="0.15505077382568558"/>
          <c:y val="0.36383960117915298"/>
          <c:w val="0.470966603312517"/>
          <c:h val="0.54235345322472317"/>
        </c:manualLayout>
      </c:layout>
      <c:doughnutChart>
        <c:varyColors val="1"/>
        <c:ser>
          <c:idx val="0"/>
          <c:order val="0"/>
          <c:dLbls>
            <c:dLbl>
              <c:idx val="0"/>
              <c:numFmt formatCode="0%" sourceLinked="0"/>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C87A-4AC0-B436-9882062371ED}"/>
                </c:ext>
              </c:extLst>
            </c:dLbl>
            <c:dLbl>
              <c:idx val="1"/>
              <c:layout>
                <c:manualLayout>
                  <c:x val="0.13123616937353927"/>
                  <c:y val="0.12104118019730301"/>
                </c:manualLayout>
              </c:layout>
              <c:numFmt formatCode="0.0%" sourceLinked="0"/>
              <c:spPr>
                <a:ln w="3175"/>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CA-4385-9178-87F937D55918}"/>
                </c:ext>
              </c:extLst>
            </c:dLbl>
            <c:dLbl>
              <c:idx val="2"/>
              <c:spPr>
                <a:noFill/>
                <a:ln>
                  <a:noFill/>
                </a:ln>
                <a:effectLst/>
              </c:spPr>
              <c:txPr>
                <a:bodyPr/>
                <a:lstStyle/>
                <a:p>
                  <a:pPr>
                    <a:defRPr sz="900">
                      <a:solidFill>
                        <a:schemeClr val="bg1"/>
                      </a:solidFill>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extLst>
                <c:ext xmlns:c16="http://schemas.microsoft.com/office/drawing/2014/chart" uri="{C3380CC4-5D6E-409C-BE32-E72D297353CC}">
                  <c16:uniqueId val="{00000000-088D-48F6-83FC-D0F41AEA2FF1}"/>
                </c:ext>
              </c:extLst>
            </c:dLbl>
            <c:spPr>
              <a:noFill/>
              <a:ln>
                <a:noFill/>
              </a:ln>
              <a:effectLst/>
            </c:spPr>
            <c:txPr>
              <a:bodyPr/>
              <a:lstStyle/>
              <a:p>
                <a:pPr>
                  <a:defRPr sz="900">
                    <a:latin typeface="Arial" panose="020B0604020202020204" pitchFamily="34" charset="0"/>
                    <a:cs typeface="Arial" panose="020B0604020202020204" pitchFamily="34" charset="0"/>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'5.4'!$A$36:$A$38</c:f>
              <c:strCache>
                <c:ptCount val="3"/>
                <c:pt idx="0">
                  <c:v>Skládkový plyn</c:v>
                </c:pt>
                <c:pt idx="1">
                  <c:v>Kalový plyn (ČOV)</c:v>
                </c:pt>
                <c:pt idx="2">
                  <c:v>Ostatní bioplyn</c:v>
                </c:pt>
              </c:strCache>
            </c:strRef>
          </c:cat>
          <c:val>
            <c:numRef>
              <c:f>'5.4'!$E$36:$E$38</c:f>
              <c:numCache>
                <c:formatCode>0%</c:formatCode>
                <c:ptCount val="3"/>
                <c:pt idx="0">
                  <c:v>0.1269946413524255</c:v>
                </c:pt>
                <c:pt idx="1">
                  <c:v>1.0392627408258382E-2</c:v>
                </c:pt>
                <c:pt idx="2">
                  <c:v>0.86261273123931614</c:v>
                </c:pt>
              </c:numCache>
            </c:numRef>
          </c:val>
          <c:extLst>
            <c:ext xmlns:c16="http://schemas.microsoft.com/office/drawing/2014/chart" uri="{C3380CC4-5D6E-409C-BE32-E72D297353CC}">
              <c16:uniqueId val="{00000002-89CA-4385-9178-87F937D55918}"/>
            </c:ext>
          </c:extLst>
        </c:ser>
        <c:dLbls>
          <c:showLegendKey val="0"/>
          <c:showVal val="0"/>
          <c:showCatName val="0"/>
          <c:showSerName val="0"/>
          <c:showPercent val="0"/>
          <c:showBubbleSize val="0"/>
          <c:showLeaderLines val="1"/>
        </c:dLbls>
        <c:firstSliceAng val="7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a:t>
            </a:r>
            <a:r>
              <a:rPr lang="cs-CZ" sz="1000" baseline="0">
                <a:solidFill>
                  <a:schemeClr val="tx2"/>
                </a:solidFill>
              </a:rPr>
              <a:t>z bioplynu (TJ)</a:t>
            </a:r>
            <a:endParaRPr lang="cs-CZ" sz="1000">
              <a:solidFill>
                <a:schemeClr val="tx2"/>
              </a:solidFill>
            </a:endParaRPr>
          </a:p>
        </c:rich>
      </c:tx>
      <c:layout>
        <c:manualLayout>
          <c:xMode val="edge"/>
          <c:yMode val="edge"/>
          <c:x val="0"/>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'5.4'!$A$36</c:f>
              <c:strCache>
                <c:ptCount val="1"/>
                <c:pt idx="0">
                  <c:v>Skládkový plyn</c:v>
                </c:pt>
              </c:strCache>
            </c:strRef>
          </c:tx>
          <c:invertIfNegative val="0"/>
          <c:cat>
            <c:strRef>
              <c:f>'5.4'!$B$33:$D$33</c:f>
              <c:strCache>
                <c:ptCount val="3"/>
                <c:pt idx="0">
                  <c:v>Leden</c:v>
                </c:pt>
                <c:pt idx="1">
                  <c:v>Únor</c:v>
                </c:pt>
                <c:pt idx="2">
                  <c:v>Březen</c:v>
                </c:pt>
              </c:strCache>
            </c:strRef>
          </c:cat>
          <c:val>
            <c:numRef>
              <c:f>'5.4'!$B$36:$D$36</c:f>
              <c:numCache>
                <c:formatCode>#,##0.0</c:formatCode>
                <c:ptCount val="3"/>
                <c:pt idx="0">
                  <c:v>8379</c:v>
                </c:pt>
                <c:pt idx="1">
                  <c:v>7651</c:v>
                </c:pt>
                <c:pt idx="2">
                  <c:v>8631</c:v>
                </c:pt>
              </c:numCache>
            </c:numRef>
          </c:val>
          <c:extLst>
            <c:ext xmlns:c16="http://schemas.microsoft.com/office/drawing/2014/chart" uri="{C3380CC4-5D6E-409C-BE32-E72D297353CC}">
              <c16:uniqueId val="{00000000-2866-4525-B39C-E4AC50293D06}"/>
            </c:ext>
          </c:extLst>
        </c:ser>
        <c:ser>
          <c:idx val="1"/>
          <c:order val="1"/>
          <c:tx>
            <c:strRef>
              <c:f>'5.4'!$A$37</c:f>
              <c:strCache>
                <c:ptCount val="1"/>
                <c:pt idx="0">
                  <c:v>Kalový plyn (ČOV)</c:v>
                </c:pt>
              </c:strCache>
            </c:strRef>
          </c:tx>
          <c:invertIfNegative val="0"/>
          <c:cat>
            <c:strRef>
              <c:f>'5.4'!$B$33:$D$33</c:f>
              <c:strCache>
                <c:ptCount val="3"/>
                <c:pt idx="0">
                  <c:v>Leden</c:v>
                </c:pt>
                <c:pt idx="1">
                  <c:v>Únor</c:v>
                </c:pt>
                <c:pt idx="2">
                  <c:v>Březen</c:v>
                </c:pt>
              </c:strCache>
            </c:strRef>
          </c:cat>
          <c:val>
            <c:numRef>
              <c:f>'5.4'!$B$37:$D$37</c:f>
              <c:numCache>
                <c:formatCode>#,##0.0</c:formatCode>
                <c:ptCount val="3"/>
                <c:pt idx="0">
                  <c:v>517.82000000000005</c:v>
                </c:pt>
                <c:pt idx="1">
                  <c:v>692.32799999999997</c:v>
                </c:pt>
                <c:pt idx="2">
                  <c:v>807.98900000000003</c:v>
                </c:pt>
              </c:numCache>
            </c:numRef>
          </c:val>
          <c:extLst>
            <c:ext xmlns:c16="http://schemas.microsoft.com/office/drawing/2014/chart" uri="{C3380CC4-5D6E-409C-BE32-E72D297353CC}">
              <c16:uniqueId val="{00000001-2866-4525-B39C-E4AC50293D06}"/>
            </c:ext>
          </c:extLst>
        </c:ser>
        <c:ser>
          <c:idx val="2"/>
          <c:order val="2"/>
          <c:tx>
            <c:strRef>
              <c:f>'5.4'!$A$38</c:f>
              <c:strCache>
                <c:ptCount val="1"/>
                <c:pt idx="0">
                  <c:v>Ostatní bioplyn</c:v>
                </c:pt>
              </c:strCache>
            </c:strRef>
          </c:tx>
          <c:invertIfNegative val="0"/>
          <c:cat>
            <c:strRef>
              <c:f>'5.4'!$B$33:$D$33</c:f>
              <c:strCache>
                <c:ptCount val="3"/>
                <c:pt idx="0">
                  <c:v>Leden</c:v>
                </c:pt>
                <c:pt idx="1">
                  <c:v>Únor</c:v>
                </c:pt>
                <c:pt idx="2">
                  <c:v>Březen</c:v>
                </c:pt>
              </c:strCache>
            </c:strRef>
          </c:cat>
          <c:val>
            <c:numRef>
              <c:f>'5.4'!$B$38:$D$38</c:f>
              <c:numCache>
                <c:formatCode>#,##0.0</c:formatCode>
                <c:ptCount val="3"/>
                <c:pt idx="0">
                  <c:v>61305.422000000006</c:v>
                </c:pt>
                <c:pt idx="1">
                  <c:v>51274.237000000008</c:v>
                </c:pt>
                <c:pt idx="2">
                  <c:v>54930.500000000015</c:v>
                </c:pt>
              </c:numCache>
            </c:numRef>
          </c:val>
          <c:extLst>
            <c:ext xmlns:c16="http://schemas.microsoft.com/office/drawing/2014/chart" uri="{C3380CC4-5D6E-409C-BE32-E72D297353CC}">
              <c16:uniqueId val="{00000002-2866-4525-B39C-E4AC50293D06}"/>
            </c:ext>
          </c:extLst>
        </c:ser>
        <c:dLbls>
          <c:showLegendKey val="0"/>
          <c:showVal val="0"/>
          <c:showCatName val="0"/>
          <c:showSerName val="0"/>
          <c:showPercent val="0"/>
          <c:showBubbleSize val="0"/>
        </c:dLbls>
        <c:gapWidth val="104"/>
        <c:overlap val="100"/>
        <c:axId val="235041152"/>
        <c:axId val="235042688"/>
      </c:barChart>
      <c:catAx>
        <c:axId val="235041152"/>
        <c:scaling>
          <c:orientation val="minMax"/>
        </c:scaling>
        <c:delete val="0"/>
        <c:axPos val="b"/>
        <c:numFmt formatCode="General" sourceLinked="1"/>
        <c:majorTickMark val="none"/>
        <c:minorTickMark val="none"/>
        <c:tickLblPos val="nextTo"/>
        <c:txPr>
          <a:bodyPr/>
          <a:lstStyle/>
          <a:p>
            <a:pPr>
              <a:defRPr sz="900"/>
            </a:pPr>
            <a:endParaRPr lang="cs-CZ"/>
          </a:p>
        </c:txPr>
        <c:crossAx val="235042688"/>
        <c:crosses val="autoZero"/>
        <c:auto val="1"/>
        <c:lblAlgn val="ctr"/>
        <c:lblOffset val="100"/>
        <c:noMultiLvlLbl val="0"/>
      </c:catAx>
      <c:valAx>
        <c:axId val="2350426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0411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'5.4'!$G$22</c:f>
              <c:strCache>
                <c:ptCount val="1"/>
              </c:strCache>
            </c:strRef>
          </c:tx>
          <c:invertIfNegative val="0"/>
          <c:cat>
            <c:numRef>
              <c:f>'5.4'!$H$21</c:f>
              <c:numCache>
                <c:formatCode>General</c:formatCode>
                <c:ptCount val="1"/>
              </c:numCache>
            </c:numRef>
          </c:cat>
          <c:val>
            <c:numRef>
              <c:f>'5.4'!$H$22</c:f>
              <c:numCache>
                <c:formatCode>General</c:formatCode>
                <c:ptCount val="1"/>
              </c:numCache>
            </c:numRef>
          </c:val>
          <c:extLst>
            <c:ext xmlns:c16="http://schemas.microsoft.com/office/drawing/2014/chart" uri="{C3380CC4-5D6E-409C-BE32-E72D297353CC}">
              <c16:uniqueId val="{00000000-4BAB-4D3B-9176-13160CFDC7FE}"/>
            </c:ext>
          </c:extLst>
        </c:ser>
        <c:ser>
          <c:idx val="1"/>
          <c:order val="1"/>
          <c:tx>
            <c:strRef>
              <c:f>'5.4'!$G$23</c:f>
              <c:strCache>
                <c:ptCount val="1"/>
              </c:strCache>
            </c:strRef>
          </c:tx>
          <c:invertIfNegative val="0"/>
          <c:cat>
            <c:numRef>
              <c:f>'5.4'!$H$21</c:f>
              <c:numCache>
                <c:formatCode>General</c:formatCode>
                <c:ptCount val="1"/>
              </c:numCache>
            </c:numRef>
          </c:cat>
          <c:val>
            <c:numRef>
              <c:f>'5.4'!$H$23</c:f>
              <c:numCache>
                <c:formatCode>General</c:formatCode>
                <c:ptCount val="1"/>
              </c:numCache>
            </c:numRef>
          </c:val>
          <c:extLst>
            <c:ext xmlns:c16="http://schemas.microsoft.com/office/drawing/2014/chart" uri="{C3380CC4-5D6E-409C-BE32-E72D297353CC}">
              <c16:uniqueId val="{00000001-4BAB-4D3B-9176-13160CFDC7FE}"/>
            </c:ext>
          </c:extLst>
        </c:ser>
        <c:ser>
          <c:idx val="2"/>
          <c:order val="2"/>
          <c:tx>
            <c:strRef>
              <c:f>'5.4'!$G$24</c:f>
              <c:strCache>
                <c:ptCount val="1"/>
              </c:strCache>
            </c:strRef>
          </c:tx>
          <c:invertIfNegative val="0"/>
          <c:cat>
            <c:numRef>
              <c:f>'5.4'!$H$21</c:f>
              <c:numCache>
                <c:formatCode>General</c:formatCode>
                <c:ptCount val="1"/>
              </c:numCache>
            </c:numRef>
          </c:cat>
          <c:val>
            <c:numRef>
              <c:f>'5.4'!$H$24</c:f>
              <c:numCache>
                <c:formatCode>General</c:formatCode>
                <c:ptCount val="1"/>
              </c:numCache>
            </c:numRef>
          </c:val>
          <c:extLst>
            <c:ext xmlns:c16="http://schemas.microsoft.com/office/drawing/2014/chart" uri="{C3380CC4-5D6E-409C-BE32-E72D297353CC}">
              <c16:uniqueId val="{00000002-4BAB-4D3B-9176-13160CFDC7FE}"/>
            </c:ext>
          </c:extLst>
        </c:ser>
        <c:ser>
          <c:idx val="3"/>
          <c:order val="3"/>
          <c:tx>
            <c:strRef>
              <c:f>'5.4'!$G$25</c:f>
              <c:strCache>
                <c:ptCount val="1"/>
              </c:strCache>
            </c:strRef>
          </c:tx>
          <c:invertIfNegative val="0"/>
          <c:cat>
            <c:numRef>
              <c:f>'5.4'!$H$21</c:f>
              <c:numCache>
                <c:formatCode>General</c:formatCode>
                <c:ptCount val="1"/>
              </c:numCache>
            </c:numRef>
          </c:cat>
          <c:val>
            <c:numRef>
              <c:f>'5.4'!$H$25</c:f>
              <c:numCache>
                <c:formatCode>General</c:formatCode>
                <c:ptCount val="1"/>
              </c:numCache>
            </c:numRef>
          </c:val>
          <c:extLst>
            <c:ext xmlns:c16="http://schemas.microsoft.com/office/drawing/2014/chart" uri="{C3380CC4-5D6E-409C-BE32-E72D297353CC}">
              <c16:uniqueId val="{00000003-4BAB-4D3B-9176-13160CFDC7FE}"/>
            </c:ext>
          </c:extLst>
        </c:ser>
        <c:ser>
          <c:idx val="4"/>
          <c:order val="4"/>
          <c:tx>
            <c:strRef>
              <c:f>'5.4'!$G$26</c:f>
              <c:strCache>
                <c:ptCount val="1"/>
              </c:strCache>
            </c:strRef>
          </c:tx>
          <c:invertIfNegative val="0"/>
          <c:cat>
            <c:numRef>
              <c:f>'5.4'!$H$21</c:f>
              <c:numCache>
                <c:formatCode>General</c:formatCode>
                <c:ptCount val="1"/>
              </c:numCache>
            </c:numRef>
          </c:cat>
          <c:val>
            <c:numRef>
              <c:f>'5.4'!$H$26</c:f>
              <c:numCache>
                <c:formatCode>General</c:formatCode>
                <c:ptCount val="1"/>
              </c:numCache>
            </c:numRef>
          </c:val>
          <c:extLst>
            <c:ext xmlns:c16="http://schemas.microsoft.com/office/drawing/2014/chart" uri="{C3380CC4-5D6E-409C-BE32-E72D297353CC}">
              <c16:uniqueId val="{00000004-4BAB-4D3B-9176-13160CFDC7FE}"/>
            </c:ext>
          </c:extLst>
        </c:ser>
        <c:ser>
          <c:idx val="5"/>
          <c:order val="5"/>
          <c:tx>
            <c:strRef>
              <c:f>'5.4'!$G$27</c:f>
              <c:strCache>
                <c:ptCount val="1"/>
              </c:strCache>
            </c:strRef>
          </c:tx>
          <c:spPr>
            <a:solidFill>
              <a:schemeClr val="accent6"/>
            </a:solidFill>
          </c:spPr>
          <c:invertIfNegative val="0"/>
          <c:cat>
            <c:numRef>
              <c:f>'5.4'!$H$21</c:f>
              <c:numCache>
                <c:formatCode>General</c:formatCode>
                <c:ptCount val="1"/>
              </c:numCache>
            </c:numRef>
          </c:cat>
          <c:val>
            <c:numRef>
              <c:f>'5.4'!$H$27</c:f>
              <c:numCache>
                <c:formatCode>General</c:formatCode>
                <c:ptCount val="1"/>
              </c:numCache>
            </c:numRef>
          </c:val>
          <c:extLst>
            <c:ext xmlns:c16="http://schemas.microsoft.com/office/drawing/2014/chart" uri="{C3380CC4-5D6E-409C-BE32-E72D297353CC}">
              <c16:uniqueId val="{00000005-4BAB-4D3B-9176-13160CFDC7FE}"/>
            </c:ext>
          </c:extLst>
        </c:ser>
        <c:ser>
          <c:idx val="6"/>
          <c:order val="6"/>
          <c:tx>
            <c:strRef>
              <c:f>'5.4'!$G$28</c:f>
              <c:strCache>
                <c:ptCount val="1"/>
              </c:strCache>
            </c:strRef>
          </c:tx>
          <c:spPr>
            <a:solidFill>
              <a:srgbClr val="F0948F"/>
            </a:solidFill>
          </c:spPr>
          <c:invertIfNegative val="0"/>
          <c:cat>
            <c:numRef>
              <c:f>'5.4'!$H$21</c:f>
              <c:numCache>
                <c:formatCode>General</c:formatCode>
                <c:ptCount val="1"/>
              </c:numCache>
            </c:numRef>
          </c:cat>
          <c:val>
            <c:numRef>
              <c:f>'5.4'!$H$28</c:f>
              <c:numCache>
                <c:formatCode>General</c:formatCode>
                <c:ptCount val="1"/>
              </c:numCache>
            </c:numRef>
          </c:val>
          <c:extLst>
            <c:ext xmlns:c16="http://schemas.microsoft.com/office/drawing/2014/chart" uri="{C3380CC4-5D6E-409C-BE32-E72D297353CC}">
              <c16:uniqueId val="{00000006-4BAB-4D3B-9176-13160CFDC7FE}"/>
            </c:ext>
          </c:extLst>
        </c:ser>
        <c:dLbls>
          <c:showLegendKey val="0"/>
          <c:showVal val="0"/>
          <c:showCatName val="0"/>
          <c:showSerName val="0"/>
          <c:showPercent val="0"/>
          <c:showBubbleSize val="0"/>
        </c:dLbls>
        <c:gapWidth val="150"/>
        <c:axId val="235095168"/>
        <c:axId val="235096704"/>
      </c:barChart>
      <c:catAx>
        <c:axId val="235095168"/>
        <c:scaling>
          <c:orientation val="minMax"/>
        </c:scaling>
        <c:delete val="1"/>
        <c:axPos val="b"/>
        <c:numFmt formatCode="General" sourceLinked="1"/>
        <c:majorTickMark val="out"/>
        <c:minorTickMark val="none"/>
        <c:tickLblPos val="nextTo"/>
        <c:crossAx val="235096704"/>
        <c:crosses val="autoZero"/>
        <c:auto val="1"/>
        <c:lblAlgn val="ctr"/>
        <c:lblOffset val="100"/>
        <c:noMultiLvlLbl val="0"/>
      </c:catAx>
      <c:valAx>
        <c:axId val="235096704"/>
        <c:scaling>
          <c:orientation val="minMax"/>
        </c:scaling>
        <c:delete val="1"/>
        <c:axPos val="l"/>
        <c:numFmt formatCode="General" sourceLinked="1"/>
        <c:majorTickMark val="out"/>
        <c:minorTickMark val="none"/>
        <c:tickLblPos val="nextTo"/>
        <c:crossAx val="2350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'5.4'!$G$36</c:f>
              <c:strCache>
                <c:ptCount val="1"/>
              </c:strCache>
            </c:strRef>
          </c:tx>
          <c:invertIfNegative val="0"/>
          <c:cat>
            <c:numRef>
              <c:f>'5.4'!$H$35</c:f>
              <c:numCache>
                <c:formatCode>General</c:formatCode>
                <c:ptCount val="1"/>
              </c:numCache>
            </c:numRef>
          </c:cat>
          <c:val>
            <c:numRef>
              <c:f>'5.4'!$H$36</c:f>
              <c:numCache>
                <c:formatCode>General</c:formatCode>
                <c:ptCount val="1"/>
              </c:numCache>
            </c:numRef>
          </c:val>
          <c:extLst>
            <c:ext xmlns:c16="http://schemas.microsoft.com/office/drawing/2014/chart" uri="{C3380CC4-5D6E-409C-BE32-E72D297353CC}">
              <c16:uniqueId val="{00000000-BDDA-418B-8F7D-C9525CDB7C14}"/>
            </c:ext>
          </c:extLst>
        </c:ser>
        <c:ser>
          <c:idx val="1"/>
          <c:order val="1"/>
          <c:tx>
            <c:strRef>
              <c:f>'5.4'!$G$37</c:f>
              <c:strCache>
                <c:ptCount val="1"/>
              </c:strCache>
            </c:strRef>
          </c:tx>
          <c:invertIfNegative val="0"/>
          <c:cat>
            <c:numRef>
              <c:f>'5.4'!$H$35</c:f>
              <c:numCache>
                <c:formatCode>General</c:formatCode>
                <c:ptCount val="1"/>
              </c:numCache>
            </c:numRef>
          </c:cat>
          <c:val>
            <c:numRef>
              <c:f>'5.4'!$H$37</c:f>
              <c:numCache>
                <c:formatCode>General</c:formatCode>
                <c:ptCount val="1"/>
              </c:numCache>
            </c:numRef>
          </c:val>
          <c:extLst>
            <c:ext xmlns:c16="http://schemas.microsoft.com/office/drawing/2014/chart" uri="{C3380CC4-5D6E-409C-BE32-E72D297353CC}">
              <c16:uniqueId val="{00000001-BDDA-418B-8F7D-C9525CDB7C14}"/>
            </c:ext>
          </c:extLst>
        </c:ser>
        <c:ser>
          <c:idx val="2"/>
          <c:order val="2"/>
          <c:tx>
            <c:strRef>
              <c:f>'5.4'!$G$38</c:f>
              <c:strCache>
                <c:ptCount val="1"/>
              </c:strCache>
            </c:strRef>
          </c:tx>
          <c:invertIfNegative val="0"/>
          <c:cat>
            <c:numRef>
              <c:f>'5.4'!$H$35</c:f>
              <c:numCache>
                <c:formatCode>General</c:formatCode>
                <c:ptCount val="1"/>
              </c:numCache>
            </c:numRef>
          </c:cat>
          <c:val>
            <c:numRef>
              <c:f>'5.4'!$H$38</c:f>
              <c:numCache>
                <c:formatCode>General</c:formatCode>
                <c:ptCount val="1"/>
              </c:numCache>
            </c:numRef>
          </c:val>
          <c:extLst>
            <c:ext xmlns:c16="http://schemas.microsoft.com/office/drawing/2014/chart" uri="{C3380CC4-5D6E-409C-BE32-E72D297353CC}">
              <c16:uniqueId val="{00000002-BDDA-418B-8F7D-C9525CDB7C14}"/>
            </c:ext>
          </c:extLst>
        </c:ser>
        <c:dLbls>
          <c:showLegendKey val="0"/>
          <c:showVal val="0"/>
          <c:showCatName val="0"/>
          <c:showSerName val="0"/>
          <c:showPercent val="0"/>
          <c:showBubbleSize val="0"/>
        </c:dLbls>
        <c:gapWidth val="150"/>
        <c:axId val="235209856"/>
        <c:axId val="235211392"/>
      </c:barChart>
      <c:catAx>
        <c:axId val="235209856"/>
        <c:scaling>
          <c:orientation val="minMax"/>
        </c:scaling>
        <c:delete val="1"/>
        <c:axPos val="b"/>
        <c:numFmt formatCode="General" sourceLinked="1"/>
        <c:majorTickMark val="out"/>
        <c:minorTickMark val="none"/>
        <c:tickLblPos val="nextTo"/>
        <c:crossAx val="235211392"/>
        <c:crosses val="autoZero"/>
        <c:auto val="1"/>
        <c:lblAlgn val="ctr"/>
        <c:lblOffset val="100"/>
        <c:noMultiLvlLbl val="0"/>
      </c:catAx>
      <c:valAx>
        <c:axId val="235211392"/>
        <c:scaling>
          <c:orientation val="minMax"/>
        </c:scaling>
        <c:delete val="1"/>
        <c:axPos val="l"/>
        <c:numFmt formatCode="General" sourceLinked="1"/>
        <c:majorTickMark val="out"/>
        <c:minorTickMark val="none"/>
        <c:tickLblPos val="nextTo"/>
        <c:crossAx val="23520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'5.4'!$G$7</c:f>
              <c:strCache>
                <c:ptCount val="1"/>
              </c:strCache>
            </c:strRef>
          </c:tx>
          <c:spPr>
            <a:solidFill>
              <a:schemeClr val="tx2"/>
            </a:solidFill>
          </c:spPr>
          <c:invertIfNegative val="0"/>
          <c:cat>
            <c:numRef>
              <c:f>'5.4'!$H$6</c:f>
              <c:numCache>
                <c:formatCode>General</c:formatCode>
                <c:ptCount val="1"/>
              </c:numCache>
            </c:numRef>
          </c:cat>
          <c:val>
            <c:numRef>
              <c:f>'5.4'!$H$7</c:f>
              <c:numCache>
                <c:formatCode>General</c:formatCode>
                <c:ptCount val="1"/>
              </c:numCache>
            </c:numRef>
          </c:val>
          <c:extLst>
            <c:ext xmlns:c16="http://schemas.microsoft.com/office/drawing/2014/chart" uri="{C3380CC4-5D6E-409C-BE32-E72D297353CC}">
              <c16:uniqueId val="{00000000-FE9F-4E23-BE1A-AFA49BA024E5}"/>
            </c:ext>
          </c:extLst>
        </c:ser>
        <c:ser>
          <c:idx val="1"/>
          <c:order val="1"/>
          <c:tx>
            <c:strRef>
              <c:f>'5.4'!$G$8</c:f>
              <c:strCache>
                <c:ptCount val="1"/>
              </c:strCache>
            </c:strRef>
          </c:tx>
          <c:spPr>
            <a:solidFill>
              <a:schemeClr val="accent2"/>
            </a:solidFill>
          </c:spPr>
          <c:invertIfNegative val="0"/>
          <c:cat>
            <c:numRef>
              <c:f>'5.4'!$H$6</c:f>
              <c:numCache>
                <c:formatCode>General</c:formatCode>
                <c:ptCount val="1"/>
              </c:numCache>
            </c:numRef>
          </c:cat>
          <c:val>
            <c:numRef>
              <c:f>'5.4'!$H$8</c:f>
              <c:numCache>
                <c:formatCode>General</c:formatCode>
                <c:ptCount val="1"/>
              </c:numCache>
            </c:numRef>
          </c:val>
          <c:extLst>
            <c:ext xmlns:c16="http://schemas.microsoft.com/office/drawing/2014/chart" uri="{C3380CC4-5D6E-409C-BE32-E72D297353CC}">
              <c16:uniqueId val="{00000001-FE9F-4E23-BE1A-AFA49BA024E5}"/>
            </c:ext>
          </c:extLst>
        </c:ser>
        <c:ser>
          <c:idx val="2"/>
          <c:order val="2"/>
          <c:tx>
            <c:strRef>
              <c:f>'5.4'!$G$9</c:f>
              <c:strCache>
                <c:ptCount val="1"/>
              </c:strCache>
            </c:strRef>
          </c:tx>
          <c:spPr>
            <a:solidFill>
              <a:schemeClr val="accent3"/>
            </a:solidFill>
          </c:spPr>
          <c:invertIfNegative val="0"/>
          <c:cat>
            <c:numRef>
              <c:f>'5.4'!$H$6</c:f>
              <c:numCache>
                <c:formatCode>General</c:formatCode>
                <c:ptCount val="1"/>
              </c:numCache>
            </c:numRef>
          </c:cat>
          <c:val>
            <c:numRef>
              <c:f>'5.4'!$H$9</c:f>
              <c:numCache>
                <c:formatCode>General</c:formatCode>
                <c:ptCount val="1"/>
              </c:numCache>
            </c:numRef>
          </c:val>
          <c:extLst>
            <c:ext xmlns:c16="http://schemas.microsoft.com/office/drawing/2014/chart" uri="{C3380CC4-5D6E-409C-BE32-E72D297353CC}">
              <c16:uniqueId val="{00000002-FE9F-4E23-BE1A-AFA49BA024E5}"/>
            </c:ext>
          </c:extLst>
        </c:ser>
        <c:ser>
          <c:idx val="3"/>
          <c:order val="3"/>
          <c:tx>
            <c:strRef>
              <c:f>'5.4'!$G$10</c:f>
              <c:strCache>
                <c:ptCount val="1"/>
              </c:strCache>
            </c:strRef>
          </c:tx>
          <c:spPr>
            <a:solidFill>
              <a:schemeClr val="accent4"/>
            </a:solidFill>
          </c:spPr>
          <c:invertIfNegative val="0"/>
          <c:cat>
            <c:numRef>
              <c:f>'5.4'!$H$6</c:f>
              <c:numCache>
                <c:formatCode>General</c:formatCode>
                <c:ptCount val="1"/>
              </c:numCache>
            </c:numRef>
          </c:cat>
          <c:val>
            <c:numRef>
              <c:f>'5.4'!$H$10</c:f>
              <c:numCache>
                <c:formatCode>General</c:formatCode>
                <c:ptCount val="1"/>
              </c:numCache>
            </c:numRef>
          </c:val>
          <c:extLst>
            <c:ext xmlns:c16="http://schemas.microsoft.com/office/drawing/2014/chart" uri="{C3380CC4-5D6E-409C-BE32-E72D297353CC}">
              <c16:uniqueId val="{00000003-FE9F-4E23-BE1A-AFA49BA024E5}"/>
            </c:ext>
          </c:extLst>
        </c:ser>
        <c:ser>
          <c:idx val="4"/>
          <c:order val="4"/>
          <c:tx>
            <c:strRef>
              <c:f>'5.4'!$G$11</c:f>
              <c:strCache>
                <c:ptCount val="1"/>
              </c:strCache>
            </c:strRef>
          </c:tx>
          <c:spPr>
            <a:solidFill>
              <a:schemeClr val="accent5"/>
            </a:solidFill>
          </c:spPr>
          <c:invertIfNegative val="0"/>
          <c:cat>
            <c:numRef>
              <c:f>'5.4'!$H$6</c:f>
              <c:numCache>
                <c:formatCode>General</c:formatCode>
                <c:ptCount val="1"/>
              </c:numCache>
            </c:numRef>
          </c:cat>
          <c:val>
            <c:numRef>
              <c:f>'5.4'!$H$11</c:f>
              <c:numCache>
                <c:formatCode>General</c:formatCode>
                <c:ptCount val="1"/>
              </c:numCache>
            </c:numRef>
          </c:val>
          <c:extLst>
            <c:ext xmlns:c16="http://schemas.microsoft.com/office/drawing/2014/chart" uri="{C3380CC4-5D6E-409C-BE32-E72D297353CC}">
              <c16:uniqueId val="{00000004-FE9F-4E23-BE1A-AFA49BA024E5}"/>
            </c:ext>
          </c:extLst>
        </c:ser>
        <c:ser>
          <c:idx val="5"/>
          <c:order val="5"/>
          <c:tx>
            <c:strRef>
              <c:f>'5.4'!$G$12</c:f>
              <c:strCache>
                <c:ptCount val="1"/>
              </c:strCache>
            </c:strRef>
          </c:tx>
          <c:spPr>
            <a:solidFill>
              <a:schemeClr val="accent6"/>
            </a:solidFill>
          </c:spPr>
          <c:invertIfNegative val="0"/>
          <c:cat>
            <c:numRef>
              <c:f>'5.4'!$H$6</c:f>
              <c:numCache>
                <c:formatCode>General</c:formatCode>
                <c:ptCount val="1"/>
              </c:numCache>
            </c:numRef>
          </c:cat>
          <c:val>
            <c:numRef>
              <c:f>'5.4'!$H$12</c:f>
              <c:numCache>
                <c:formatCode>General</c:formatCode>
                <c:ptCount val="1"/>
              </c:numCache>
            </c:numRef>
          </c:val>
          <c:extLst>
            <c:ext xmlns:c16="http://schemas.microsoft.com/office/drawing/2014/chart" uri="{C3380CC4-5D6E-409C-BE32-E72D297353CC}">
              <c16:uniqueId val="{00000005-FE9F-4E23-BE1A-AFA49BA024E5}"/>
            </c:ext>
          </c:extLst>
        </c:ser>
        <c:ser>
          <c:idx val="6"/>
          <c:order val="6"/>
          <c:tx>
            <c:strRef>
              <c:f>'5.4'!$G$13</c:f>
              <c:strCache>
                <c:ptCount val="1"/>
              </c:strCache>
            </c:strRef>
          </c:tx>
          <c:spPr>
            <a:solidFill>
              <a:srgbClr val="F0948F"/>
            </a:solidFill>
          </c:spPr>
          <c:invertIfNegative val="0"/>
          <c:cat>
            <c:numRef>
              <c:f>'5.4'!$H$6</c:f>
              <c:numCache>
                <c:formatCode>General</c:formatCode>
                <c:ptCount val="1"/>
              </c:numCache>
            </c:numRef>
          </c:cat>
          <c:val>
            <c:numRef>
              <c:f>'5.4'!$H$13</c:f>
              <c:numCache>
                <c:formatCode>General</c:formatCode>
                <c:ptCount val="1"/>
              </c:numCache>
            </c:numRef>
          </c:val>
          <c:extLst>
            <c:ext xmlns:c16="http://schemas.microsoft.com/office/drawing/2014/chart" uri="{C3380CC4-5D6E-409C-BE32-E72D297353CC}">
              <c16:uniqueId val="{00000006-FE9F-4E23-BE1A-AFA49BA024E5}"/>
            </c:ext>
          </c:extLst>
        </c:ser>
        <c:ser>
          <c:idx val="7"/>
          <c:order val="7"/>
          <c:tx>
            <c:strRef>
              <c:f>'5.4'!$G$14</c:f>
              <c:strCache>
                <c:ptCount val="1"/>
              </c:strCache>
            </c:strRef>
          </c:tx>
          <c:spPr>
            <a:solidFill>
              <a:srgbClr val="F7C9C7"/>
            </a:solidFill>
          </c:spPr>
          <c:invertIfNegative val="0"/>
          <c:cat>
            <c:numRef>
              <c:f>'5.4'!$H$6</c:f>
              <c:numCache>
                <c:formatCode>General</c:formatCode>
                <c:ptCount val="1"/>
              </c:numCache>
            </c:numRef>
          </c:cat>
          <c:val>
            <c:numRef>
              <c:f>'5.4'!$H$14</c:f>
              <c:numCache>
                <c:formatCode>General</c:formatCode>
                <c:ptCount val="1"/>
              </c:numCache>
            </c:numRef>
          </c:val>
          <c:extLst>
            <c:ext xmlns:c16="http://schemas.microsoft.com/office/drawing/2014/chart" uri="{C3380CC4-5D6E-409C-BE32-E72D297353CC}">
              <c16:uniqueId val="{00000007-FE9F-4E23-BE1A-AFA49BA024E5}"/>
            </c:ext>
          </c:extLst>
        </c:ser>
        <c:dLbls>
          <c:showLegendKey val="0"/>
          <c:showVal val="0"/>
          <c:showCatName val="0"/>
          <c:showSerName val="0"/>
          <c:showPercent val="0"/>
          <c:showBubbleSize val="0"/>
        </c:dLbls>
        <c:gapWidth val="150"/>
        <c:axId val="235256832"/>
        <c:axId val="235279104"/>
      </c:barChart>
      <c:catAx>
        <c:axId val="235256832"/>
        <c:scaling>
          <c:orientation val="minMax"/>
        </c:scaling>
        <c:delete val="1"/>
        <c:axPos val="b"/>
        <c:numFmt formatCode="General" sourceLinked="1"/>
        <c:majorTickMark val="out"/>
        <c:minorTickMark val="none"/>
        <c:tickLblPos val="nextTo"/>
        <c:crossAx val="235279104"/>
        <c:crosses val="autoZero"/>
        <c:auto val="1"/>
        <c:lblAlgn val="ctr"/>
        <c:lblOffset val="100"/>
        <c:noMultiLvlLbl val="0"/>
      </c:catAx>
      <c:valAx>
        <c:axId val="235279104"/>
        <c:scaling>
          <c:orientation val="minMax"/>
        </c:scaling>
        <c:delete val="1"/>
        <c:axPos val="l"/>
        <c:numFmt formatCode="General" sourceLinked="1"/>
        <c:majorTickMark val="out"/>
        <c:minorTickMark val="none"/>
        <c:tickLblPos val="nextTo"/>
        <c:crossAx val="2352568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en-US" sz="1000">
                <a:solidFill>
                  <a:schemeClr val="tx2"/>
                </a:solidFill>
              </a:rPr>
              <a:t>Podíl </a:t>
            </a:r>
            <a:r>
              <a:rPr lang="cs-CZ" sz="1000">
                <a:solidFill>
                  <a:schemeClr val="tx2"/>
                </a:solidFill>
              </a:rPr>
              <a:t>krajů ČR na </a:t>
            </a:r>
            <a:r>
              <a:rPr lang="en-US" sz="1000">
                <a:solidFill>
                  <a:schemeClr val="tx2"/>
                </a:solidFill>
              </a:rPr>
              <a:t>instalované</a:t>
            </a:r>
            <a:r>
              <a:rPr lang="cs-CZ" sz="1000">
                <a:solidFill>
                  <a:schemeClr val="tx2"/>
                </a:solidFill>
              </a:rPr>
              <a:t>m</a:t>
            </a:r>
            <a:r>
              <a:rPr lang="en-US" sz="1000">
                <a:solidFill>
                  <a:schemeClr val="tx2"/>
                </a:solidFill>
              </a:rPr>
              <a:t> výkonu </a:t>
            </a:r>
            <a:endParaRPr lang="cs-CZ" sz="1000">
              <a:solidFill>
                <a:schemeClr val="tx2"/>
              </a:solidFill>
            </a:endParaRPr>
          </a:p>
          <a:p>
            <a:pPr algn="l">
              <a:defRPr sz="1000"/>
            </a:pPr>
            <a:r>
              <a:rPr lang="en-US" sz="1000">
                <a:solidFill>
                  <a:schemeClr val="tx2"/>
                </a:solidFill>
              </a:rPr>
              <a:t>v</a:t>
            </a:r>
            <a:r>
              <a:rPr lang="cs-CZ" sz="1000">
                <a:solidFill>
                  <a:schemeClr val="tx2"/>
                </a:solidFill>
              </a:rPr>
              <a:t>ýroben tepla</a:t>
            </a:r>
            <a:endParaRPr lang="en-US" sz="1000">
              <a:solidFill>
                <a:schemeClr val="tx2"/>
              </a:solidFill>
            </a:endParaRPr>
          </a:p>
        </c:rich>
      </c:tx>
      <c:layout>
        <c:manualLayout>
          <c:xMode val="edge"/>
          <c:yMode val="edge"/>
          <c:x val="1.5281609763550259E-2"/>
          <c:y val="1.4397734000730657E-2"/>
        </c:manualLayout>
      </c:layout>
      <c:overlay val="0"/>
      <c:spPr>
        <a:solidFill>
          <a:sysClr val="window" lastClr="FFFFFF"/>
        </a:solidFill>
      </c:spPr>
    </c:title>
    <c:autoTitleDeleted val="0"/>
    <c:plotArea>
      <c:layout>
        <c:manualLayout>
          <c:layoutTarget val="inner"/>
          <c:xMode val="edge"/>
          <c:yMode val="edge"/>
          <c:x val="9.5651118446039352E-2"/>
          <c:y val="0.15935589614594692"/>
          <c:w val="0.76778165406546883"/>
          <c:h val="0.78709651522956403"/>
        </c:manualLayout>
      </c:layout>
      <c:doughnutChart>
        <c:varyColors val="1"/>
        <c:ser>
          <c:idx val="0"/>
          <c:order val="0"/>
          <c:dPt>
            <c:idx val="0"/>
            <c:bubble3D val="0"/>
            <c:spPr>
              <a:solidFill>
                <a:schemeClr val="accent1"/>
              </a:solidFill>
            </c:spPr>
            <c:extLst>
              <c:ext xmlns:c16="http://schemas.microsoft.com/office/drawing/2014/chart" uri="{C3380CC4-5D6E-409C-BE32-E72D297353CC}">
                <c16:uniqueId val="{0000000A-3674-42EF-8DF5-AEED34660903}"/>
              </c:ext>
            </c:extLst>
          </c:dPt>
          <c:dPt>
            <c:idx val="1"/>
            <c:bubble3D val="0"/>
            <c:spPr>
              <a:solidFill>
                <a:schemeClr val="accent2"/>
              </a:solidFill>
            </c:spPr>
            <c:extLst>
              <c:ext xmlns:c16="http://schemas.microsoft.com/office/drawing/2014/chart" uri="{C3380CC4-5D6E-409C-BE32-E72D297353CC}">
                <c16:uniqueId val="{00000009-3674-42EF-8DF5-AEED34660903}"/>
              </c:ext>
            </c:extLst>
          </c:dPt>
          <c:dPt>
            <c:idx val="2"/>
            <c:bubble3D val="0"/>
            <c:spPr>
              <a:solidFill>
                <a:schemeClr val="accent3"/>
              </a:solidFill>
            </c:spPr>
            <c:extLst>
              <c:ext xmlns:c16="http://schemas.microsoft.com/office/drawing/2014/chart" uri="{C3380CC4-5D6E-409C-BE32-E72D297353CC}">
                <c16:uniqueId val="{00000008-3674-42EF-8DF5-AEED34660903}"/>
              </c:ext>
            </c:extLst>
          </c:dPt>
          <c:dPt>
            <c:idx val="3"/>
            <c:bubble3D val="0"/>
            <c:spPr>
              <a:solidFill>
                <a:schemeClr val="accent4"/>
              </a:solidFill>
            </c:spPr>
            <c:extLst>
              <c:ext xmlns:c16="http://schemas.microsoft.com/office/drawing/2014/chart" uri="{C3380CC4-5D6E-409C-BE32-E72D297353CC}">
                <c16:uniqueId val="{00000007-3674-42EF-8DF5-AEED34660903}"/>
              </c:ext>
            </c:extLst>
          </c:dPt>
          <c:dPt>
            <c:idx val="4"/>
            <c:bubble3D val="0"/>
            <c:spPr>
              <a:solidFill>
                <a:schemeClr val="accent5"/>
              </a:solidFill>
            </c:spPr>
            <c:extLst>
              <c:ext xmlns:c16="http://schemas.microsoft.com/office/drawing/2014/chart" uri="{C3380CC4-5D6E-409C-BE32-E72D297353CC}">
                <c16:uniqueId val="{00000002-C1F1-4538-A25D-E7701F891F20}"/>
              </c:ext>
            </c:extLst>
          </c:dPt>
          <c:dPt>
            <c:idx val="5"/>
            <c:bubble3D val="0"/>
            <c:spPr>
              <a:solidFill>
                <a:schemeClr val="accent6"/>
              </a:solidFill>
            </c:spPr>
            <c:extLst>
              <c:ext xmlns:c16="http://schemas.microsoft.com/office/drawing/2014/chart" uri="{C3380CC4-5D6E-409C-BE32-E72D297353CC}">
                <c16:uniqueId val="{00000000-C1F1-4538-A25D-E7701F891F20}"/>
              </c:ext>
            </c:extLst>
          </c:dPt>
          <c:dPt>
            <c:idx val="6"/>
            <c:bubble3D val="0"/>
            <c:spPr>
              <a:solidFill>
                <a:srgbClr val="F0948F"/>
              </a:solidFill>
            </c:spPr>
            <c:extLst>
              <c:ext xmlns:c16="http://schemas.microsoft.com/office/drawing/2014/chart" uri="{C3380CC4-5D6E-409C-BE32-E72D297353CC}">
                <c16:uniqueId val="{00000003-C1F1-4538-A25D-E7701F891F20}"/>
              </c:ext>
            </c:extLst>
          </c:dPt>
          <c:dPt>
            <c:idx val="7"/>
            <c:bubble3D val="0"/>
            <c:spPr>
              <a:solidFill>
                <a:srgbClr val="F7C9C7"/>
              </a:solidFill>
            </c:spPr>
            <c:extLst>
              <c:ext xmlns:c16="http://schemas.microsoft.com/office/drawing/2014/chart" uri="{C3380CC4-5D6E-409C-BE32-E72D297353CC}">
                <c16:uniqueId val="{00000001-C1F1-4538-A25D-E7701F891F20}"/>
              </c:ext>
            </c:extLst>
          </c:dPt>
          <c:dPt>
            <c:idx val="8"/>
            <c:bubble3D val="0"/>
            <c:spPr>
              <a:solidFill>
                <a:schemeClr val="tx1"/>
              </a:solidFill>
            </c:spPr>
            <c:extLst>
              <c:ext xmlns:c16="http://schemas.microsoft.com/office/drawing/2014/chart" uri="{C3380CC4-5D6E-409C-BE32-E72D297353CC}">
                <c16:uniqueId val="{00000004-C1F1-4538-A25D-E7701F891F20}"/>
              </c:ext>
            </c:extLst>
          </c:dPt>
          <c:dPt>
            <c:idx val="9"/>
            <c:bubble3D val="0"/>
            <c:spPr>
              <a:solidFill>
                <a:srgbClr val="646363"/>
              </a:solidFill>
            </c:spPr>
            <c:extLst>
              <c:ext xmlns:c16="http://schemas.microsoft.com/office/drawing/2014/chart" uri="{C3380CC4-5D6E-409C-BE32-E72D297353CC}">
                <c16:uniqueId val="{00000006-3674-42EF-8DF5-AEED34660903}"/>
              </c:ext>
            </c:extLst>
          </c:dPt>
          <c:dPt>
            <c:idx val="10"/>
            <c:bubble3D val="0"/>
            <c:spPr>
              <a:solidFill>
                <a:srgbClr val="9D9D9C"/>
              </a:solidFill>
            </c:spPr>
            <c:extLst>
              <c:ext xmlns:c16="http://schemas.microsoft.com/office/drawing/2014/chart" uri="{C3380CC4-5D6E-409C-BE32-E72D297353CC}">
                <c16:uniqueId val="{00000005-C1F1-4538-A25D-E7701F891F20}"/>
              </c:ext>
            </c:extLst>
          </c:dPt>
          <c:dPt>
            <c:idx val="11"/>
            <c:bubble3D val="0"/>
            <c:spPr>
              <a:solidFill>
                <a:srgbClr val="D0D0D0"/>
              </a:solidFill>
            </c:spPr>
            <c:extLst>
              <c:ext xmlns:c16="http://schemas.microsoft.com/office/drawing/2014/chart" uri="{C3380CC4-5D6E-409C-BE32-E72D297353CC}">
                <c16:uniqueId val="{00000005-3674-42EF-8DF5-AEED34660903}"/>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04-3674-42EF-8DF5-AEED34660903}"/>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03-3674-42EF-8DF5-AEED34660903}"/>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C1F1-4538-A25D-E7701F891F20}"/>
                </c:ext>
              </c:extLst>
            </c:dLbl>
            <c:dLbl>
              <c:idx val="12"/>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4-3674-42EF-8DF5-AEED34660903}"/>
                </c:ext>
              </c:extLst>
            </c:dLbl>
            <c:dLbl>
              <c:idx val="13"/>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3-3674-42EF-8DF5-AEED34660903}"/>
                </c:ext>
              </c:extLst>
            </c:dLbl>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2080.9429999999993</c:v>
                </c:pt>
                <c:pt idx="1">
                  <c:v>2155.8130000000015</c:v>
                </c:pt>
                <c:pt idx="2">
                  <c:v>1872.7169999999983</c:v>
                </c:pt>
                <c:pt idx="3">
                  <c:v>2825.5030000000002</c:v>
                </c:pt>
                <c:pt idx="4">
                  <c:v>521.09100000000035</c:v>
                </c:pt>
                <c:pt idx="5">
                  <c:v>1055.4694999999997</c:v>
                </c:pt>
                <c:pt idx="6">
                  <c:v>475.745</c:v>
                </c:pt>
                <c:pt idx="7">
                  <c:v>6120.8469999999998</c:v>
                </c:pt>
                <c:pt idx="8">
                  <c:v>1278.9889999999996</c:v>
                </c:pt>
                <c:pt idx="9">
                  <c:v>3717.6599999999989</c:v>
                </c:pt>
                <c:pt idx="10">
                  <c:v>1063.508</c:v>
                </c:pt>
                <c:pt idx="11">
                  <c:v>4343.4509999999991</c:v>
                </c:pt>
                <c:pt idx="12">
                  <c:v>9914.8148599999986</c:v>
                </c:pt>
                <c:pt idx="13">
                  <c:v>1285.7349999999997</c:v>
                </c:pt>
              </c:numCache>
            </c:numRef>
          </c:val>
          <c:extLst>
            <c:ext xmlns:c16="http://schemas.microsoft.com/office/drawing/2014/chart" uri="{C3380CC4-5D6E-409C-BE32-E72D297353CC}">
              <c16:uniqueId val="{00000006-C1F1-4538-A25D-E7701F891F20}"/>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Instalovaný výkon v krajích ČR</a:t>
            </a:r>
            <a:r>
              <a:rPr lang="cs-CZ" sz="1000">
                <a:solidFill>
                  <a:schemeClr val="tx2"/>
                </a:solidFill>
              </a:rPr>
              <a:t> </a:t>
            </a:r>
            <a:r>
              <a:rPr lang="en-US" sz="1000">
                <a:solidFill>
                  <a:schemeClr val="tx2"/>
                </a:solidFill>
              </a:rPr>
              <a:t>(</a:t>
            </a:r>
            <a:r>
              <a:rPr lang="cs-CZ" sz="1000">
                <a:solidFill>
                  <a:schemeClr val="tx2"/>
                </a:solidFill>
              </a:rPr>
              <a:t>M</a:t>
            </a:r>
            <a:r>
              <a:rPr lang="en-US" sz="1000">
                <a:solidFill>
                  <a:schemeClr val="tx2"/>
                </a:solidFill>
              </a:rPr>
              <a:t>W</a:t>
            </a:r>
            <a:r>
              <a:rPr lang="cs-CZ" sz="1000" baseline="-25000">
                <a:solidFill>
                  <a:schemeClr val="tx2"/>
                </a:solidFill>
              </a:rPr>
              <a:t>t</a:t>
            </a:r>
            <a:r>
              <a:rPr lang="en-US" sz="1000">
                <a:solidFill>
                  <a:schemeClr val="tx2"/>
                </a:solidFill>
              </a:rPr>
              <a:t>)</a:t>
            </a:r>
          </a:p>
        </c:rich>
      </c:tx>
      <c:layout>
        <c:manualLayout>
          <c:xMode val="edge"/>
          <c:yMode val="edge"/>
          <c:x val="1.6921397006453595E-3"/>
          <c:y val="1.8969105371895627E-3"/>
        </c:manualLayout>
      </c:layout>
      <c:overlay val="0"/>
    </c:title>
    <c:autoTitleDeleted val="0"/>
    <c:plotArea>
      <c:layout>
        <c:manualLayout>
          <c:layoutTarget val="inner"/>
          <c:xMode val="edge"/>
          <c:yMode val="edge"/>
          <c:x val="8.092474673493838E-2"/>
          <c:y val="0.14708329244079391"/>
          <c:w val="0.90821391888190195"/>
          <c:h val="0.48846027909877604"/>
        </c:manualLayout>
      </c:layout>
      <c:barChart>
        <c:barDir val="col"/>
        <c:grouping val="clustered"/>
        <c:varyColors val="0"/>
        <c:ser>
          <c:idx val="0"/>
          <c:order val="0"/>
          <c:tx>
            <c:strRef>
              <c:f>'6'!$A$23</c:f>
              <c:strCache>
                <c:ptCount val="1"/>
                <c:pt idx="0">
                  <c:v>PHA</c:v>
                </c:pt>
              </c:strCache>
            </c:strRef>
          </c:tx>
          <c:spPr>
            <a:solidFill>
              <a:schemeClr val="accent1"/>
            </a:solidFill>
          </c:spPr>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2080.9429999999993</c:v>
                </c:pt>
              </c:numCache>
            </c:numRef>
          </c:val>
          <c:extLst>
            <c:ext xmlns:c16="http://schemas.microsoft.com/office/drawing/2014/chart" uri="{C3380CC4-5D6E-409C-BE32-E72D297353CC}">
              <c16:uniqueId val="{00000000-D35A-48F7-8E09-CF5ED967ED24}"/>
            </c:ext>
          </c:extLst>
        </c:ser>
        <c:ser>
          <c:idx val="1"/>
          <c:order val="1"/>
          <c:tx>
            <c:strRef>
              <c:f>'6'!$A$24</c:f>
              <c:strCache>
                <c:ptCount val="1"/>
                <c:pt idx="0">
                  <c:v>JHČ</c:v>
                </c:pt>
              </c:strCache>
            </c:strRef>
          </c:tx>
          <c:spPr>
            <a:solidFill>
              <a:schemeClr val="accent2"/>
            </a:solidFill>
          </c:spPr>
          <c:invertIfNegative val="0"/>
          <c:val>
            <c:numRef>
              <c:f>('6'!$B$22,'6'!$B$24)</c:f>
              <c:numCache>
                <c:formatCode>General</c:formatCode>
                <c:ptCount val="2"/>
                <c:pt idx="1">
                  <c:v>2155.8130000000015</c:v>
                </c:pt>
              </c:numCache>
            </c:numRef>
          </c:val>
          <c:extLst>
            <c:ext xmlns:c16="http://schemas.microsoft.com/office/drawing/2014/chart" uri="{C3380CC4-5D6E-409C-BE32-E72D297353CC}">
              <c16:uniqueId val="{00000001-D35A-48F7-8E09-CF5ED967ED24}"/>
            </c:ext>
          </c:extLst>
        </c:ser>
        <c:ser>
          <c:idx val="2"/>
          <c:order val="2"/>
          <c:tx>
            <c:strRef>
              <c:f>'6'!$A$25</c:f>
              <c:strCache>
                <c:ptCount val="1"/>
                <c:pt idx="0">
                  <c:v>JHM</c:v>
                </c:pt>
              </c:strCache>
            </c:strRef>
          </c:tx>
          <c:spPr>
            <a:solidFill>
              <a:schemeClr val="accent3"/>
            </a:solidFill>
          </c:spPr>
          <c:invertIfNegative val="0"/>
          <c:val>
            <c:numRef>
              <c:f>('6'!$B$22,'6'!$B$22,'6'!$B$25)</c:f>
              <c:numCache>
                <c:formatCode>General</c:formatCode>
                <c:ptCount val="3"/>
                <c:pt idx="2">
                  <c:v>1872.7169999999983</c:v>
                </c:pt>
              </c:numCache>
            </c:numRef>
          </c:val>
          <c:extLst>
            <c:ext xmlns:c16="http://schemas.microsoft.com/office/drawing/2014/chart" uri="{C3380CC4-5D6E-409C-BE32-E72D297353CC}">
              <c16:uniqueId val="{00000002-D35A-48F7-8E09-CF5ED967ED24}"/>
            </c:ext>
          </c:extLst>
        </c:ser>
        <c:ser>
          <c:idx val="3"/>
          <c:order val="3"/>
          <c:tx>
            <c:strRef>
              <c:f>'6'!$A$26</c:f>
              <c:strCache>
                <c:ptCount val="1"/>
                <c:pt idx="0">
                  <c:v>KVK</c:v>
                </c:pt>
              </c:strCache>
            </c:strRef>
          </c:tx>
          <c:spPr>
            <a:solidFill>
              <a:schemeClr val="accent4"/>
            </a:solidFill>
          </c:spPr>
          <c:invertIfNegative val="0"/>
          <c:val>
            <c:numRef>
              <c:f>('6'!$B$22,'6'!$B$22,'6'!$B$22,'6'!$B$26)</c:f>
              <c:numCache>
                <c:formatCode>General</c:formatCode>
                <c:ptCount val="4"/>
                <c:pt idx="3">
                  <c:v>2825.5030000000002</c:v>
                </c:pt>
              </c:numCache>
            </c:numRef>
          </c:val>
          <c:extLst>
            <c:ext xmlns:c16="http://schemas.microsoft.com/office/drawing/2014/chart" uri="{C3380CC4-5D6E-409C-BE32-E72D297353CC}">
              <c16:uniqueId val="{00000003-D35A-48F7-8E09-CF5ED967ED24}"/>
            </c:ext>
          </c:extLst>
        </c:ser>
        <c:ser>
          <c:idx val="4"/>
          <c:order val="4"/>
          <c:tx>
            <c:strRef>
              <c:f>'6'!$A$27</c:f>
              <c:strCache>
                <c:ptCount val="1"/>
                <c:pt idx="0">
                  <c:v>VYS</c:v>
                </c:pt>
              </c:strCache>
            </c:strRef>
          </c:tx>
          <c:spPr>
            <a:solidFill>
              <a:schemeClr val="accent5"/>
            </a:solidFill>
          </c:spPr>
          <c:invertIfNegative val="0"/>
          <c:val>
            <c:numRef>
              <c:f>('6'!$B$22,'6'!$B$22,'6'!$B$22,'6'!$B$22,'6'!$B$27)</c:f>
              <c:numCache>
                <c:formatCode>General</c:formatCode>
                <c:ptCount val="5"/>
                <c:pt idx="4">
                  <c:v>521.09100000000035</c:v>
                </c:pt>
              </c:numCache>
            </c:numRef>
          </c:val>
          <c:extLst>
            <c:ext xmlns:c16="http://schemas.microsoft.com/office/drawing/2014/chart" uri="{C3380CC4-5D6E-409C-BE32-E72D297353CC}">
              <c16:uniqueId val="{00000004-D35A-48F7-8E09-CF5ED967ED24}"/>
            </c:ext>
          </c:extLst>
        </c:ser>
        <c:ser>
          <c:idx val="5"/>
          <c:order val="5"/>
          <c:tx>
            <c:strRef>
              <c:f>'6'!$A$28</c:f>
              <c:strCache>
                <c:ptCount val="1"/>
                <c:pt idx="0">
                  <c:v>HKK</c:v>
                </c:pt>
              </c:strCache>
            </c:strRef>
          </c:tx>
          <c:spPr>
            <a:solidFill>
              <a:schemeClr val="accent6"/>
            </a:solidFill>
          </c:spPr>
          <c:invertIfNegative val="0"/>
          <c:val>
            <c:numRef>
              <c:f>('6'!$B$22,'6'!$B$22,'6'!$B$22,'6'!$B$22,'6'!$B$22,'6'!$B$28)</c:f>
              <c:numCache>
                <c:formatCode>General</c:formatCode>
                <c:ptCount val="6"/>
                <c:pt idx="5">
                  <c:v>1055.4694999999997</c:v>
                </c:pt>
              </c:numCache>
            </c:numRef>
          </c:val>
          <c:extLst>
            <c:ext xmlns:c16="http://schemas.microsoft.com/office/drawing/2014/chart" uri="{C3380CC4-5D6E-409C-BE32-E72D297353CC}">
              <c16:uniqueId val="{00000005-D35A-48F7-8E09-CF5ED967ED24}"/>
            </c:ext>
          </c:extLst>
        </c:ser>
        <c:ser>
          <c:idx val="6"/>
          <c:order val="6"/>
          <c:tx>
            <c:strRef>
              <c:f>'6'!$A$29</c:f>
              <c:strCache>
                <c:ptCount val="1"/>
                <c:pt idx="0">
                  <c:v>LBK</c:v>
                </c:pt>
              </c:strCache>
            </c:strRef>
          </c:tx>
          <c:spPr>
            <a:solidFill>
              <a:srgbClr val="F0948F"/>
            </a:solidFill>
          </c:spPr>
          <c:invertIfNegative val="0"/>
          <c:val>
            <c:numRef>
              <c:f>('6'!$B$22,'6'!$B$22,'6'!$B$22,'6'!$B$22,'6'!$B$22,'6'!$B$22,'6'!$B$29)</c:f>
              <c:numCache>
                <c:formatCode>General</c:formatCode>
                <c:ptCount val="7"/>
                <c:pt idx="6">
                  <c:v>475.745</c:v>
                </c:pt>
              </c:numCache>
            </c:numRef>
          </c:val>
          <c:extLst>
            <c:ext xmlns:c16="http://schemas.microsoft.com/office/drawing/2014/chart" uri="{C3380CC4-5D6E-409C-BE32-E72D297353CC}">
              <c16:uniqueId val="{00000006-D35A-48F7-8E09-CF5ED967ED24}"/>
            </c:ext>
          </c:extLst>
        </c:ser>
        <c:ser>
          <c:idx val="7"/>
          <c:order val="7"/>
          <c:tx>
            <c:strRef>
              <c:f>'6'!$A$30</c:f>
              <c:strCache>
                <c:ptCount val="1"/>
                <c:pt idx="0">
                  <c:v>MSK</c:v>
                </c:pt>
              </c:strCache>
            </c:strRef>
          </c:tx>
          <c:spPr>
            <a:solidFill>
              <a:srgbClr val="F7C9C7"/>
            </a:solidFill>
          </c:spPr>
          <c:invertIfNegative val="0"/>
          <c:val>
            <c:numRef>
              <c:f>('6'!$B$22,'6'!$B$22,'6'!$B$22,'6'!$B$22,'6'!$B$22,'6'!$B$22,'6'!$B$22,'6'!$B$30)</c:f>
              <c:numCache>
                <c:formatCode>General</c:formatCode>
                <c:ptCount val="8"/>
                <c:pt idx="7">
                  <c:v>6120.8469999999998</c:v>
                </c:pt>
              </c:numCache>
            </c:numRef>
          </c:val>
          <c:extLst>
            <c:ext xmlns:c16="http://schemas.microsoft.com/office/drawing/2014/chart" uri="{C3380CC4-5D6E-409C-BE32-E72D297353CC}">
              <c16:uniqueId val="{00000007-D35A-48F7-8E09-CF5ED967ED24}"/>
            </c:ext>
          </c:extLst>
        </c:ser>
        <c:ser>
          <c:idx val="8"/>
          <c:order val="8"/>
          <c:tx>
            <c:strRef>
              <c:f>'6'!$A$31</c:f>
              <c:strCache>
                <c:ptCount val="1"/>
                <c:pt idx="0">
                  <c:v>OLK</c:v>
                </c:pt>
              </c:strCache>
            </c:strRef>
          </c:tx>
          <c:spPr>
            <a:solidFill>
              <a:schemeClr val="tx1"/>
            </a:solidFill>
          </c:spPr>
          <c:invertIfNegative val="0"/>
          <c:val>
            <c:numRef>
              <c:f>('6'!$B$22,'6'!$B$22,'6'!$B$22,'6'!$B$22,'6'!$B$22,'6'!$B$22,'6'!$B$22,'6'!$B$22,'6'!$B$31)</c:f>
              <c:numCache>
                <c:formatCode>General</c:formatCode>
                <c:ptCount val="9"/>
                <c:pt idx="8">
                  <c:v>1278.9889999999996</c:v>
                </c:pt>
              </c:numCache>
            </c:numRef>
          </c:val>
          <c:extLst>
            <c:ext xmlns:c16="http://schemas.microsoft.com/office/drawing/2014/chart" uri="{C3380CC4-5D6E-409C-BE32-E72D297353CC}">
              <c16:uniqueId val="{00000008-D35A-48F7-8E09-CF5ED967ED24}"/>
            </c:ext>
          </c:extLst>
        </c:ser>
        <c:ser>
          <c:idx val="9"/>
          <c:order val="9"/>
          <c:tx>
            <c:strRef>
              <c:f>'6'!$A$32</c:f>
              <c:strCache>
                <c:ptCount val="1"/>
                <c:pt idx="0">
                  <c:v>PAK</c:v>
                </c:pt>
              </c:strCache>
            </c:strRef>
          </c:tx>
          <c:spPr>
            <a:solidFill>
              <a:srgbClr val="646363"/>
            </a:solidFill>
          </c:spPr>
          <c:invertIfNegative val="0"/>
          <c:val>
            <c:numRef>
              <c:f>('6'!$B$22,'6'!$B$22,'6'!$B$22,'6'!$B$22,'6'!$B$22,'6'!$B$22,'6'!$B$22,'6'!$B$22,'6'!$B$22,'6'!$B$32)</c:f>
              <c:numCache>
                <c:formatCode>General</c:formatCode>
                <c:ptCount val="10"/>
                <c:pt idx="9">
                  <c:v>3717.6599999999989</c:v>
                </c:pt>
              </c:numCache>
            </c:numRef>
          </c:val>
          <c:extLst>
            <c:ext xmlns:c16="http://schemas.microsoft.com/office/drawing/2014/chart" uri="{C3380CC4-5D6E-409C-BE32-E72D297353CC}">
              <c16:uniqueId val="{00000009-D35A-48F7-8E09-CF5ED967ED24}"/>
            </c:ext>
          </c:extLst>
        </c:ser>
        <c:ser>
          <c:idx val="10"/>
          <c:order val="10"/>
          <c:tx>
            <c:strRef>
              <c:f>'6'!$A$33</c:f>
              <c:strCache>
                <c:ptCount val="1"/>
                <c:pt idx="0">
                  <c:v>PLK</c:v>
                </c:pt>
              </c:strCache>
            </c:strRef>
          </c:tx>
          <c:spPr>
            <a:solidFill>
              <a:srgbClr val="9D9D9C"/>
            </a:solidFill>
          </c:spPr>
          <c:invertIfNegative val="0"/>
          <c:val>
            <c:numRef>
              <c:f>('6'!$B$22,'6'!$B$22,'6'!$B$22,'6'!$B$22,'6'!$B$22,'6'!$B$22,'6'!$B$22,'6'!$B$22,'6'!$B$22,'6'!$B$22,'6'!$B$33)</c:f>
              <c:numCache>
                <c:formatCode>General</c:formatCode>
                <c:ptCount val="11"/>
                <c:pt idx="10">
                  <c:v>1063.508</c:v>
                </c:pt>
              </c:numCache>
            </c:numRef>
          </c:val>
          <c:extLst>
            <c:ext xmlns:c16="http://schemas.microsoft.com/office/drawing/2014/chart" uri="{C3380CC4-5D6E-409C-BE32-E72D297353CC}">
              <c16:uniqueId val="{0000000A-D35A-48F7-8E09-CF5ED967ED24}"/>
            </c:ext>
          </c:extLst>
        </c:ser>
        <c:ser>
          <c:idx val="11"/>
          <c:order val="11"/>
          <c:tx>
            <c:strRef>
              <c:f>'6'!$A$34</c:f>
              <c:strCache>
                <c:ptCount val="1"/>
                <c:pt idx="0">
                  <c:v>STČ</c:v>
                </c:pt>
              </c:strCache>
            </c:strRef>
          </c:tx>
          <c:spPr>
            <a:solidFill>
              <a:srgbClr val="D0D0D0"/>
            </a:solidFill>
          </c:spPr>
          <c:invertIfNegative val="0"/>
          <c:val>
            <c:numRef>
              <c:f>('6'!$B$22,'6'!$B$22,'6'!$B$22,'6'!$B$22,'6'!$B$22,'6'!$B$22,'6'!$B$22,'6'!$B$22,'6'!$B$22,'6'!$B$22,'6'!$B$22,'6'!$B$34)</c:f>
              <c:numCache>
                <c:formatCode>General</c:formatCode>
                <c:ptCount val="12"/>
                <c:pt idx="11">
                  <c:v>4343.4509999999991</c:v>
                </c:pt>
              </c:numCache>
            </c:numRef>
          </c:val>
          <c:extLst>
            <c:ext xmlns:c16="http://schemas.microsoft.com/office/drawing/2014/chart" uri="{C3380CC4-5D6E-409C-BE32-E72D297353CC}">
              <c16:uniqueId val="{0000000B-D35A-48F7-8E09-CF5ED967ED24}"/>
            </c:ext>
          </c:extLst>
        </c:ser>
        <c:ser>
          <c:idx val="12"/>
          <c:order val="12"/>
          <c:tx>
            <c:strRef>
              <c:f>'6'!$A$35</c:f>
              <c:strCache>
                <c:ptCount val="1"/>
                <c:pt idx="0">
                  <c:v>ULK</c:v>
                </c:pt>
              </c:strCache>
            </c:strRef>
          </c:tx>
          <c:spPr>
            <a:pattFill prst="ltUpDiag">
              <a:fgClr>
                <a:schemeClr val="accent1"/>
              </a:fgClr>
              <a:bgClr>
                <a:schemeClr val="bg1"/>
              </a:bgClr>
            </a:pattFill>
          </c:spPr>
          <c:invertIfNegative val="0"/>
          <c:val>
            <c:numRef>
              <c:f>('6'!$B$22,'6'!$B$22,'6'!$B$22,'6'!$B$22,'6'!$B$22,'6'!$B$22,'6'!$B$22,'6'!$B$22,'6'!$B$22,'6'!$B$22,'6'!$B$22,'6'!$B$22,'6'!$B$35)</c:f>
              <c:numCache>
                <c:formatCode>General</c:formatCode>
                <c:ptCount val="13"/>
                <c:pt idx="12">
                  <c:v>9914.8148599999986</c:v>
                </c:pt>
              </c:numCache>
            </c:numRef>
          </c:val>
          <c:extLst>
            <c:ext xmlns:c16="http://schemas.microsoft.com/office/drawing/2014/chart" uri="{C3380CC4-5D6E-409C-BE32-E72D297353CC}">
              <c16:uniqueId val="{0000000C-D35A-48F7-8E09-CF5ED967ED24}"/>
            </c:ext>
          </c:extLst>
        </c:ser>
        <c:ser>
          <c:idx val="13"/>
          <c:order val="13"/>
          <c:tx>
            <c:strRef>
              <c:f>'6'!$A$36</c:f>
              <c:strCache>
                <c:ptCount val="1"/>
                <c:pt idx="0">
                  <c:v>ZLK</c:v>
                </c:pt>
              </c:strCache>
            </c:strRef>
          </c:tx>
          <c:spPr>
            <a:pattFill prst="ltUpDiag">
              <a:fgClr>
                <a:schemeClr val="accent5"/>
              </a:fgClr>
              <a:bgClr>
                <a:schemeClr val="bg1"/>
              </a:bgClr>
            </a:pattFill>
          </c:spPr>
          <c:invertIfNegative val="0"/>
          <c:val>
            <c:numRef>
              <c:f>('6'!$B$22,'6'!$B$22,'6'!$B$22,'6'!$B$22,'6'!$B$22,'6'!$B$22,'6'!$B$22,'6'!$B$22,'6'!$B$22,'6'!$B$22,'6'!$B$22,'6'!$B$22,'6'!$B$22,'6'!$B$36)</c:f>
              <c:numCache>
                <c:formatCode>General</c:formatCode>
                <c:ptCount val="14"/>
                <c:pt idx="13">
                  <c:v>1285.7349999999997</c:v>
                </c:pt>
              </c:numCache>
            </c:numRef>
          </c:val>
          <c:extLst>
            <c:ext xmlns:c16="http://schemas.microsoft.com/office/drawing/2014/chart" uri="{C3380CC4-5D6E-409C-BE32-E72D297353CC}">
              <c16:uniqueId val="{0000000D-D35A-48F7-8E09-CF5ED967ED24}"/>
            </c:ext>
          </c:extLst>
        </c:ser>
        <c:dLbls>
          <c:showLegendKey val="0"/>
          <c:showVal val="0"/>
          <c:showCatName val="0"/>
          <c:showSerName val="0"/>
          <c:showPercent val="0"/>
          <c:showBubbleSize val="0"/>
        </c:dLbls>
        <c:gapWidth val="50"/>
        <c:overlap val="100"/>
        <c:axId val="235305216"/>
        <c:axId val="235307008"/>
      </c:barChart>
      <c:catAx>
        <c:axId val="235305216"/>
        <c:scaling>
          <c:orientation val="minMax"/>
        </c:scaling>
        <c:delete val="0"/>
        <c:axPos val="b"/>
        <c:numFmt formatCode="General" sourceLinked="1"/>
        <c:majorTickMark val="none"/>
        <c:minorTickMark val="none"/>
        <c:tickLblPos val="nextTo"/>
        <c:txPr>
          <a:bodyPr/>
          <a:lstStyle/>
          <a:p>
            <a:pPr>
              <a:defRPr sz="900"/>
            </a:pPr>
            <a:endParaRPr lang="cs-CZ"/>
          </a:p>
        </c:txPr>
        <c:crossAx val="235307008"/>
        <c:crosses val="autoZero"/>
        <c:auto val="1"/>
        <c:lblAlgn val="ctr"/>
        <c:lblOffset val="100"/>
        <c:noMultiLvlLbl val="0"/>
      </c:catAx>
      <c:valAx>
        <c:axId val="235307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53052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(TJ)</a:t>
            </a:r>
          </a:p>
        </c:rich>
      </c:tx>
      <c:layout>
        <c:manualLayout>
          <c:xMode val="edge"/>
          <c:yMode val="edge"/>
          <c:x val="1.1066787664470309E-3"/>
          <c:y val="2.4707650454838016E-2"/>
        </c:manualLayout>
      </c:layout>
      <c:overlay val="0"/>
    </c:title>
    <c:autoTitleDeleted val="0"/>
    <c:plotArea>
      <c:layout>
        <c:manualLayout>
          <c:layoutTarget val="inner"/>
          <c:xMode val="edge"/>
          <c:yMode val="edge"/>
          <c:x val="8.1017283830656289E-2"/>
          <c:y val="0.12971516488789958"/>
          <c:w val="0.88372446509658709"/>
          <c:h val="0.77977247561254381"/>
        </c:manualLayout>
      </c:layout>
      <c:barChart>
        <c:barDir val="col"/>
        <c:grouping val="stacked"/>
        <c:varyColors val="0"/>
        <c:ser>
          <c:idx val="0"/>
          <c:order val="0"/>
          <c:tx>
            <c:strRef>
              <c:f>'4.1'!$A$8</c:f>
              <c:strCache>
                <c:ptCount val="1"/>
                <c:pt idx="0">
                  <c:v>Biomasa</c:v>
                </c:pt>
              </c:strCache>
            </c:strRef>
          </c:tx>
          <c:spPr>
            <a:solidFill>
              <a:srgbClr val="233060"/>
            </a:solidFill>
          </c:spPr>
          <c:invertIfNegative val="0"/>
          <c:val>
            <c:numRef>
              <c:f>'4.1'!$B$8:$M$8</c:f>
              <c:numCache>
                <c:formatCode>#,##0.0</c:formatCode>
                <c:ptCount val="12"/>
                <c:pt idx="0">
                  <c:v>2302.4973459999997</c:v>
                </c:pt>
                <c:pt idx="1">
                  <c:v>2147.4947139999995</c:v>
                </c:pt>
                <c:pt idx="2">
                  <c:v>2288.6931080000013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98-4443-B1B5-C616D93B0609}"/>
            </c:ext>
          </c:extLst>
        </c:ser>
        <c:ser>
          <c:idx val="1"/>
          <c:order val="1"/>
          <c:tx>
            <c:strRef>
              <c:f>'4.1'!$A$9</c:f>
              <c:strCache>
                <c:ptCount val="1"/>
                <c:pt idx="0">
                  <c:v>Bioplyn</c:v>
                </c:pt>
              </c:strCache>
            </c:strRef>
          </c:tx>
          <c:spPr>
            <a:solidFill>
              <a:srgbClr val="596387"/>
            </a:solidFill>
          </c:spPr>
          <c:invertIfNegative val="0"/>
          <c:val>
            <c:numRef>
              <c:f>'4.1'!$B$9:$M$9</c:f>
              <c:numCache>
                <c:formatCode>#,##0.0</c:formatCode>
                <c:ptCount val="12"/>
                <c:pt idx="0">
                  <c:v>423.51373799999993</c:v>
                </c:pt>
                <c:pt idx="1">
                  <c:v>370.24720600000006</c:v>
                </c:pt>
                <c:pt idx="2">
                  <c:v>400.25289200000009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98-4443-B1B5-C616D93B0609}"/>
            </c:ext>
          </c:extLst>
        </c:ser>
        <c:ser>
          <c:idx val="2"/>
          <c:order val="2"/>
          <c:tx>
            <c:strRef>
              <c:f>'4.1'!$A$10</c:f>
              <c:strCache>
                <c:ptCount val="1"/>
                <c:pt idx="0">
                  <c:v>Černé uhlí</c:v>
                </c:pt>
              </c:strCache>
            </c:strRef>
          </c:tx>
          <c:spPr>
            <a:solidFill>
              <a:srgbClr val="9196B0"/>
            </a:solidFill>
          </c:spPr>
          <c:invertIfNegative val="0"/>
          <c:val>
            <c:numRef>
              <c:f>'4.1'!$B$10:$M$10</c:f>
              <c:numCache>
                <c:formatCode>#,##0.0</c:formatCode>
                <c:ptCount val="12"/>
                <c:pt idx="0">
                  <c:v>2016.8260669999995</c:v>
                </c:pt>
                <c:pt idx="1">
                  <c:v>1450.2728900000002</c:v>
                </c:pt>
                <c:pt idx="2">
                  <c:v>1510.7488640000001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98-4443-B1B5-C616D93B0609}"/>
            </c:ext>
          </c:extLst>
        </c:ser>
        <c:ser>
          <c:idx val="3"/>
          <c:order val="3"/>
          <c:tx>
            <c:strRef>
              <c:f>'4.1'!$A$11</c:f>
              <c:strCache>
                <c:ptCount val="1"/>
                <c:pt idx="0">
                  <c:v>Elektrická energie</c:v>
                </c:pt>
              </c:strCache>
            </c:strRef>
          </c:tx>
          <c:spPr>
            <a:solidFill>
              <a:schemeClr val="accent4"/>
            </a:solidFill>
          </c:spPr>
          <c:invertIfNegative val="0"/>
          <c:val>
            <c:numRef>
              <c:f>'4.1'!$B$11:$M$11</c:f>
              <c:numCache>
                <c:formatCode>#,##0.0</c:formatCode>
                <c:ptCount val="12"/>
                <c:pt idx="0">
                  <c:v>4.1042699999999996</c:v>
                </c:pt>
                <c:pt idx="1">
                  <c:v>4.5074400000000008</c:v>
                </c:pt>
                <c:pt idx="2">
                  <c:v>5.6810700000000001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098-4443-B1B5-C616D93B0609}"/>
            </c:ext>
          </c:extLst>
        </c:ser>
        <c:ser>
          <c:idx val="4"/>
          <c:order val="4"/>
          <c:tx>
            <c:strRef>
              <c:f>'4.1'!$A$12</c:f>
              <c:strCache>
                <c:ptCount val="1"/>
                <c:pt idx="0">
                  <c:v>Energie prostředí (tepelné čerpadlo)</c:v>
                </c:pt>
              </c:strCache>
            </c:strRef>
          </c:tx>
          <c:spPr>
            <a:solidFill>
              <a:schemeClr val="accent5"/>
            </a:solidFill>
          </c:spPr>
          <c:invertIfNegative val="0"/>
          <c:val>
            <c:numRef>
              <c:f>'4.1'!$B$12:$M$12</c:f>
              <c:numCache>
                <c:formatCode>#,##0.0</c:formatCode>
                <c:ptCount val="12"/>
                <c:pt idx="0">
                  <c:v>1.5418399999999999</c:v>
                </c:pt>
                <c:pt idx="1">
                  <c:v>1.35433</c:v>
                </c:pt>
                <c:pt idx="2">
                  <c:v>1.4967699999999999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098-4443-B1B5-C616D93B0609}"/>
            </c:ext>
          </c:extLst>
        </c:ser>
        <c:ser>
          <c:idx val="5"/>
          <c:order val="5"/>
          <c:tx>
            <c:strRef>
              <c:f>'4.1'!$A$13</c:f>
              <c:strCache>
                <c:ptCount val="1"/>
                <c:pt idx="0">
                  <c:v>Energie Slunce (solární kolektor)</c:v>
                </c:pt>
              </c:strCache>
            </c:strRef>
          </c:tx>
          <c:spPr>
            <a:solidFill>
              <a:schemeClr val="accent6"/>
            </a:solidFill>
          </c:spPr>
          <c:invertIfNegative val="0"/>
          <c:val>
            <c:numRef>
              <c:f>'4.1'!$B$13:$M$13</c:f>
              <c:numCache>
                <c:formatCode>#,##0.0</c:formatCode>
                <c:ptCount val="12"/>
                <c:pt idx="0">
                  <c:v>1.585E-2</c:v>
                </c:pt>
                <c:pt idx="1">
                  <c:v>2.6810000000000004E-2</c:v>
                </c:pt>
                <c:pt idx="2">
                  <c:v>7.5740000000000002E-2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98-4443-B1B5-C616D93B0609}"/>
            </c:ext>
          </c:extLst>
        </c:ser>
        <c:ser>
          <c:idx val="6"/>
          <c:order val="6"/>
          <c:tx>
            <c:strRef>
              <c:f>'4.1'!$A$14</c:f>
              <c:strCache>
                <c:ptCount val="1"/>
                <c:pt idx="0">
                  <c:v>Hnědé uhlí</c:v>
                </c:pt>
              </c:strCache>
            </c:strRef>
          </c:tx>
          <c:spPr>
            <a:solidFill>
              <a:srgbClr val="F0948F"/>
            </a:solidFill>
          </c:spPr>
          <c:invertIfNegative val="0"/>
          <c:val>
            <c:numRef>
              <c:f>'4.1'!$B$14:$M$14</c:f>
              <c:numCache>
                <c:formatCode>#,##0.0</c:formatCode>
                <c:ptCount val="12"/>
                <c:pt idx="0">
                  <c:v>8004.0066590000006</c:v>
                </c:pt>
                <c:pt idx="1">
                  <c:v>6501.9569280000005</c:v>
                </c:pt>
                <c:pt idx="2">
                  <c:v>6765.2773319999988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0098-4443-B1B5-C616D93B0609}"/>
            </c:ext>
          </c:extLst>
        </c:ser>
        <c:ser>
          <c:idx val="7"/>
          <c:order val="7"/>
          <c:tx>
            <c:strRef>
              <c:f>'4.1'!$A$15</c:f>
              <c:strCache>
                <c:ptCount val="1"/>
                <c:pt idx="0">
                  <c:v>Jaderné palivo</c:v>
                </c:pt>
              </c:strCache>
            </c:strRef>
          </c:tx>
          <c:spPr>
            <a:solidFill>
              <a:srgbClr val="F7C9C7"/>
            </a:solidFill>
          </c:spPr>
          <c:invertIfNegative val="0"/>
          <c:val>
            <c:numRef>
              <c:f>'4.1'!$B$15:$M$15</c:f>
              <c:numCache>
                <c:formatCode>#,##0.0</c:formatCode>
                <c:ptCount val="12"/>
                <c:pt idx="0">
                  <c:v>133.71199999999999</c:v>
                </c:pt>
                <c:pt idx="1">
                  <c:v>106.596</c:v>
                </c:pt>
                <c:pt idx="2">
                  <c:v>111.812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098-4443-B1B5-C616D93B0609}"/>
            </c:ext>
          </c:extLst>
        </c:ser>
        <c:ser>
          <c:idx val="8"/>
          <c:order val="8"/>
          <c:tx>
            <c:strRef>
              <c:f>'4.1'!$A$16</c:f>
              <c:strCache>
                <c:ptCount val="1"/>
                <c:pt idx="0">
                  <c:v>Koks</c:v>
                </c:pt>
              </c:strCache>
            </c:strRef>
          </c:tx>
          <c:spPr>
            <a:solidFill>
              <a:schemeClr val="tx1"/>
            </a:solidFill>
          </c:spPr>
          <c:invertIfNegative val="0"/>
          <c:val>
            <c:numRef>
              <c:f>'4.1'!$B$16:$M$16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098-4443-B1B5-C616D93B0609}"/>
            </c:ext>
          </c:extLst>
        </c:ser>
        <c:ser>
          <c:idx val="9"/>
          <c:order val="9"/>
          <c:tx>
            <c:strRef>
              <c:f>'4.1'!$A$17</c:f>
              <c:strCache>
                <c:ptCount val="1"/>
                <c:pt idx="0">
                  <c:v>Odpadní teplo</c:v>
                </c:pt>
              </c:strCache>
            </c:strRef>
          </c:tx>
          <c:spPr>
            <a:solidFill>
              <a:srgbClr val="646363"/>
            </a:solidFill>
          </c:spPr>
          <c:invertIfNegative val="0"/>
          <c:val>
            <c:numRef>
              <c:f>'4.1'!$B$17:$M$17</c:f>
              <c:numCache>
                <c:formatCode>#,##0.0</c:formatCode>
                <c:ptCount val="12"/>
                <c:pt idx="0">
                  <c:v>778.59543200000007</c:v>
                </c:pt>
                <c:pt idx="1">
                  <c:v>684.61303099999998</c:v>
                </c:pt>
                <c:pt idx="2">
                  <c:v>555.77029499999992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098-4443-B1B5-C616D93B0609}"/>
            </c:ext>
          </c:extLst>
        </c:ser>
        <c:ser>
          <c:idx val="10"/>
          <c:order val="10"/>
          <c:tx>
            <c:strRef>
              <c:f>'4.1'!$A$18</c:f>
              <c:strCache>
                <c:ptCount val="1"/>
                <c:pt idx="0">
                  <c:v>Ostatní kapalná paliva</c:v>
                </c:pt>
              </c:strCache>
            </c:strRef>
          </c:tx>
          <c:spPr>
            <a:solidFill>
              <a:srgbClr val="9D9D9C"/>
            </a:solidFill>
          </c:spPr>
          <c:invertIfNegative val="0"/>
          <c:val>
            <c:numRef>
              <c:f>'4.1'!$B$18:$M$18</c:f>
              <c:numCache>
                <c:formatCode>#,##0.0</c:formatCode>
                <c:ptCount val="12"/>
                <c:pt idx="0">
                  <c:v>48.16986</c:v>
                </c:pt>
                <c:pt idx="1">
                  <c:v>31.518058</c:v>
                </c:pt>
                <c:pt idx="2">
                  <c:v>36.587154000000005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0098-4443-B1B5-C616D93B0609}"/>
            </c:ext>
          </c:extLst>
        </c:ser>
        <c:ser>
          <c:idx val="11"/>
          <c:order val="11"/>
          <c:tx>
            <c:strRef>
              <c:f>'4.1'!$A$19</c:f>
              <c:strCache>
                <c:ptCount val="1"/>
                <c:pt idx="0">
                  <c:v>Ostatní pevná paliva</c:v>
                </c:pt>
              </c:strCache>
            </c:strRef>
          </c:tx>
          <c:spPr>
            <a:solidFill>
              <a:srgbClr val="D0D0D0"/>
            </a:solidFill>
          </c:spPr>
          <c:invertIfNegative val="0"/>
          <c:val>
            <c:numRef>
              <c:f>'4.1'!$B$19:$M$19</c:f>
              <c:numCache>
                <c:formatCode>#,##0.0</c:formatCode>
                <c:ptCount val="12"/>
                <c:pt idx="0">
                  <c:v>382.98554899999999</c:v>
                </c:pt>
                <c:pt idx="1">
                  <c:v>324.60856499999994</c:v>
                </c:pt>
                <c:pt idx="2">
                  <c:v>327.076528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0098-4443-B1B5-C616D93B0609}"/>
            </c:ext>
          </c:extLst>
        </c:ser>
        <c:ser>
          <c:idx val="12"/>
          <c:order val="12"/>
          <c:tx>
            <c:strRef>
              <c:f>'4.1'!$A$20</c:f>
              <c:strCache>
                <c:ptCount val="1"/>
                <c:pt idx="0">
                  <c:v>Ostatní plyny</c:v>
                </c:pt>
              </c:strCache>
            </c:strRef>
          </c:tx>
          <c:spPr>
            <a:pattFill prst="ltUpDiag">
              <a:fgClr>
                <a:schemeClr val="tx2"/>
              </a:fgClr>
              <a:bgClr>
                <a:schemeClr val="bg1"/>
              </a:bgClr>
            </a:pattFill>
          </c:spPr>
          <c:invertIfNegative val="0"/>
          <c:val>
            <c:numRef>
              <c:f>'4.1'!$B$20:$M$20</c:f>
              <c:numCache>
                <c:formatCode>#,##0.0</c:formatCode>
                <c:ptCount val="12"/>
                <c:pt idx="0">
                  <c:v>942.02920399999982</c:v>
                </c:pt>
                <c:pt idx="1">
                  <c:v>784.75839299999984</c:v>
                </c:pt>
                <c:pt idx="2">
                  <c:v>778.51861900000006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0098-4443-B1B5-C616D93B0609}"/>
            </c:ext>
          </c:extLst>
        </c:ser>
        <c:ser>
          <c:idx val="13"/>
          <c:order val="13"/>
          <c:tx>
            <c:strRef>
              <c:f>'4.1'!$A$21</c:f>
              <c:strCache>
                <c:ptCount val="1"/>
                <c:pt idx="0">
                  <c:v>Ostatní</c:v>
                </c:pt>
              </c:strCache>
            </c:strRef>
          </c:tx>
          <c:spPr>
            <a:pattFill prst="ltUpDiag">
              <a:fgClr>
                <a:schemeClr val="accent5"/>
              </a:fgClr>
              <a:bgClr>
                <a:schemeClr val="bg1"/>
              </a:bgClr>
            </a:pattFill>
          </c:spPr>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0098-4443-B1B5-C616D93B0609}"/>
            </c:ext>
          </c:extLst>
        </c:ser>
        <c:ser>
          <c:idx val="14"/>
          <c:order val="14"/>
          <c:tx>
            <c:strRef>
              <c:f>'4.1'!$A$22</c:f>
              <c:strCache>
                <c:ptCount val="1"/>
                <c:pt idx="0">
                  <c:v>Topné oleje</c:v>
                </c:pt>
              </c:strCache>
            </c:strRef>
          </c:tx>
          <c:spPr>
            <a:pattFill prst="ltUpDiag">
              <a:fgClr>
                <a:schemeClr val="accent2"/>
              </a:fgClr>
              <a:bgClr>
                <a:schemeClr val="bg1"/>
              </a:bgClr>
            </a:pattFill>
          </c:spPr>
          <c:invertIfNegative val="0"/>
          <c:val>
            <c:numRef>
              <c:f>'4.1'!$B$22:$M$22</c:f>
              <c:numCache>
                <c:formatCode>#,##0.0</c:formatCode>
                <c:ptCount val="12"/>
                <c:pt idx="0">
                  <c:v>147.87545800000004</c:v>
                </c:pt>
                <c:pt idx="1">
                  <c:v>103.64763599999998</c:v>
                </c:pt>
                <c:pt idx="2">
                  <c:v>94.163931999999974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0098-4443-B1B5-C616D93B0609}"/>
            </c:ext>
          </c:extLst>
        </c:ser>
        <c:ser>
          <c:idx val="15"/>
          <c:order val="15"/>
          <c:tx>
            <c:strRef>
              <c:f>'4.1'!$A$23</c:f>
              <c:strCache>
                <c:ptCount val="1"/>
                <c:pt idx="0">
                  <c:v>Zemní plyn</c:v>
                </c:pt>
              </c:strCache>
            </c:strRef>
          </c:tx>
          <c:spPr>
            <a:pattFill prst="ltUpDiag">
              <a:fgClr>
                <a:srgbClr val="E86159"/>
              </a:fgClr>
              <a:bgClr>
                <a:schemeClr val="bg1"/>
              </a:bgClr>
            </a:pattFill>
          </c:spPr>
          <c:invertIfNegative val="0"/>
          <c:val>
            <c:numRef>
              <c:f>'4.1'!$B$23:$M$23</c:f>
              <c:numCache>
                <c:formatCode>#,##0.0</c:formatCode>
                <c:ptCount val="12"/>
                <c:pt idx="0">
                  <c:v>4113.4949870879072</c:v>
                </c:pt>
                <c:pt idx="1">
                  <c:v>3258.0611006045128</c:v>
                </c:pt>
                <c:pt idx="2">
                  <c:v>3304.2714017815588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0098-4443-B1B5-C616D93B0609}"/>
            </c:ext>
          </c:extLst>
        </c:ser>
        <c:dLbls>
          <c:showLegendKey val="0"/>
          <c:showVal val="0"/>
          <c:showCatName val="0"/>
          <c:showSerName val="0"/>
          <c:showPercent val="0"/>
          <c:showBubbleSize val="0"/>
        </c:dLbls>
        <c:gapWidth val="50"/>
        <c:overlap val="100"/>
        <c:axId val="178610944"/>
        <c:axId val="178612480"/>
      </c:barChart>
      <c:catAx>
        <c:axId val="178610944"/>
        <c:scaling>
          <c:orientation val="minMax"/>
        </c:scaling>
        <c:delete val="0"/>
        <c:axPos val="b"/>
        <c:majorTickMark val="none"/>
        <c:minorTickMark val="none"/>
        <c:tickLblPos val="nextTo"/>
        <c:txPr>
          <a:bodyPr/>
          <a:lstStyle/>
          <a:p>
            <a:pPr>
              <a:defRPr sz="900"/>
            </a:pPr>
            <a:endParaRPr lang="cs-CZ"/>
          </a:p>
        </c:txPr>
        <c:crossAx val="178612480"/>
        <c:crosses val="autoZero"/>
        <c:auto val="1"/>
        <c:lblAlgn val="ctr"/>
        <c:lblOffset val="100"/>
        <c:noMultiLvlLbl val="0"/>
      </c:catAx>
      <c:valAx>
        <c:axId val="178612480"/>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17861094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accent1"/>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FD4C-42A0-96FE-49730A1E4246}"/>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FD4C-42A0-96FE-49730A1E4246}"/>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FD4C-42A0-96FE-49730A1E4246}"/>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FD4C-42A0-96FE-49730A1E4246}"/>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FD4C-42A0-96FE-49730A1E4246}"/>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FD4C-42A0-96FE-49730A1E4246}"/>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FD4C-42A0-96FE-49730A1E4246}"/>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FD4C-42A0-96FE-49730A1E4246}"/>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FD4C-42A0-96FE-49730A1E4246}"/>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FD4C-42A0-96FE-49730A1E4246}"/>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FD4C-42A0-96FE-49730A1E4246}"/>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FD4C-42A0-96FE-49730A1E4246}"/>
            </c:ext>
          </c:extLst>
        </c:ser>
        <c:ser>
          <c:idx val="12"/>
          <c:order val="12"/>
          <c:tx>
            <c:strRef>
              <c:f>'4.2'!$O$19</c:f>
              <c:strCache>
                <c:ptCount val="1"/>
              </c:strCache>
            </c:strRef>
          </c:tx>
          <c:spPr>
            <a:pattFill prst="ltUpDiag">
              <a:fgClr>
                <a:schemeClr val="accent1"/>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FD4C-42A0-96FE-49730A1E4246}"/>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FD4C-42A0-96FE-49730A1E4246}"/>
            </c:ext>
          </c:extLst>
        </c:ser>
        <c:dLbls>
          <c:showLegendKey val="0"/>
          <c:showVal val="0"/>
          <c:showCatName val="0"/>
          <c:showSerName val="0"/>
          <c:showPercent val="0"/>
          <c:showBubbleSize val="0"/>
        </c:dLbls>
        <c:gapWidth val="150"/>
        <c:axId val="235479040"/>
        <c:axId val="235480576"/>
      </c:barChart>
      <c:catAx>
        <c:axId val="235479040"/>
        <c:scaling>
          <c:orientation val="minMax"/>
        </c:scaling>
        <c:delete val="1"/>
        <c:axPos val="b"/>
        <c:numFmt formatCode="General" sourceLinked="1"/>
        <c:majorTickMark val="out"/>
        <c:minorTickMark val="none"/>
        <c:tickLblPos val="nextTo"/>
        <c:crossAx val="235480576"/>
        <c:crosses val="autoZero"/>
        <c:auto val="1"/>
        <c:lblAlgn val="ctr"/>
        <c:lblOffset val="100"/>
        <c:noMultiLvlLbl val="0"/>
      </c:catAx>
      <c:valAx>
        <c:axId val="235480576"/>
        <c:scaling>
          <c:orientation val="minMax"/>
        </c:scaling>
        <c:delete val="1"/>
        <c:axPos val="l"/>
        <c:numFmt formatCode="0.0%" sourceLinked="1"/>
        <c:majorTickMark val="out"/>
        <c:minorTickMark val="none"/>
        <c:tickLblPos val="nextTo"/>
        <c:crossAx val="2354790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Instalovaný výkon v ČR (MW</a:t>
            </a:r>
            <a:r>
              <a:rPr lang="cs-CZ" sz="1000" baseline="-25000">
                <a:solidFill>
                  <a:schemeClr val="tx2"/>
                </a:solidFill>
              </a:rPr>
              <a:t>t</a:t>
            </a:r>
            <a:r>
              <a:rPr lang="cs-CZ" sz="1000">
                <a:solidFill>
                  <a:schemeClr val="tx2"/>
                </a:solidFill>
              </a:rPr>
              <a:t>)</a:t>
            </a:r>
          </a:p>
        </c:rich>
      </c:tx>
      <c:layout>
        <c:manualLayout>
          <c:xMode val="edge"/>
          <c:yMode val="edge"/>
          <c:x val="2.1198696001707E-3"/>
          <c:y val="3.4071565490064917E-2"/>
        </c:manualLayout>
      </c:layout>
      <c:overlay val="0"/>
    </c:title>
    <c:autoTitleDeleted val="0"/>
    <c:plotArea>
      <c:layout>
        <c:manualLayout>
          <c:layoutTarget val="inner"/>
          <c:xMode val="edge"/>
          <c:yMode val="edge"/>
          <c:x val="7.8332167930714694E-2"/>
          <c:y val="0.16578678264711025"/>
          <c:w val="0.88757812783102241"/>
          <c:h val="0.70939771577428523"/>
        </c:manualLayout>
      </c:layout>
      <c:barChart>
        <c:barDir val="col"/>
        <c:grouping val="stacked"/>
        <c:varyColors val="0"/>
        <c:ser>
          <c:idx val="0"/>
          <c:order val="0"/>
          <c:tx>
            <c:strRef>
              <c:f>'6'!$A$7</c:f>
              <c:strCache>
                <c:ptCount val="1"/>
                <c:pt idx="0">
                  <c:v>Hlavní město Praha (PHA)</c:v>
                </c:pt>
              </c:strCache>
            </c:strRef>
          </c:tx>
          <c:spPr>
            <a:solidFill>
              <a:schemeClr val="accent1"/>
            </a:solidFill>
          </c:spPr>
          <c:invertIfNegative val="0"/>
          <c:val>
            <c:numRef>
              <c:f>'6'!$B$7:$M$7</c:f>
              <c:numCache>
                <c:formatCode>#,##0.0</c:formatCode>
                <c:ptCount val="12"/>
                <c:pt idx="0">
                  <c:v>2081.302999999999</c:v>
                </c:pt>
                <c:pt idx="1">
                  <c:v>2080.9429999999993</c:v>
                </c:pt>
                <c:pt idx="2">
                  <c:v>2080.9429999999993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10D-4DC0-A3DF-71286D468598}"/>
            </c:ext>
          </c:extLst>
        </c:ser>
        <c:ser>
          <c:idx val="1"/>
          <c:order val="1"/>
          <c:tx>
            <c:strRef>
              <c:f>'6'!$A$8</c:f>
              <c:strCache>
                <c:ptCount val="1"/>
                <c:pt idx="0">
                  <c:v>Jihočeský kraj (JHČ)</c:v>
                </c:pt>
              </c:strCache>
            </c:strRef>
          </c:tx>
          <c:spPr>
            <a:solidFill>
              <a:schemeClr val="accent2"/>
            </a:solidFill>
          </c:spPr>
          <c:invertIfNegative val="0"/>
          <c:val>
            <c:numRef>
              <c:f>'6'!$B$8:$M$8</c:f>
              <c:numCache>
                <c:formatCode>#,##0.0</c:formatCode>
                <c:ptCount val="12"/>
                <c:pt idx="0">
                  <c:v>2155.4440000000013</c:v>
                </c:pt>
                <c:pt idx="1">
                  <c:v>2155.7490000000016</c:v>
                </c:pt>
                <c:pt idx="2">
                  <c:v>2155.8130000000015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10D-4DC0-A3DF-71286D468598}"/>
            </c:ext>
          </c:extLst>
        </c:ser>
        <c:ser>
          <c:idx val="2"/>
          <c:order val="2"/>
          <c:tx>
            <c:strRef>
              <c:f>'6'!$A$9</c:f>
              <c:strCache>
                <c:ptCount val="1"/>
                <c:pt idx="0">
                  <c:v>Jihomoravský kraj (JHM)</c:v>
                </c:pt>
              </c:strCache>
            </c:strRef>
          </c:tx>
          <c:spPr>
            <a:solidFill>
              <a:schemeClr val="accent3"/>
            </a:solidFill>
          </c:spPr>
          <c:invertIfNegative val="0"/>
          <c:val>
            <c:numRef>
              <c:f>'6'!$B$9:$M$9</c:f>
              <c:numCache>
                <c:formatCode>#,##0.0</c:formatCode>
                <c:ptCount val="12"/>
                <c:pt idx="0">
                  <c:v>1872.8349999999982</c:v>
                </c:pt>
                <c:pt idx="1">
                  <c:v>1854.1969999999983</c:v>
                </c:pt>
                <c:pt idx="2">
                  <c:v>1872.7169999999983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A10D-4DC0-A3DF-71286D468598}"/>
            </c:ext>
          </c:extLst>
        </c:ser>
        <c:ser>
          <c:idx val="3"/>
          <c:order val="3"/>
          <c:tx>
            <c:strRef>
              <c:f>'6'!$A$10</c:f>
              <c:strCache>
                <c:ptCount val="1"/>
                <c:pt idx="0">
                  <c:v>Karlovarský kraj (KVK)</c:v>
                </c:pt>
              </c:strCache>
            </c:strRef>
          </c:tx>
          <c:spPr>
            <a:solidFill>
              <a:schemeClr val="accent4"/>
            </a:solidFill>
          </c:spPr>
          <c:invertIfNegative val="0"/>
          <c:val>
            <c:numRef>
              <c:f>'6'!$B$10:$M$10</c:f>
              <c:numCache>
                <c:formatCode>#,##0.0</c:formatCode>
                <c:ptCount val="12"/>
                <c:pt idx="0">
                  <c:v>2825.5030000000002</c:v>
                </c:pt>
                <c:pt idx="1">
                  <c:v>2825.5030000000002</c:v>
                </c:pt>
                <c:pt idx="2">
                  <c:v>2825.5030000000002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A10D-4DC0-A3DF-71286D468598}"/>
            </c:ext>
          </c:extLst>
        </c:ser>
        <c:ser>
          <c:idx val="4"/>
          <c:order val="4"/>
          <c:tx>
            <c:strRef>
              <c:f>'6'!$A$11</c:f>
              <c:strCache>
                <c:ptCount val="1"/>
                <c:pt idx="0">
                  <c:v>Kraj Vysočina (VYS)</c:v>
                </c:pt>
              </c:strCache>
            </c:strRef>
          </c:tx>
          <c:spPr>
            <a:solidFill>
              <a:schemeClr val="accent5"/>
            </a:solidFill>
          </c:spPr>
          <c:invertIfNegative val="0"/>
          <c:val>
            <c:numRef>
              <c:f>'6'!$B$11:$M$11</c:f>
              <c:numCache>
                <c:formatCode>#,##0.0</c:formatCode>
                <c:ptCount val="12"/>
                <c:pt idx="0">
                  <c:v>521.08800000000042</c:v>
                </c:pt>
                <c:pt idx="1">
                  <c:v>521.09100000000035</c:v>
                </c:pt>
                <c:pt idx="2">
                  <c:v>521.09100000000035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A10D-4DC0-A3DF-71286D468598}"/>
            </c:ext>
          </c:extLst>
        </c:ser>
        <c:ser>
          <c:idx val="5"/>
          <c:order val="5"/>
          <c:tx>
            <c:strRef>
              <c:f>'6'!$A$12</c:f>
              <c:strCache>
                <c:ptCount val="1"/>
                <c:pt idx="0">
                  <c:v>Královéhradecký kraj (HKK)</c:v>
                </c:pt>
              </c:strCache>
            </c:strRef>
          </c:tx>
          <c:spPr>
            <a:solidFill>
              <a:schemeClr val="accent6"/>
            </a:solidFill>
          </c:spPr>
          <c:invertIfNegative val="0"/>
          <c:val>
            <c:numRef>
              <c:f>'6'!$B$12:$M$12</c:f>
              <c:numCache>
                <c:formatCode>#,##0.0</c:formatCode>
                <c:ptCount val="12"/>
                <c:pt idx="0">
                  <c:v>1055.4714999999999</c:v>
                </c:pt>
                <c:pt idx="1">
                  <c:v>1055.4694999999997</c:v>
                </c:pt>
                <c:pt idx="2">
                  <c:v>1055.4694999999997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A10D-4DC0-A3DF-71286D468598}"/>
            </c:ext>
          </c:extLst>
        </c:ser>
        <c:ser>
          <c:idx val="6"/>
          <c:order val="6"/>
          <c:tx>
            <c:strRef>
              <c:f>'6'!$A$13</c:f>
              <c:strCache>
                <c:ptCount val="1"/>
                <c:pt idx="0">
                  <c:v>Liberecký kraj (LBK)</c:v>
                </c:pt>
              </c:strCache>
            </c:strRef>
          </c:tx>
          <c:spPr>
            <a:solidFill>
              <a:srgbClr val="F0948F"/>
            </a:solidFill>
          </c:spPr>
          <c:invertIfNegative val="0"/>
          <c:val>
            <c:numRef>
              <c:f>'6'!$B$13:$M$13</c:f>
              <c:numCache>
                <c:formatCode>#,##0.0</c:formatCode>
                <c:ptCount val="12"/>
                <c:pt idx="0">
                  <c:v>474.58100000000002</c:v>
                </c:pt>
                <c:pt idx="1">
                  <c:v>475.745</c:v>
                </c:pt>
                <c:pt idx="2">
                  <c:v>475.745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A10D-4DC0-A3DF-71286D468598}"/>
            </c:ext>
          </c:extLst>
        </c:ser>
        <c:ser>
          <c:idx val="7"/>
          <c:order val="7"/>
          <c:tx>
            <c:strRef>
              <c:f>'6'!$A$14</c:f>
              <c:strCache>
                <c:ptCount val="1"/>
                <c:pt idx="0">
                  <c:v>Moravskoslezský kraj (MSK)</c:v>
                </c:pt>
              </c:strCache>
            </c:strRef>
          </c:tx>
          <c:spPr>
            <a:solidFill>
              <a:srgbClr val="F7C9C7"/>
            </a:solidFill>
          </c:spPr>
          <c:invertIfNegative val="0"/>
          <c:val>
            <c:numRef>
              <c:f>'6'!$B$14:$M$14</c:f>
              <c:numCache>
                <c:formatCode>#,##0.0</c:formatCode>
                <c:ptCount val="12"/>
                <c:pt idx="0">
                  <c:v>6104.5209999999997</c:v>
                </c:pt>
                <c:pt idx="1">
                  <c:v>6120.8469999999998</c:v>
                </c:pt>
                <c:pt idx="2">
                  <c:v>6120.8469999999998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A10D-4DC0-A3DF-71286D468598}"/>
            </c:ext>
          </c:extLst>
        </c:ser>
        <c:ser>
          <c:idx val="8"/>
          <c:order val="8"/>
          <c:tx>
            <c:strRef>
              <c:f>'6'!$A$15</c:f>
              <c:strCache>
                <c:ptCount val="1"/>
                <c:pt idx="0">
                  <c:v>Olomoucký kraj (OLK)</c:v>
                </c:pt>
              </c:strCache>
            </c:strRef>
          </c:tx>
          <c:spPr>
            <a:solidFill>
              <a:schemeClr val="tx1"/>
            </a:solidFill>
          </c:spPr>
          <c:invertIfNegative val="0"/>
          <c:val>
            <c:numRef>
              <c:f>'6'!$B$15:$M$15</c:f>
              <c:numCache>
                <c:formatCode>#,##0.0</c:formatCode>
                <c:ptCount val="12"/>
                <c:pt idx="0">
                  <c:v>1260.4569999999999</c:v>
                </c:pt>
                <c:pt idx="1">
                  <c:v>1278.9889999999996</c:v>
                </c:pt>
                <c:pt idx="2">
                  <c:v>1278.9889999999996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A10D-4DC0-A3DF-71286D468598}"/>
            </c:ext>
          </c:extLst>
        </c:ser>
        <c:ser>
          <c:idx val="9"/>
          <c:order val="9"/>
          <c:tx>
            <c:strRef>
              <c:f>'6'!$A$16</c:f>
              <c:strCache>
                <c:ptCount val="1"/>
                <c:pt idx="0">
                  <c:v>Pardubický kraj (PAK)</c:v>
                </c:pt>
              </c:strCache>
            </c:strRef>
          </c:tx>
          <c:spPr>
            <a:solidFill>
              <a:srgbClr val="646363"/>
            </a:solidFill>
          </c:spPr>
          <c:invertIfNegative val="0"/>
          <c:val>
            <c:numRef>
              <c:f>'6'!$B$16:$M$16</c:f>
              <c:numCache>
                <c:formatCode>#,##0.0</c:formatCode>
                <c:ptCount val="12"/>
                <c:pt idx="0">
                  <c:v>3717.6599999999989</c:v>
                </c:pt>
                <c:pt idx="1">
                  <c:v>3717.6589999999992</c:v>
                </c:pt>
                <c:pt idx="2">
                  <c:v>3717.6599999999989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A10D-4DC0-A3DF-71286D468598}"/>
            </c:ext>
          </c:extLst>
        </c:ser>
        <c:ser>
          <c:idx val="10"/>
          <c:order val="10"/>
          <c:tx>
            <c:strRef>
              <c:f>'6'!$A$17</c:f>
              <c:strCache>
                <c:ptCount val="1"/>
                <c:pt idx="0">
                  <c:v>Plzeňský kraj (PLK)</c:v>
                </c:pt>
              </c:strCache>
            </c:strRef>
          </c:tx>
          <c:spPr>
            <a:solidFill>
              <a:srgbClr val="9D9D9C"/>
            </a:solidFill>
          </c:spPr>
          <c:invertIfNegative val="0"/>
          <c:val>
            <c:numRef>
              <c:f>'6'!$B$17:$M$17</c:f>
              <c:numCache>
                <c:formatCode>#,##0.0</c:formatCode>
                <c:ptCount val="12"/>
                <c:pt idx="0">
                  <c:v>1056.5080000000003</c:v>
                </c:pt>
                <c:pt idx="1">
                  <c:v>1063.508</c:v>
                </c:pt>
                <c:pt idx="2">
                  <c:v>1063.508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A10D-4DC0-A3DF-71286D468598}"/>
            </c:ext>
          </c:extLst>
        </c:ser>
        <c:ser>
          <c:idx val="11"/>
          <c:order val="11"/>
          <c:tx>
            <c:strRef>
              <c:f>'6'!$A$18</c:f>
              <c:strCache>
                <c:ptCount val="1"/>
                <c:pt idx="0">
                  <c:v>Středočeský kraj (STČ)</c:v>
                </c:pt>
              </c:strCache>
            </c:strRef>
          </c:tx>
          <c:spPr>
            <a:solidFill>
              <a:srgbClr val="D0D0D0"/>
            </a:solidFill>
          </c:spPr>
          <c:invertIfNegative val="0"/>
          <c:val>
            <c:numRef>
              <c:f>'6'!$B$18:$M$18</c:f>
              <c:numCache>
                <c:formatCode>#,##0.0</c:formatCode>
                <c:ptCount val="12"/>
                <c:pt idx="0">
                  <c:v>4359.3469999999988</c:v>
                </c:pt>
                <c:pt idx="1">
                  <c:v>4351.3979999999983</c:v>
                </c:pt>
                <c:pt idx="2">
                  <c:v>4343.4509999999991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A10D-4DC0-A3DF-71286D468598}"/>
            </c:ext>
          </c:extLst>
        </c:ser>
        <c:ser>
          <c:idx val="12"/>
          <c:order val="12"/>
          <c:tx>
            <c:strRef>
              <c:f>'6'!$A$19</c:f>
              <c:strCache>
                <c:ptCount val="1"/>
                <c:pt idx="0">
                  <c:v>Ústecký kraj (ULK)</c:v>
                </c:pt>
              </c:strCache>
            </c:strRef>
          </c:tx>
          <c:spPr>
            <a:pattFill prst="ltUpDiag">
              <a:fgClr>
                <a:schemeClr val="tx2"/>
              </a:fgClr>
              <a:bgClr>
                <a:schemeClr val="bg1"/>
              </a:bgClr>
            </a:pattFill>
          </c:spPr>
          <c:invertIfNegative val="0"/>
          <c:val>
            <c:numRef>
              <c:f>'6'!$B$19:$M$19</c:f>
              <c:numCache>
                <c:formatCode>#,##0.0</c:formatCode>
                <c:ptCount val="12"/>
                <c:pt idx="0">
                  <c:v>9914.8148599999986</c:v>
                </c:pt>
                <c:pt idx="1">
                  <c:v>9914.8148599999986</c:v>
                </c:pt>
                <c:pt idx="2">
                  <c:v>9914.8148599999986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A10D-4DC0-A3DF-71286D468598}"/>
            </c:ext>
          </c:extLst>
        </c:ser>
        <c:ser>
          <c:idx val="13"/>
          <c:order val="13"/>
          <c:tx>
            <c:strRef>
              <c:f>'6'!$A$20</c:f>
              <c:strCache>
                <c:ptCount val="1"/>
                <c:pt idx="0">
                  <c:v>Zlínský kraj (ZLK)</c:v>
                </c:pt>
              </c:strCache>
            </c:strRef>
          </c:tx>
          <c:spPr>
            <a:pattFill prst="ltUpDiag">
              <a:fgClr>
                <a:schemeClr val="accent5"/>
              </a:fgClr>
              <a:bgClr>
                <a:schemeClr val="bg1"/>
              </a:bgClr>
            </a:pattFill>
          </c:spPr>
          <c:invertIfNegative val="0"/>
          <c:val>
            <c:numRef>
              <c:f>'6'!$B$20:$M$20</c:f>
              <c:numCache>
                <c:formatCode>#,##0.0</c:formatCode>
                <c:ptCount val="12"/>
                <c:pt idx="0">
                  <c:v>1284.4899999999993</c:v>
                </c:pt>
                <c:pt idx="1">
                  <c:v>1284.4409999999996</c:v>
                </c:pt>
                <c:pt idx="2">
                  <c:v>1285.7349999999997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A10D-4DC0-A3DF-71286D468598}"/>
            </c:ext>
          </c:extLst>
        </c:ser>
        <c:dLbls>
          <c:showLegendKey val="0"/>
          <c:showVal val="0"/>
          <c:showCatName val="0"/>
          <c:showSerName val="0"/>
          <c:showPercent val="0"/>
          <c:showBubbleSize val="0"/>
        </c:dLbls>
        <c:gapWidth val="75"/>
        <c:overlap val="100"/>
        <c:axId val="235549440"/>
        <c:axId val="235550976"/>
      </c:barChart>
      <c:catAx>
        <c:axId val="235549440"/>
        <c:scaling>
          <c:orientation val="minMax"/>
        </c:scaling>
        <c:delete val="0"/>
        <c:axPos val="b"/>
        <c:majorTickMark val="none"/>
        <c:minorTickMark val="none"/>
        <c:tickLblPos val="nextTo"/>
        <c:txPr>
          <a:bodyPr/>
          <a:lstStyle/>
          <a:p>
            <a:pPr>
              <a:defRPr sz="900"/>
            </a:pPr>
            <a:endParaRPr lang="cs-CZ"/>
          </a:p>
        </c:txPr>
        <c:crossAx val="235550976"/>
        <c:crosses val="autoZero"/>
        <c:auto val="1"/>
        <c:lblAlgn val="ctr"/>
        <c:lblOffset val="100"/>
        <c:noMultiLvlLbl val="0"/>
      </c:catAx>
      <c:valAx>
        <c:axId val="235550976"/>
        <c:scaling>
          <c:orientation val="minMax"/>
          <c:max val="50000"/>
        </c:scaling>
        <c:delete val="0"/>
        <c:axPos val="l"/>
        <c:majorGridlines/>
        <c:numFmt formatCode="#,##0" sourceLinked="0"/>
        <c:majorTickMark val="none"/>
        <c:minorTickMark val="none"/>
        <c:tickLblPos val="nextTo"/>
        <c:spPr>
          <a:ln>
            <a:noFill/>
          </a:ln>
        </c:spPr>
        <c:txPr>
          <a:bodyPr/>
          <a:lstStyle/>
          <a:p>
            <a:pPr>
              <a:defRPr sz="900"/>
            </a:pPr>
            <a:endParaRPr lang="cs-CZ"/>
          </a:p>
        </c:txPr>
        <c:crossAx val="235549440"/>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Spotřeba tepla podle sektorů národního hospodářství </a:t>
            </a:r>
            <a:r>
              <a:rPr lang="en-US" sz="1000">
                <a:solidFill>
                  <a:schemeClr val="tx2"/>
                </a:solidFill>
              </a:rPr>
              <a:t>(</a:t>
            </a:r>
            <a:r>
              <a:rPr lang="cs-CZ" sz="1000">
                <a:solidFill>
                  <a:schemeClr val="tx2"/>
                </a:solidFill>
              </a:rPr>
              <a:t>TJ</a:t>
            </a:r>
            <a:r>
              <a:rPr lang="en-US" sz="1000">
                <a:solidFill>
                  <a:schemeClr val="tx2"/>
                </a:solidFill>
              </a:rPr>
              <a:t>)</a:t>
            </a:r>
          </a:p>
        </c:rich>
      </c:tx>
      <c:layout>
        <c:manualLayout>
          <c:xMode val="edge"/>
          <c:yMode val="edge"/>
          <c:x val="9.5311695002577176E-4"/>
          <c:y val="2.22841290795017E-2"/>
        </c:manualLayout>
      </c:layout>
      <c:overlay val="0"/>
      <c:spPr>
        <a:solidFill>
          <a:sysClr val="window" lastClr="FFFFFF"/>
        </a:solidFill>
      </c:spPr>
    </c:title>
    <c:autoTitleDeleted val="0"/>
    <c:plotArea>
      <c:layout/>
      <c:barChart>
        <c:barDir val="col"/>
        <c:grouping val="stacked"/>
        <c:varyColors val="0"/>
        <c:ser>
          <c:idx val="0"/>
          <c:order val="0"/>
          <c:tx>
            <c:strRef>
              <c:f>'7.1'!$A$8</c:f>
              <c:strCache>
                <c:ptCount val="1"/>
                <c:pt idx="0">
                  <c:v>Průmysl</c:v>
                </c:pt>
              </c:strCache>
            </c:strRef>
          </c:tx>
          <c:spPr>
            <a:solidFill>
              <a:schemeClr val="accent1"/>
            </a:solidFill>
          </c:spPr>
          <c:invertIfNegative val="0"/>
          <c:val>
            <c:numRef>
              <c:f>'7.1'!$B$8:$M$8</c:f>
              <c:numCache>
                <c:formatCode>#,##0.0</c:formatCode>
                <c:ptCount val="12"/>
                <c:pt idx="0">
                  <c:v>2531.0424054279433</c:v>
                </c:pt>
                <c:pt idx="1">
                  <c:v>2146.002868490652</c:v>
                </c:pt>
                <c:pt idx="2">
                  <c:v>2268.45993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7B-49DE-A9FD-237786D95FC5}"/>
            </c:ext>
          </c:extLst>
        </c:ser>
        <c:ser>
          <c:idx val="1"/>
          <c:order val="1"/>
          <c:tx>
            <c:strRef>
              <c:f>'7.1'!$A$9</c:f>
              <c:strCache>
                <c:ptCount val="1"/>
                <c:pt idx="0">
                  <c:v>Energetika</c:v>
                </c:pt>
              </c:strCache>
            </c:strRef>
          </c:tx>
          <c:spPr>
            <a:solidFill>
              <a:schemeClr val="accent2"/>
            </a:solidFill>
          </c:spPr>
          <c:invertIfNegative val="0"/>
          <c:val>
            <c:numRef>
              <c:f>'7.1'!$B$9:$M$9</c:f>
              <c:numCache>
                <c:formatCode>#,##0.0</c:formatCode>
                <c:ptCount val="12"/>
                <c:pt idx="0">
                  <c:v>263.93761599999999</c:v>
                </c:pt>
                <c:pt idx="1">
                  <c:v>244.62605400000001</c:v>
                </c:pt>
                <c:pt idx="2">
                  <c:v>241.57758599999997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27B-49DE-A9FD-237786D95FC5}"/>
            </c:ext>
          </c:extLst>
        </c:ser>
        <c:ser>
          <c:idx val="2"/>
          <c:order val="2"/>
          <c:tx>
            <c:strRef>
              <c:f>'7.1'!$A$10</c:f>
              <c:strCache>
                <c:ptCount val="1"/>
                <c:pt idx="0">
                  <c:v>Doprava</c:v>
                </c:pt>
              </c:strCache>
            </c:strRef>
          </c:tx>
          <c:spPr>
            <a:solidFill>
              <a:schemeClr val="accent3"/>
            </a:solidFill>
          </c:spPr>
          <c:invertIfNegative val="0"/>
          <c:val>
            <c:numRef>
              <c:f>'7.1'!$B$10:$M$10</c:f>
              <c:numCache>
                <c:formatCode>#,##0.0</c:formatCode>
                <c:ptCount val="12"/>
                <c:pt idx="0">
                  <c:v>115.88645399999999</c:v>
                </c:pt>
                <c:pt idx="1">
                  <c:v>96.609393000000026</c:v>
                </c:pt>
                <c:pt idx="2">
                  <c:v>90.690401999999978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27B-49DE-A9FD-237786D95FC5}"/>
            </c:ext>
          </c:extLst>
        </c:ser>
        <c:ser>
          <c:idx val="3"/>
          <c:order val="3"/>
          <c:tx>
            <c:strRef>
              <c:f>'7.1'!$A$11</c:f>
              <c:strCache>
                <c:ptCount val="1"/>
                <c:pt idx="0">
                  <c:v>Stavebnictví</c:v>
                </c:pt>
              </c:strCache>
            </c:strRef>
          </c:tx>
          <c:spPr>
            <a:solidFill>
              <a:schemeClr val="accent4"/>
            </a:solidFill>
          </c:spPr>
          <c:invertIfNegative val="0"/>
          <c:val>
            <c:numRef>
              <c:f>'7.1'!$B$11:$M$11</c:f>
              <c:numCache>
                <c:formatCode>#,##0.0</c:formatCode>
                <c:ptCount val="12"/>
                <c:pt idx="0">
                  <c:v>37.318849000000007</c:v>
                </c:pt>
                <c:pt idx="1">
                  <c:v>30.362924</c:v>
                </c:pt>
                <c:pt idx="2">
                  <c:v>28.75788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27B-49DE-A9FD-237786D95FC5}"/>
            </c:ext>
          </c:extLst>
        </c:ser>
        <c:ser>
          <c:idx val="4"/>
          <c:order val="4"/>
          <c:tx>
            <c:strRef>
              <c:f>'7.1'!$A$12</c:f>
              <c:strCache>
                <c:ptCount val="1"/>
                <c:pt idx="0">
                  <c:v>Zemědělství a lesnictví</c:v>
                </c:pt>
              </c:strCache>
            </c:strRef>
          </c:tx>
          <c:spPr>
            <a:solidFill>
              <a:schemeClr val="accent5"/>
            </a:solidFill>
          </c:spPr>
          <c:invertIfNegative val="0"/>
          <c:val>
            <c:numRef>
              <c:f>'7.1'!$B$12:$M$12</c:f>
              <c:numCache>
                <c:formatCode>#,##0.0</c:formatCode>
                <c:ptCount val="12"/>
                <c:pt idx="0">
                  <c:v>45.817778999999994</c:v>
                </c:pt>
                <c:pt idx="1">
                  <c:v>45.862244000000004</c:v>
                </c:pt>
                <c:pt idx="2">
                  <c:v>49.918587000000002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27B-49DE-A9FD-237786D95FC5}"/>
            </c:ext>
          </c:extLst>
        </c:ser>
        <c:ser>
          <c:idx val="5"/>
          <c:order val="5"/>
          <c:tx>
            <c:strRef>
              <c:f>'7.1'!$A$13</c:f>
              <c:strCache>
                <c:ptCount val="1"/>
                <c:pt idx="0">
                  <c:v>Domácnosti</c:v>
                </c:pt>
              </c:strCache>
            </c:strRef>
          </c:tx>
          <c:spPr>
            <a:solidFill>
              <a:schemeClr val="accent6"/>
            </a:solidFill>
          </c:spPr>
          <c:invertIfNegative val="0"/>
          <c:val>
            <c:numRef>
              <c:f>'7.1'!$B$13:$M$13</c:f>
              <c:numCache>
                <c:formatCode>#,##0.0</c:formatCode>
                <c:ptCount val="12"/>
                <c:pt idx="0">
                  <c:v>4984.7738543162113</c:v>
                </c:pt>
                <c:pt idx="1">
                  <c:v>3923.8211574561428</c:v>
                </c:pt>
                <c:pt idx="2">
                  <c:v>3920.9185231951992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27B-49DE-A9FD-237786D95FC5}"/>
            </c:ext>
          </c:extLst>
        </c:ser>
        <c:ser>
          <c:idx val="6"/>
          <c:order val="6"/>
          <c:tx>
            <c:strRef>
              <c:f>'7.1'!$A$14</c:f>
              <c:strCache>
                <c:ptCount val="1"/>
                <c:pt idx="0">
                  <c:v>Obchod, služby, školství, zdravotnictví</c:v>
                </c:pt>
              </c:strCache>
            </c:strRef>
          </c:tx>
          <c:spPr>
            <a:solidFill>
              <a:srgbClr val="F0948F"/>
            </a:solidFill>
          </c:spPr>
          <c:invertIfNegative val="0"/>
          <c:val>
            <c:numRef>
              <c:f>'7.1'!$B$14:$M$14</c:f>
              <c:numCache>
                <c:formatCode>#,##0.0</c:formatCode>
                <c:ptCount val="12"/>
                <c:pt idx="0">
                  <c:v>2793.6433629999983</c:v>
                </c:pt>
                <c:pt idx="1">
                  <c:v>2264.9915790000018</c:v>
                </c:pt>
                <c:pt idx="2">
                  <c:v>2245.1651000000002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27B-49DE-A9FD-237786D95FC5}"/>
            </c:ext>
          </c:extLst>
        </c:ser>
        <c:ser>
          <c:idx val="7"/>
          <c:order val="7"/>
          <c:tx>
            <c:strRef>
              <c:f>'7.1'!$A$15</c:f>
              <c:strCache>
                <c:ptCount val="1"/>
                <c:pt idx="0">
                  <c:v>Ostatní</c:v>
                </c:pt>
              </c:strCache>
            </c:strRef>
          </c:tx>
          <c:spPr>
            <a:solidFill>
              <a:srgbClr val="F7C9C7"/>
            </a:solidFill>
          </c:spPr>
          <c:invertIfNegative val="0"/>
          <c:val>
            <c:numRef>
              <c:f>'7.1'!$B$15:$M$15</c:f>
              <c:numCache>
                <c:formatCode>#,##0.0</c:formatCode>
                <c:ptCount val="12"/>
                <c:pt idx="0">
                  <c:v>414.70331800000014</c:v>
                </c:pt>
                <c:pt idx="1">
                  <c:v>320.44037499999996</c:v>
                </c:pt>
                <c:pt idx="2">
                  <c:v>321.3332400000001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27B-49DE-A9FD-237786D95FC5}"/>
            </c:ext>
          </c:extLst>
        </c:ser>
        <c:dLbls>
          <c:showLegendKey val="0"/>
          <c:showVal val="0"/>
          <c:showCatName val="0"/>
          <c:showSerName val="0"/>
          <c:showPercent val="0"/>
          <c:showBubbleSize val="0"/>
        </c:dLbls>
        <c:gapWidth val="75"/>
        <c:overlap val="100"/>
        <c:axId val="235601280"/>
        <c:axId val="234820736"/>
      </c:barChart>
      <c:catAx>
        <c:axId val="235601280"/>
        <c:scaling>
          <c:orientation val="minMax"/>
        </c:scaling>
        <c:delete val="0"/>
        <c:axPos val="b"/>
        <c:majorTickMark val="none"/>
        <c:minorTickMark val="none"/>
        <c:tickLblPos val="nextTo"/>
        <c:txPr>
          <a:bodyPr/>
          <a:lstStyle/>
          <a:p>
            <a:pPr>
              <a:defRPr sz="900"/>
            </a:pPr>
            <a:endParaRPr lang="cs-CZ"/>
          </a:p>
        </c:txPr>
        <c:crossAx val="234820736"/>
        <c:crosses val="autoZero"/>
        <c:auto val="1"/>
        <c:lblAlgn val="ctr"/>
        <c:lblOffset val="100"/>
        <c:noMultiLvlLbl val="0"/>
      </c:catAx>
      <c:valAx>
        <c:axId val="234820736"/>
        <c:scaling>
          <c:orientation val="minMax"/>
        </c:scaling>
        <c:delete val="0"/>
        <c:axPos val="l"/>
        <c:majorGridlines/>
        <c:numFmt formatCode="#,##0" sourceLinked="0"/>
        <c:majorTickMark val="none"/>
        <c:minorTickMark val="none"/>
        <c:tickLblPos val="nextTo"/>
        <c:spPr>
          <a:ln>
            <a:noFill/>
          </a:ln>
        </c:spPr>
        <c:txPr>
          <a:bodyPr/>
          <a:lstStyle/>
          <a:p>
            <a:pPr>
              <a:defRPr sz="900"/>
            </a:pPr>
            <a:endParaRPr lang="cs-CZ"/>
          </a:p>
        </c:txPr>
        <c:crossAx val="235601280"/>
        <c:crosses val="autoZero"/>
        <c:crossBetween val="between"/>
        <c:majorUnit val="2000"/>
      </c:valAx>
    </c:plotArea>
    <c:legend>
      <c:legendPos val="b"/>
      <c:layout>
        <c:manualLayout>
          <c:xMode val="edge"/>
          <c:yMode val="edge"/>
          <c:x val="1.0088566815436963E-3"/>
          <c:y val="0.91434267375625611"/>
          <c:w val="0.81491002466308415"/>
          <c:h val="6.3373197164242223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spPr>
            <a:solidFill>
              <a:schemeClr val="tx2"/>
            </a:solidFill>
          </c:spPr>
          <c:invertIfNegative val="0"/>
          <c:cat>
            <c:numRef>
              <c:f>'7.1'!$P$7</c:f>
              <c:numCache>
                <c:formatCode>General</c:formatCode>
                <c:ptCount val="1"/>
              </c:numCache>
            </c:numRef>
          </c:cat>
          <c:val>
            <c:numRef>
              <c:f>'7.1'!$P$8</c:f>
              <c:numCache>
                <c:formatCode>0%</c:formatCode>
                <c:ptCount val="1"/>
              </c:numCache>
            </c:numRef>
          </c:val>
          <c:extLst>
            <c:ext xmlns:c16="http://schemas.microsoft.com/office/drawing/2014/chart" uri="{C3380CC4-5D6E-409C-BE32-E72D297353CC}">
              <c16:uniqueId val="{00000000-520D-42CF-BCEA-16F4CB5B3DF0}"/>
            </c:ext>
          </c:extLst>
        </c:ser>
        <c:ser>
          <c:idx val="1"/>
          <c:order val="1"/>
          <c:tx>
            <c:strRef>
              <c:f>'7.1'!$O$9</c:f>
              <c:strCache>
                <c:ptCount val="1"/>
              </c:strCache>
            </c:strRef>
          </c:tx>
          <c:spPr>
            <a:solidFill>
              <a:schemeClr val="accent2"/>
            </a:solidFill>
          </c:spPr>
          <c:invertIfNegative val="0"/>
          <c:cat>
            <c:numRef>
              <c:f>'7.1'!$P$7</c:f>
              <c:numCache>
                <c:formatCode>General</c:formatCode>
                <c:ptCount val="1"/>
              </c:numCache>
            </c:numRef>
          </c:cat>
          <c:val>
            <c:numRef>
              <c:f>'7.1'!$P$9</c:f>
              <c:numCache>
                <c:formatCode>0%</c:formatCode>
                <c:ptCount val="1"/>
              </c:numCache>
            </c:numRef>
          </c:val>
          <c:extLst>
            <c:ext xmlns:c16="http://schemas.microsoft.com/office/drawing/2014/chart" uri="{C3380CC4-5D6E-409C-BE32-E72D297353CC}">
              <c16:uniqueId val="{00000001-520D-42CF-BCEA-16F4CB5B3DF0}"/>
            </c:ext>
          </c:extLst>
        </c:ser>
        <c:ser>
          <c:idx val="2"/>
          <c:order val="2"/>
          <c:tx>
            <c:strRef>
              <c:f>'7.1'!$O$10</c:f>
              <c:strCache>
                <c:ptCount val="1"/>
              </c:strCache>
            </c:strRef>
          </c:tx>
          <c:spPr>
            <a:solidFill>
              <a:schemeClr val="accent3"/>
            </a:solidFill>
          </c:spPr>
          <c:invertIfNegative val="0"/>
          <c:cat>
            <c:numRef>
              <c:f>'7.1'!$P$7</c:f>
              <c:numCache>
                <c:formatCode>General</c:formatCode>
                <c:ptCount val="1"/>
              </c:numCache>
            </c:numRef>
          </c:cat>
          <c:val>
            <c:numRef>
              <c:f>'7.1'!$P$10</c:f>
              <c:numCache>
                <c:formatCode>0%</c:formatCode>
                <c:ptCount val="1"/>
              </c:numCache>
            </c:numRef>
          </c:val>
          <c:extLst>
            <c:ext xmlns:c16="http://schemas.microsoft.com/office/drawing/2014/chart" uri="{C3380CC4-5D6E-409C-BE32-E72D297353CC}">
              <c16:uniqueId val="{00000002-520D-42CF-BCEA-16F4CB5B3DF0}"/>
            </c:ext>
          </c:extLst>
        </c:ser>
        <c:ser>
          <c:idx val="3"/>
          <c:order val="3"/>
          <c:tx>
            <c:strRef>
              <c:f>'7.1'!$O$11</c:f>
              <c:strCache>
                <c:ptCount val="1"/>
              </c:strCache>
            </c:strRef>
          </c:tx>
          <c:spPr>
            <a:solidFill>
              <a:schemeClr val="accent4"/>
            </a:solidFill>
          </c:spPr>
          <c:invertIfNegative val="0"/>
          <c:cat>
            <c:numRef>
              <c:f>'7.1'!$P$7</c:f>
              <c:numCache>
                <c:formatCode>General</c:formatCode>
                <c:ptCount val="1"/>
              </c:numCache>
            </c:numRef>
          </c:cat>
          <c:val>
            <c:numRef>
              <c:f>'7.1'!$P$11</c:f>
              <c:numCache>
                <c:formatCode>0%</c:formatCode>
                <c:ptCount val="1"/>
              </c:numCache>
            </c:numRef>
          </c:val>
          <c:extLst>
            <c:ext xmlns:c16="http://schemas.microsoft.com/office/drawing/2014/chart" uri="{C3380CC4-5D6E-409C-BE32-E72D297353CC}">
              <c16:uniqueId val="{00000003-520D-42CF-BCEA-16F4CB5B3DF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c:ext xmlns:c16="http://schemas.microsoft.com/office/drawing/2014/chart" uri="{C3380CC4-5D6E-409C-BE32-E72D297353CC}">
              <c16:uniqueId val="{00000004-520D-42CF-BCEA-16F4CB5B3DF0}"/>
            </c:ext>
          </c:extLst>
        </c:ser>
        <c:ser>
          <c:idx val="5"/>
          <c:order val="5"/>
          <c:tx>
            <c:strRef>
              <c:f>'7.1'!$O$13</c:f>
              <c:strCache>
                <c:ptCount val="1"/>
              </c:strCache>
            </c:strRef>
          </c:tx>
          <c:spPr>
            <a:solidFill>
              <a:schemeClr val="accent6"/>
            </a:solidFill>
          </c:spPr>
          <c:invertIfNegative val="0"/>
          <c:cat>
            <c:numRef>
              <c:f>'7.1'!$P$7</c:f>
              <c:numCache>
                <c:formatCode>General</c:formatCode>
                <c:ptCount val="1"/>
              </c:numCache>
            </c:numRef>
          </c:cat>
          <c:val>
            <c:numRef>
              <c:f>'7.1'!$P$13</c:f>
              <c:numCache>
                <c:formatCode>0%</c:formatCode>
                <c:ptCount val="1"/>
              </c:numCache>
            </c:numRef>
          </c:val>
          <c:extLst>
            <c:ext xmlns:c16="http://schemas.microsoft.com/office/drawing/2014/chart" uri="{C3380CC4-5D6E-409C-BE32-E72D297353CC}">
              <c16:uniqueId val="{00000005-520D-42CF-BCEA-16F4CB5B3DF0}"/>
            </c:ext>
          </c:extLst>
        </c:ser>
        <c:ser>
          <c:idx val="6"/>
          <c:order val="6"/>
          <c:tx>
            <c:strRef>
              <c:f>'7.1'!$O$14</c:f>
              <c:strCache>
                <c:ptCount val="1"/>
              </c:strCache>
            </c:strRef>
          </c:tx>
          <c:spPr>
            <a:solidFill>
              <a:srgbClr val="F0948F"/>
            </a:solidFill>
          </c:spPr>
          <c:invertIfNegative val="0"/>
          <c:cat>
            <c:numRef>
              <c:f>'7.1'!$P$7</c:f>
              <c:numCache>
                <c:formatCode>General</c:formatCode>
                <c:ptCount val="1"/>
              </c:numCache>
            </c:numRef>
          </c:cat>
          <c:val>
            <c:numRef>
              <c:f>'7.1'!$P$14</c:f>
              <c:numCache>
                <c:formatCode>0%</c:formatCode>
                <c:ptCount val="1"/>
              </c:numCache>
            </c:numRef>
          </c:val>
          <c:extLst>
            <c:ext xmlns:c16="http://schemas.microsoft.com/office/drawing/2014/chart" uri="{C3380CC4-5D6E-409C-BE32-E72D297353CC}">
              <c16:uniqueId val="{00000006-520D-42CF-BCEA-16F4CB5B3DF0}"/>
            </c:ext>
          </c:extLst>
        </c:ser>
        <c:ser>
          <c:idx val="7"/>
          <c:order val="7"/>
          <c:tx>
            <c:strRef>
              <c:f>'7.1'!$O$15</c:f>
              <c:strCache>
                <c:ptCount val="1"/>
              </c:strCache>
            </c:strRef>
          </c:tx>
          <c:spPr>
            <a:solidFill>
              <a:srgbClr val="F7C9C7"/>
            </a:solidFill>
          </c:spPr>
          <c:invertIfNegative val="0"/>
          <c:cat>
            <c:numRef>
              <c:f>'7.1'!$P$7</c:f>
              <c:numCache>
                <c:formatCode>General</c:formatCode>
                <c:ptCount val="1"/>
              </c:numCache>
            </c:numRef>
          </c:cat>
          <c:val>
            <c:numRef>
              <c:f>'7.1'!$P$15</c:f>
              <c:numCache>
                <c:formatCode>0%</c:formatCode>
                <c:ptCount val="1"/>
              </c:numCache>
            </c:numRef>
          </c:val>
          <c:extLst>
            <c:ext xmlns:c16="http://schemas.microsoft.com/office/drawing/2014/chart" uri="{C3380CC4-5D6E-409C-BE32-E72D297353CC}">
              <c16:uniqueId val="{00000007-520D-42CF-BCEA-16F4CB5B3DF0}"/>
            </c:ext>
          </c:extLst>
        </c:ser>
        <c:dLbls>
          <c:showLegendKey val="0"/>
          <c:showVal val="0"/>
          <c:showCatName val="0"/>
          <c:showSerName val="0"/>
          <c:showPercent val="0"/>
          <c:showBubbleSize val="0"/>
        </c:dLbls>
        <c:gapWidth val="150"/>
        <c:axId val="234870272"/>
        <c:axId val="234871808"/>
      </c:barChart>
      <c:catAx>
        <c:axId val="234870272"/>
        <c:scaling>
          <c:orientation val="minMax"/>
        </c:scaling>
        <c:delete val="1"/>
        <c:axPos val="b"/>
        <c:numFmt formatCode="General" sourceLinked="1"/>
        <c:majorTickMark val="out"/>
        <c:minorTickMark val="none"/>
        <c:tickLblPos val="nextTo"/>
        <c:crossAx val="234871808"/>
        <c:crosses val="autoZero"/>
        <c:auto val="1"/>
        <c:lblAlgn val="ctr"/>
        <c:lblOffset val="100"/>
        <c:noMultiLvlLbl val="0"/>
      </c:catAx>
      <c:valAx>
        <c:axId val="234871808"/>
        <c:scaling>
          <c:orientation val="minMax"/>
        </c:scaling>
        <c:delete val="1"/>
        <c:axPos val="l"/>
        <c:numFmt formatCode="0%" sourceLinked="1"/>
        <c:majorTickMark val="out"/>
        <c:minorTickMark val="none"/>
        <c:tickLblPos val="nextTo"/>
        <c:crossAx val="2348702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solidFill>
                  <a:schemeClr val="tx2"/>
                </a:solidFill>
              </a:defRPr>
            </a:pPr>
            <a:r>
              <a:rPr lang="cs-CZ" sz="1000">
                <a:solidFill>
                  <a:schemeClr val="tx2"/>
                </a:solidFill>
              </a:rPr>
              <a:t>Spotřeba tepla v krajích ČR podle sektorů národního hospodářství (TJ)</a:t>
            </a:r>
          </a:p>
        </c:rich>
      </c:tx>
      <c:layout>
        <c:manualLayout>
          <c:xMode val="edge"/>
          <c:yMode val="edge"/>
          <c:x val="1.1096921549336717E-4"/>
          <c:y val="2.6610081681993657E-2"/>
        </c:manualLayout>
      </c:layout>
      <c:overlay val="0"/>
    </c:title>
    <c:autoTitleDeleted val="0"/>
    <c:plotArea>
      <c:layout>
        <c:manualLayout>
          <c:layoutTarget val="inner"/>
          <c:xMode val="edge"/>
          <c:yMode val="edge"/>
          <c:x val="4.6612307810022749E-2"/>
          <c:y val="0.14640605169467286"/>
          <c:w val="0.54332795749197038"/>
          <c:h val="0.44660015416014731"/>
        </c:manualLayout>
      </c:layout>
      <c:barChart>
        <c:barDir val="col"/>
        <c:grouping val="stacked"/>
        <c:varyColors val="0"/>
        <c:ser>
          <c:idx val="0"/>
          <c:order val="0"/>
          <c:tx>
            <c:strRef>
              <c:f>'7.2'!$B$3</c:f>
              <c:strCache>
                <c:ptCount val="1"/>
                <c:pt idx="0">
                  <c:v>Průmysl</c:v>
                </c:pt>
              </c:strCache>
            </c:strRef>
          </c:tx>
          <c:spPr>
            <a:solidFill>
              <a:schemeClr val="tx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127.187185</c:v>
                </c:pt>
                <c:pt idx="1">
                  <c:v>304.11254400000001</c:v>
                </c:pt>
                <c:pt idx="2">
                  <c:v>200.47342399999999</c:v>
                </c:pt>
                <c:pt idx="3">
                  <c:v>62.057425000000002</c:v>
                </c:pt>
                <c:pt idx="4">
                  <c:v>60.343859999999992</c:v>
                </c:pt>
                <c:pt idx="5">
                  <c:v>241.11603291859467</c:v>
                </c:pt>
                <c:pt idx="6">
                  <c:v>84.315478999999996</c:v>
                </c:pt>
                <c:pt idx="7">
                  <c:v>1649.2535699999999</c:v>
                </c:pt>
                <c:pt idx="8">
                  <c:v>231.17400100000003</c:v>
                </c:pt>
                <c:pt idx="9">
                  <c:v>184.16626500000001</c:v>
                </c:pt>
                <c:pt idx="10">
                  <c:v>315.10823099999993</c:v>
                </c:pt>
                <c:pt idx="11">
                  <c:v>1768.2074539999999</c:v>
                </c:pt>
                <c:pt idx="12">
                  <c:v>1096.5699050000001</c:v>
                </c:pt>
                <c:pt idx="13">
                  <c:v>621.41982799999994</c:v>
                </c:pt>
              </c:numCache>
            </c:numRef>
          </c:val>
          <c:extLst>
            <c:ext xmlns:c16="http://schemas.microsoft.com/office/drawing/2014/chart" uri="{C3380CC4-5D6E-409C-BE32-E72D297353CC}">
              <c16:uniqueId val="{00000000-EEF0-4BB7-8278-2B40CA1AB11C}"/>
            </c:ext>
          </c:extLst>
        </c:ser>
        <c:ser>
          <c:idx val="1"/>
          <c:order val="1"/>
          <c:tx>
            <c:strRef>
              <c:f>'7.2'!$C$3</c:f>
              <c:strCache>
                <c:ptCount val="1"/>
                <c:pt idx="0">
                  <c:v>Energetika</c:v>
                </c:pt>
              </c:strCache>
            </c:strRef>
          </c:tx>
          <c:spPr>
            <a:solidFill>
              <a:schemeClr val="accent2"/>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26.092283999999999</c:v>
                </c:pt>
                <c:pt idx="1">
                  <c:v>11.525859999999998</c:v>
                </c:pt>
                <c:pt idx="2">
                  <c:v>2.3078099999999999</c:v>
                </c:pt>
                <c:pt idx="3">
                  <c:v>33.957300000000004</c:v>
                </c:pt>
                <c:pt idx="4">
                  <c:v>16.376519999999999</c:v>
                </c:pt>
                <c:pt idx="5">
                  <c:v>2.4358000000000004</c:v>
                </c:pt>
                <c:pt idx="6">
                  <c:v>3.84</c:v>
                </c:pt>
                <c:pt idx="7">
                  <c:v>260.77391699999993</c:v>
                </c:pt>
                <c:pt idx="8">
                  <c:v>31.298849000000001</c:v>
                </c:pt>
                <c:pt idx="9">
                  <c:v>8.4210999999999991</c:v>
                </c:pt>
                <c:pt idx="10">
                  <c:v>0.69571000000000005</c:v>
                </c:pt>
                <c:pt idx="11">
                  <c:v>168.04756099999997</c:v>
                </c:pt>
                <c:pt idx="12">
                  <c:v>182.91351400000002</c:v>
                </c:pt>
                <c:pt idx="13">
                  <c:v>1.455031</c:v>
                </c:pt>
              </c:numCache>
            </c:numRef>
          </c:val>
          <c:extLst>
            <c:ext xmlns:c16="http://schemas.microsoft.com/office/drawing/2014/chart" uri="{C3380CC4-5D6E-409C-BE32-E72D297353CC}">
              <c16:uniqueId val="{00000001-EEF0-4BB7-8278-2B40CA1AB11C}"/>
            </c:ext>
          </c:extLst>
        </c:ser>
        <c:ser>
          <c:idx val="2"/>
          <c:order val="2"/>
          <c:tx>
            <c:strRef>
              <c:f>'7.2'!$D$3</c:f>
              <c:strCache>
                <c:ptCount val="1"/>
                <c:pt idx="0">
                  <c:v>Doprava</c:v>
                </c:pt>
              </c:strCache>
            </c:strRef>
          </c:tx>
          <c:spPr>
            <a:solidFill>
              <a:schemeClr val="accent3"/>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113.39245899999999</c:v>
                </c:pt>
                <c:pt idx="1">
                  <c:v>23.289634</c:v>
                </c:pt>
                <c:pt idx="2">
                  <c:v>0.26100000000000001</c:v>
                </c:pt>
                <c:pt idx="3">
                  <c:v>6.024532999999999</c:v>
                </c:pt>
                <c:pt idx="4">
                  <c:v>1.4951500000000002</c:v>
                </c:pt>
                <c:pt idx="5">
                  <c:v>6.9403999999999995</c:v>
                </c:pt>
                <c:pt idx="6">
                  <c:v>3.3559999999999999</c:v>
                </c:pt>
                <c:pt idx="7">
                  <c:v>23.671769000000001</c:v>
                </c:pt>
                <c:pt idx="8">
                  <c:v>0.62764999999999993</c:v>
                </c:pt>
                <c:pt idx="9">
                  <c:v>26.775200000000002</c:v>
                </c:pt>
                <c:pt idx="10">
                  <c:v>15.50023</c:v>
                </c:pt>
                <c:pt idx="11">
                  <c:v>10.881174000000003</c:v>
                </c:pt>
                <c:pt idx="12">
                  <c:v>62.137180000000001</c:v>
                </c:pt>
                <c:pt idx="13">
                  <c:v>8.8338699999999992</c:v>
                </c:pt>
              </c:numCache>
            </c:numRef>
          </c:val>
          <c:extLst>
            <c:ext xmlns:c16="http://schemas.microsoft.com/office/drawing/2014/chart" uri="{C3380CC4-5D6E-409C-BE32-E72D297353CC}">
              <c16:uniqueId val="{00000002-EEF0-4BB7-8278-2B40CA1AB11C}"/>
            </c:ext>
          </c:extLst>
        </c:ser>
        <c:ser>
          <c:idx val="3"/>
          <c:order val="3"/>
          <c:tx>
            <c:strRef>
              <c:f>'7.2'!$E$3</c:f>
              <c:strCache>
                <c:ptCount val="1"/>
                <c:pt idx="0">
                  <c:v>Stavebnictví</c:v>
                </c:pt>
              </c:strCache>
            </c:strRef>
          </c:tx>
          <c:spPr>
            <a:solidFill>
              <a:schemeClr val="accent4"/>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16.701335</c:v>
                </c:pt>
                <c:pt idx="1">
                  <c:v>2.0560580000000006</c:v>
                </c:pt>
                <c:pt idx="2">
                  <c:v>0.21099999999999999</c:v>
                </c:pt>
                <c:pt idx="3">
                  <c:v>6.0949450000000001</c:v>
                </c:pt>
                <c:pt idx="4">
                  <c:v>1.9605700000000001</c:v>
                </c:pt>
                <c:pt idx="5">
                  <c:v>3.093</c:v>
                </c:pt>
                <c:pt idx="6">
                  <c:v>0.38119999999999998</c:v>
                </c:pt>
                <c:pt idx="7">
                  <c:v>28.722255000000001</c:v>
                </c:pt>
                <c:pt idx="8">
                  <c:v>12.72974</c:v>
                </c:pt>
                <c:pt idx="9">
                  <c:v>11.728515000000002</c:v>
                </c:pt>
                <c:pt idx="10">
                  <c:v>1.5695730000000001</c:v>
                </c:pt>
                <c:pt idx="11">
                  <c:v>0.56550500000000004</c:v>
                </c:pt>
                <c:pt idx="12">
                  <c:v>4.7972190000000001</c:v>
                </c:pt>
                <c:pt idx="13">
                  <c:v>5.8287379999999995</c:v>
                </c:pt>
              </c:numCache>
            </c:numRef>
          </c:val>
          <c:extLst>
            <c:ext xmlns:c16="http://schemas.microsoft.com/office/drawing/2014/chart" uri="{C3380CC4-5D6E-409C-BE32-E72D297353CC}">
              <c16:uniqueId val="{00000003-EEF0-4BB7-8278-2B40CA1AB11C}"/>
            </c:ext>
          </c:extLst>
        </c:ser>
        <c:ser>
          <c:idx val="4"/>
          <c:order val="4"/>
          <c:tx>
            <c:strRef>
              <c:f>'7.2'!$F$3</c:f>
              <c:strCache>
                <c:ptCount val="1"/>
                <c:pt idx="0">
                  <c:v>Zemědělství a lesnictví</c:v>
                </c:pt>
              </c:strCache>
            </c:strRef>
          </c:tx>
          <c:spPr>
            <a:solidFill>
              <a:schemeClr val="accent5"/>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2.6193780000000002</c:v>
                </c:pt>
                <c:pt idx="1">
                  <c:v>7.6195660000000007</c:v>
                </c:pt>
                <c:pt idx="2">
                  <c:v>20.721671999999998</c:v>
                </c:pt>
                <c:pt idx="3">
                  <c:v>2.4396</c:v>
                </c:pt>
                <c:pt idx="4">
                  <c:v>21.225484999999999</c:v>
                </c:pt>
                <c:pt idx="5">
                  <c:v>0.40400000000000003</c:v>
                </c:pt>
                <c:pt idx="6">
                  <c:v>2.9787199999999996</c:v>
                </c:pt>
                <c:pt idx="7">
                  <c:v>8.2920000000000008E-2</c:v>
                </c:pt>
                <c:pt idx="8">
                  <c:v>3.4267840000000001</c:v>
                </c:pt>
                <c:pt idx="9">
                  <c:v>16.196339999999999</c:v>
                </c:pt>
                <c:pt idx="10">
                  <c:v>18.702172000000001</c:v>
                </c:pt>
                <c:pt idx="11">
                  <c:v>4.9071910000000001</c:v>
                </c:pt>
                <c:pt idx="12">
                  <c:v>36.898509999999995</c:v>
                </c:pt>
                <c:pt idx="13">
                  <c:v>3.3762719999999997</c:v>
                </c:pt>
              </c:numCache>
            </c:numRef>
          </c:val>
          <c:extLst>
            <c:ext xmlns:c16="http://schemas.microsoft.com/office/drawing/2014/chart" uri="{C3380CC4-5D6E-409C-BE32-E72D297353CC}">
              <c16:uniqueId val="{00000004-EEF0-4BB7-8278-2B40CA1AB11C}"/>
            </c:ext>
          </c:extLst>
        </c:ser>
        <c:ser>
          <c:idx val="5"/>
          <c:order val="5"/>
          <c:tx>
            <c:strRef>
              <c:f>'7.2'!$G$3</c:f>
              <c:strCache>
                <c:ptCount val="1"/>
                <c:pt idx="0">
                  <c:v>Domácnosti</c:v>
                </c:pt>
              </c:strCache>
            </c:strRef>
          </c:tx>
          <c:spPr>
            <a:solidFill>
              <a:schemeClr val="accent6"/>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2390.3471159999995</c:v>
                </c:pt>
                <c:pt idx="1">
                  <c:v>797.24338300000011</c:v>
                </c:pt>
                <c:pt idx="2">
                  <c:v>715.36574700100005</c:v>
                </c:pt>
                <c:pt idx="3">
                  <c:v>605.40316399999995</c:v>
                </c:pt>
                <c:pt idx="4">
                  <c:v>310.31715886746707</c:v>
                </c:pt>
                <c:pt idx="5">
                  <c:v>632.4769100000002</c:v>
                </c:pt>
                <c:pt idx="6">
                  <c:v>388.71748099999979</c:v>
                </c:pt>
                <c:pt idx="7">
                  <c:v>2164.5529900000001</c:v>
                </c:pt>
                <c:pt idx="8">
                  <c:v>612.677097</c:v>
                </c:pt>
                <c:pt idx="9">
                  <c:v>508.03770209908737</c:v>
                </c:pt>
                <c:pt idx="10">
                  <c:v>724.83464200000014</c:v>
                </c:pt>
                <c:pt idx="11">
                  <c:v>972.09751200000005</c:v>
                </c:pt>
                <c:pt idx="12">
                  <c:v>1498.2848610000003</c:v>
                </c:pt>
                <c:pt idx="13">
                  <c:v>509.15777099999985</c:v>
                </c:pt>
              </c:numCache>
            </c:numRef>
          </c:val>
          <c:extLst>
            <c:ext xmlns:c16="http://schemas.microsoft.com/office/drawing/2014/chart" uri="{C3380CC4-5D6E-409C-BE32-E72D297353CC}">
              <c16:uniqueId val="{00000005-EEF0-4BB7-8278-2B40CA1AB11C}"/>
            </c:ext>
          </c:extLst>
        </c:ser>
        <c:ser>
          <c:idx val="6"/>
          <c:order val="6"/>
          <c:tx>
            <c:strRef>
              <c:f>'7.2'!$H$3</c:f>
              <c:strCache>
                <c:ptCount val="1"/>
                <c:pt idx="0">
                  <c:v>Obchod, služby, školství, zdravotnictví</c:v>
                </c:pt>
              </c:strCache>
            </c:strRef>
          </c:tx>
          <c:spPr>
            <a:solidFill>
              <a:srgbClr val="F0948F"/>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1703.3234669999997</c:v>
                </c:pt>
                <c:pt idx="1">
                  <c:v>510.23601200000007</c:v>
                </c:pt>
                <c:pt idx="2">
                  <c:v>325.68253799999997</c:v>
                </c:pt>
                <c:pt idx="3">
                  <c:v>279.5125890000001</c:v>
                </c:pt>
                <c:pt idx="4">
                  <c:v>135.23846600000002</c:v>
                </c:pt>
                <c:pt idx="5">
                  <c:v>382.50609800000007</c:v>
                </c:pt>
                <c:pt idx="6">
                  <c:v>231.27974600000005</c:v>
                </c:pt>
                <c:pt idx="7">
                  <c:v>1157.9283519999997</c:v>
                </c:pt>
                <c:pt idx="8">
                  <c:v>349.85654299999987</c:v>
                </c:pt>
                <c:pt idx="9">
                  <c:v>346.13676600000002</c:v>
                </c:pt>
                <c:pt idx="10">
                  <c:v>495.47909800000008</c:v>
                </c:pt>
                <c:pt idx="11">
                  <c:v>455.84918699999992</c:v>
                </c:pt>
                <c:pt idx="12">
                  <c:v>673.05675099999974</c:v>
                </c:pt>
                <c:pt idx="13">
                  <c:v>257.71442900000005</c:v>
                </c:pt>
              </c:numCache>
            </c:numRef>
          </c:val>
          <c:extLst>
            <c:ext xmlns:c16="http://schemas.microsoft.com/office/drawing/2014/chart" uri="{C3380CC4-5D6E-409C-BE32-E72D297353CC}">
              <c16:uniqueId val="{00000006-EEF0-4BB7-8278-2B40CA1AB11C}"/>
            </c:ext>
          </c:extLst>
        </c:ser>
        <c:ser>
          <c:idx val="7"/>
          <c:order val="7"/>
          <c:tx>
            <c:strRef>
              <c:f>'7.2'!$I$3</c:f>
              <c:strCache>
                <c:ptCount val="1"/>
                <c:pt idx="0">
                  <c:v>Ostatní</c:v>
                </c:pt>
              </c:strCache>
            </c:strRef>
          </c:tx>
          <c:spPr>
            <a:solidFill>
              <a:srgbClr val="F7C9C7"/>
            </a:solidFill>
          </c:spPr>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45.656046999999994</c:v>
                </c:pt>
                <c:pt idx="1">
                  <c:v>54.727029000000002</c:v>
                </c:pt>
                <c:pt idx="2">
                  <c:v>652.35809900000015</c:v>
                </c:pt>
                <c:pt idx="3">
                  <c:v>58.474075000000006</c:v>
                </c:pt>
                <c:pt idx="4">
                  <c:v>1.0223629999999999</c:v>
                </c:pt>
                <c:pt idx="5">
                  <c:v>19.612463000000002</c:v>
                </c:pt>
                <c:pt idx="6">
                  <c:v>5.7439789999999995</c:v>
                </c:pt>
                <c:pt idx="7">
                  <c:v>22.927088000000005</c:v>
                </c:pt>
                <c:pt idx="8">
                  <c:v>6.5293299999999999</c:v>
                </c:pt>
                <c:pt idx="9">
                  <c:v>89.680453999999997</c:v>
                </c:pt>
                <c:pt idx="10">
                  <c:v>21.378689999999999</c:v>
                </c:pt>
                <c:pt idx="11">
                  <c:v>5.7515229999999988</c:v>
                </c:pt>
                <c:pt idx="12">
                  <c:v>70.757741999999993</c:v>
                </c:pt>
                <c:pt idx="13">
                  <c:v>1.8580509999999999</c:v>
                </c:pt>
              </c:numCache>
            </c:numRef>
          </c:val>
          <c:extLst>
            <c:ext xmlns:c16="http://schemas.microsoft.com/office/drawing/2014/chart" uri="{C3380CC4-5D6E-409C-BE32-E72D297353CC}">
              <c16:uniqueId val="{00000007-EEF0-4BB7-8278-2B40CA1AB11C}"/>
            </c:ext>
          </c:extLst>
        </c:ser>
        <c:dLbls>
          <c:showLegendKey val="0"/>
          <c:showVal val="0"/>
          <c:showCatName val="0"/>
          <c:showSerName val="0"/>
          <c:showPercent val="0"/>
          <c:showBubbleSize val="0"/>
        </c:dLbls>
        <c:gapWidth val="104"/>
        <c:overlap val="100"/>
        <c:axId val="234987904"/>
        <c:axId val="234989440"/>
      </c:barChart>
      <c:catAx>
        <c:axId val="234987904"/>
        <c:scaling>
          <c:orientation val="minMax"/>
        </c:scaling>
        <c:delete val="0"/>
        <c:axPos val="b"/>
        <c:numFmt formatCode="General" sourceLinked="0"/>
        <c:majorTickMark val="none"/>
        <c:minorTickMark val="none"/>
        <c:tickLblPos val="nextTo"/>
        <c:txPr>
          <a:bodyPr rot="-5400000" vert="horz"/>
          <a:lstStyle/>
          <a:p>
            <a:pPr>
              <a:defRPr sz="900"/>
            </a:pPr>
            <a:endParaRPr lang="cs-CZ"/>
          </a:p>
        </c:txPr>
        <c:crossAx val="234989440"/>
        <c:crosses val="autoZero"/>
        <c:auto val="1"/>
        <c:lblAlgn val="ctr"/>
        <c:lblOffset val="100"/>
        <c:tickLblSkip val="1"/>
        <c:noMultiLvlLbl val="0"/>
      </c:catAx>
      <c:valAx>
        <c:axId val="234989440"/>
        <c:scaling>
          <c:orientation val="minMax"/>
          <c:max val="6000"/>
        </c:scaling>
        <c:delete val="0"/>
        <c:axPos val="l"/>
        <c:majorGridlines/>
        <c:numFmt formatCode="#,##0" sourceLinked="0"/>
        <c:majorTickMark val="out"/>
        <c:minorTickMark val="none"/>
        <c:tickLblPos val="nextTo"/>
        <c:spPr>
          <a:ln>
            <a:noFill/>
          </a:ln>
        </c:spPr>
        <c:txPr>
          <a:bodyPr/>
          <a:lstStyle/>
          <a:p>
            <a:pPr>
              <a:defRPr sz="900"/>
            </a:pPr>
            <a:endParaRPr lang="cs-CZ"/>
          </a:p>
        </c:txPr>
        <c:crossAx val="234987904"/>
        <c:crosses val="autoZero"/>
        <c:crossBetween val="between"/>
      </c:valAx>
    </c:plotArea>
    <c:legend>
      <c:legendPos val="b"/>
      <c:layout>
        <c:manualLayout>
          <c:xMode val="edge"/>
          <c:yMode val="edge"/>
          <c:x val="3.5802607748353847E-5"/>
          <c:y val="0.96114827631810973"/>
          <c:w val="0.76038085455043547"/>
          <c:h val="3.8851835715753971E-2"/>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tx2"/>
                </a:solidFill>
              </a:rPr>
              <a:t>Podíl</a:t>
            </a:r>
            <a:r>
              <a:rPr lang="cs-CZ" sz="1000" baseline="0">
                <a:solidFill>
                  <a:schemeClr val="tx2"/>
                </a:solidFill>
              </a:rPr>
              <a:t> jednotlivých sektorů národního hospodářství na spotřebě tepla v ČR</a:t>
            </a:r>
            <a:endParaRPr lang="cs-CZ" sz="1000">
              <a:solidFill>
                <a:schemeClr val="tx2"/>
              </a:solidFill>
            </a:endParaRPr>
          </a:p>
        </c:rich>
      </c:tx>
      <c:layout>
        <c:manualLayout>
          <c:xMode val="edge"/>
          <c:yMode val="edge"/>
          <c:x val="7.1662715632701277E-3"/>
          <c:y val="1.4608939117821381E-2"/>
        </c:manualLayout>
      </c:layout>
      <c:overlay val="0"/>
    </c:title>
    <c:autoTitleDeleted val="0"/>
    <c:plotArea>
      <c:layout/>
      <c:doughnutChart>
        <c:varyColors val="1"/>
        <c:ser>
          <c:idx val="0"/>
          <c:order val="0"/>
          <c:dPt>
            <c:idx val="0"/>
            <c:bubble3D val="0"/>
            <c:spPr>
              <a:solidFill>
                <a:schemeClr val="tx2"/>
              </a:solidFill>
            </c:spPr>
            <c:extLst>
              <c:ext xmlns:c16="http://schemas.microsoft.com/office/drawing/2014/chart" uri="{C3380CC4-5D6E-409C-BE32-E72D297353CC}">
                <c16:uniqueId val="{00000000-30B3-4FD4-A40A-943455922E4B}"/>
              </c:ext>
            </c:extLst>
          </c:dPt>
          <c:dPt>
            <c:idx val="1"/>
            <c:bubble3D val="0"/>
            <c:spPr>
              <a:solidFill>
                <a:schemeClr val="accent2"/>
              </a:solidFill>
            </c:spPr>
            <c:extLst>
              <c:ext xmlns:c16="http://schemas.microsoft.com/office/drawing/2014/chart" uri="{C3380CC4-5D6E-409C-BE32-E72D297353CC}">
                <c16:uniqueId val="{00000000-DE1F-4E2D-ADCB-21064F22A93E}"/>
              </c:ext>
            </c:extLst>
          </c:dPt>
          <c:dPt>
            <c:idx val="2"/>
            <c:bubble3D val="0"/>
            <c:spPr>
              <a:solidFill>
                <a:schemeClr val="accent3"/>
              </a:solidFill>
            </c:spPr>
            <c:extLst>
              <c:ext xmlns:c16="http://schemas.microsoft.com/office/drawing/2014/chart" uri="{C3380CC4-5D6E-409C-BE32-E72D297353CC}">
                <c16:uniqueId val="{00000001-DE1F-4E2D-ADCB-21064F22A93E}"/>
              </c:ext>
            </c:extLst>
          </c:dPt>
          <c:dPt>
            <c:idx val="3"/>
            <c:bubble3D val="0"/>
            <c:spPr>
              <a:solidFill>
                <a:schemeClr val="accent4"/>
              </a:solidFill>
            </c:spPr>
            <c:extLst>
              <c:ext xmlns:c16="http://schemas.microsoft.com/office/drawing/2014/chart" uri="{C3380CC4-5D6E-409C-BE32-E72D297353CC}">
                <c16:uniqueId val="{00000002-DE1F-4E2D-ADCB-21064F22A93E}"/>
              </c:ext>
            </c:extLst>
          </c:dPt>
          <c:dPt>
            <c:idx val="4"/>
            <c:bubble3D val="0"/>
            <c:spPr>
              <a:solidFill>
                <a:schemeClr val="accent5"/>
              </a:solidFill>
            </c:spPr>
            <c:extLst>
              <c:ext xmlns:c16="http://schemas.microsoft.com/office/drawing/2014/chart" uri="{C3380CC4-5D6E-409C-BE32-E72D297353CC}">
                <c16:uniqueId val="{00000003-DE1F-4E2D-ADCB-21064F22A93E}"/>
              </c:ext>
            </c:extLst>
          </c:dPt>
          <c:dPt>
            <c:idx val="5"/>
            <c:bubble3D val="0"/>
            <c:spPr>
              <a:solidFill>
                <a:schemeClr val="accent6"/>
              </a:solidFill>
            </c:spPr>
            <c:extLst>
              <c:ext xmlns:c16="http://schemas.microsoft.com/office/drawing/2014/chart" uri="{C3380CC4-5D6E-409C-BE32-E72D297353CC}">
                <c16:uniqueId val="{00000001-30B3-4FD4-A40A-943455922E4B}"/>
              </c:ext>
            </c:extLst>
          </c:dPt>
          <c:dPt>
            <c:idx val="6"/>
            <c:bubble3D val="0"/>
            <c:spPr>
              <a:solidFill>
                <a:srgbClr val="F0948F"/>
              </a:solidFill>
            </c:spPr>
            <c:extLst>
              <c:ext xmlns:c16="http://schemas.microsoft.com/office/drawing/2014/chart" uri="{C3380CC4-5D6E-409C-BE32-E72D297353CC}">
                <c16:uniqueId val="{00000002-30B3-4FD4-A40A-943455922E4B}"/>
              </c:ext>
            </c:extLst>
          </c:dPt>
          <c:dPt>
            <c:idx val="7"/>
            <c:bubble3D val="0"/>
            <c:spPr>
              <a:solidFill>
                <a:srgbClr val="F7C9C7"/>
              </a:solidFill>
            </c:spPr>
            <c:extLst>
              <c:ext xmlns:c16="http://schemas.microsoft.com/office/drawing/2014/chart" uri="{C3380CC4-5D6E-409C-BE32-E72D297353CC}">
                <c16:uniqueId val="{00000004-DE1F-4E2D-ADCB-21064F22A93E}"/>
              </c:ext>
            </c:extLst>
          </c:dPt>
          <c:dLbls>
            <c:dLbl>
              <c:idx val="2"/>
              <c:layout>
                <c:manualLayout>
                  <c:x val="0.17361353190346868"/>
                  <c:y val="-7.5964934107896525E-3"/>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DE1F-4E2D-ADCB-21064F22A93E}"/>
                </c:ext>
              </c:extLst>
            </c:dLbl>
            <c:dLbl>
              <c:idx val="3"/>
              <c:layout>
                <c:manualLayout>
                  <c:x val="0.18078042506445541"/>
                  <c:y val="4.4938840756193761E-2"/>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DE1F-4E2D-ADCB-21064F22A93E}"/>
                </c:ext>
              </c:extLst>
            </c:dLbl>
            <c:dLbl>
              <c:idx val="4"/>
              <c:layout>
                <c:manualLayout>
                  <c:x val="0.15300220515694521"/>
                  <c:y val="0.10191250190183189"/>
                </c:manualLayout>
              </c:layout>
              <c:numFmt formatCode="0.0%" sourceLinked="0"/>
              <c:spPr>
                <a:ln>
                  <a:noFill/>
                </a:ln>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DE1F-4E2D-ADCB-21064F22A93E}"/>
                </c:ext>
              </c:extLst>
            </c:dLbl>
            <c:dLbl>
              <c:idx val="7"/>
              <c:layout>
                <c:manualLayout>
                  <c:x val="-3.8091630834835282E-3"/>
                  <c:y val="-2.0634434783738328E-2"/>
                </c:manualLayout>
              </c:layout>
              <c:numFmt formatCode="0%" sourceLinked="0"/>
              <c:spPr>
                <a:noFill/>
                <a:ln>
                  <a:noFill/>
                </a:ln>
                <a:effectLst/>
              </c:spPr>
              <c:txPr>
                <a:bodyPr wrap="square"/>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DE1F-4E2D-ADCB-21064F22A93E}"/>
                </c:ext>
              </c:extLst>
            </c:dLbl>
            <c:numFmt formatCode="0%" sourceLinked="0"/>
            <c:spPr>
              <a:noFill/>
              <a:ln>
                <a:noFill/>
              </a:ln>
              <a:effectLst/>
            </c:spPr>
            <c:txPr>
              <a:bodyPr wrap="square"/>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6945.5052039185939</c:v>
                </c:pt>
                <c:pt idx="1">
                  <c:v>750.14125599999988</c:v>
                </c:pt>
                <c:pt idx="2">
                  <c:v>303.18624899999998</c:v>
                </c:pt>
                <c:pt idx="3">
                  <c:v>96.439653000000007</c:v>
                </c:pt>
                <c:pt idx="4">
                  <c:v>141.59861000000001</c:v>
                </c:pt>
                <c:pt idx="5">
                  <c:v>12829.513534967555</c:v>
                </c:pt>
                <c:pt idx="6">
                  <c:v>7303.800041999998</c:v>
                </c:pt>
                <c:pt idx="7">
                  <c:v>1056.4769329999999</c:v>
                </c:pt>
              </c:numCache>
            </c:numRef>
          </c:val>
          <c:extLst>
            <c:ext xmlns:c16="http://schemas.microsoft.com/office/drawing/2014/chart" uri="{C3380CC4-5D6E-409C-BE32-E72D297353CC}">
              <c16:uniqueId val="{00000005-DE1F-4E2D-ADCB-21064F22A93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a:solidFill>
                  <a:schemeClr val="accent1"/>
                </a:solidFill>
              </a:rPr>
              <a:t>Spotřeba tepla podle sektorů</a:t>
            </a:r>
            <a:r>
              <a:rPr lang="cs-CZ" sz="1000" baseline="0">
                <a:solidFill>
                  <a:schemeClr val="accent1"/>
                </a:solidFill>
              </a:rPr>
              <a:t> </a:t>
            </a:r>
            <a:r>
              <a:rPr lang="cs-CZ" sz="1000">
                <a:solidFill>
                  <a:schemeClr val="accent1"/>
                </a:solidFill>
              </a:rPr>
              <a:t>národního hospodářství (GJ)</a:t>
            </a:r>
          </a:p>
        </c:rich>
      </c:tx>
      <c:layout>
        <c:manualLayout>
          <c:xMode val="edge"/>
          <c:yMode val="edge"/>
          <c:x val="0"/>
          <c:y val="0"/>
        </c:manualLayout>
      </c:layout>
      <c:overlay val="0"/>
    </c:title>
    <c:autoTitleDeleted val="0"/>
    <c:plotArea>
      <c:layout>
        <c:manualLayout>
          <c:layoutTarget val="inner"/>
          <c:xMode val="edge"/>
          <c:yMode val="edge"/>
          <c:x val="9.5820074367818905E-2"/>
          <c:y val="0.29398174232186058"/>
          <c:w val="0.51041199091494682"/>
          <c:h val="0.45066335524728635"/>
        </c:manualLayout>
      </c:layout>
      <c:barChart>
        <c:barDir val="col"/>
        <c:grouping val="stacked"/>
        <c:varyColors val="0"/>
        <c:ser>
          <c:idx val="0"/>
          <c:order val="0"/>
          <c:tx>
            <c:strRef>
              <c:f>'8.1'!$A$28</c:f>
              <c:strCache>
                <c:ptCount val="1"/>
                <c:pt idx="0">
                  <c:v>Průmysl</c:v>
                </c:pt>
              </c:strCache>
            </c:strRef>
          </c:tx>
          <c:invertIfNegative val="0"/>
          <c:cat>
            <c:strRef>
              <c:f>'8.1'!$C$38:$E$38</c:f>
              <c:strCache>
                <c:ptCount val="3"/>
                <c:pt idx="0">
                  <c:v>Leden</c:v>
                </c:pt>
                <c:pt idx="1">
                  <c:v>Únor</c:v>
                </c:pt>
                <c:pt idx="2">
                  <c:v>Březen</c:v>
                </c:pt>
              </c:strCache>
            </c:strRef>
          </c:cat>
          <c:val>
            <c:numRef>
              <c:f>('8.1'!$B$28,'8.1'!$D$28,'8.1'!$F$28)</c:f>
              <c:numCache>
                <c:formatCode>#,##0.0</c:formatCode>
                <c:ptCount val="3"/>
                <c:pt idx="0">
                  <c:v>47715.815000000002</c:v>
                </c:pt>
                <c:pt idx="1">
                  <c:v>42020.483</c:v>
                </c:pt>
                <c:pt idx="2">
                  <c:v>37450.887000000002</c:v>
                </c:pt>
              </c:numCache>
            </c:numRef>
          </c:val>
          <c:extLst>
            <c:ext xmlns:c16="http://schemas.microsoft.com/office/drawing/2014/chart" uri="{C3380CC4-5D6E-409C-BE32-E72D297353CC}">
              <c16:uniqueId val="{00000000-07D8-41D7-B8C5-C615F4A0E720}"/>
            </c:ext>
          </c:extLst>
        </c:ser>
        <c:ser>
          <c:idx val="1"/>
          <c:order val="1"/>
          <c:tx>
            <c:strRef>
              <c:f>'8.1'!$A$29</c:f>
              <c:strCache>
                <c:ptCount val="1"/>
                <c:pt idx="0">
                  <c:v>Energetika</c:v>
                </c:pt>
              </c:strCache>
            </c:strRef>
          </c:tx>
          <c:invertIfNegative val="0"/>
          <c:cat>
            <c:strRef>
              <c:f>'8.1'!$C$38:$E$38</c:f>
              <c:strCache>
                <c:ptCount val="3"/>
                <c:pt idx="0">
                  <c:v>Leden</c:v>
                </c:pt>
                <c:pt idx="1">
                  <c:v>Únor</c:v>
                </c:pt>
                <c:pt idx="2">
                  <c:v>Březen</c:v>
                </c:pt>
              </c:strCache>
            </c:strRef>
          </c:cat>
          <c:val>
            <c:numRef>
              <c:f>('8.1'!$B$29,'8.1'!$D$29,'8.1'!$F$29)</c:f>
              <c:numCache>
                <c:formatCode>#,##0.0</c:formatCode>
                <c:ptCount val="3"/>
                <c:pt idx="0">
                  <c:v>4365.8729999999996</c:v>
                </c:pt>
                <c:pt idx="1">
                  <c:v>15016.503999999999</c:v>
                </c:pt>
                <c:pt idx="2">
                  <c:v>6709.9070000000002</c:v>
                </c:pt>
              </c:numCache>
            </c:numRef>
          </c:val>
          <c:extLst>
            <c:ext xmlns:c16="http://schemas.microsoft.com/office/drawing/2014/chart" uri="{C3380CC4-5D6E-409C-BE32-E72D297353CC}">
              <c16:uniqueId val="{00000001-07D8-41D7-B8C5-C615F4A0E720}"/>
            </c:ext>
          </c:extLst>
        </c:ser>
        <c:ser>
          <c:idx val="2"/>
          <c:order val="2"/>
          <c:tx>
            <c:strRef>
              <c:f>'8.1'!$A$30</c:f>
              <c:strCache>
                <c:ptCount val="1"/>
                <c:pt idx="0">
                  <c:v>Doprava</c:v>
                </c:pt>
              </c:strCache>
            </c:strRef>
          </c:tx>
          <c:invertIfNegative val="0"/>
          <c:cat>
            <c:strRef>
              <c:f>'8.1'!$C$38:$E$38</c:f>
              <c:strCache>
                <c:ptCount val="3"/>
                <c:pt idx="0">
                  <c:v>Leden</c:v>
                </c:pt>
                <c:pt idx="1">
                  <c:v>Únor</c:v>
                </c:pt>
                <c:pt idx="2">
                  <c:v>Březen</c:v>
                </c:pt>
              </c:strCache>
            </c:strRef>
          </c:cat>
          <c:val>
            <c:numRef>
              <c:f>('8.1'!$B$30,'8.1'!$D$30,'8.1'!$F$30)</c:f>
              <c:numCache>
                <c:formatCode>#,##0.0</c:formatCode>
                <c:ptCount val="3"/>
                <c:pt idx="0">
                  <c:v>42649.305999999997</c:v>
                </c:pt>
                <c:pt idx="1">
                  <c:v>37792.347000000002</c:v>
                </c:pt>
                <c:pt idx="2">
                  <c:v>32950.805999999997</c:v>
                </c:pt>
              </c:numCache>
            </c:numRef>
          </c:val>
          <c:extLst>
            <c:ext xmlns:c16="http://schemas.microsoft.com/office/drawing/2014/chart" uri="{C3380CC4-5D6E-409C-BE32-E72D297353CC}">
              <c16:uniqueId val="{00000002-07D8-41D7-B8C5-C615F4A0E720}"/>
            </c:ext>
          </c:extLst>
        </c:ser>
        <c:ser>
          <c:idx val="3"/>
          <c:order val="3"/>
          <c:tx>
            <c:strRef>
              <c:f>'8.1'!$A$31</c:f>
              <c:strCache>
                <c:ptCount val="1"/>
                <c:pt idx="0">
                  <c:v>Stavebnictví</c:v>
                </c:pt>
              </c:strCache>
            </c:strRef>
          </c:tx>
          <c:invertIfNegative val="0"/>
          <c:cat>
            <c:strRef>
              <c:f>'8.1'!$C$38:$E$38</c:f>
              <c:strCache>
                <c:ptCount val="3"/>
                <c:pt idx="0">
                  <c:v>Leden</c:v>
                </c:pt>
                <c:pt idx="1">
                  <c:v>Únor</c:v>
                </c:pt>
                <c:pt idx="2">
                  <c:v>Březen</c:v>
                </c:pt>
              </c:strCache>
            </c:strRef>
          </c:cat>
          <c:val>
            <c:numRef>
              <c:f>('8.1'!$B$31,'8.1'!$D$31,'8.1'!$F$31)</c:f>
              <c:numCache>
                <c:formatCode>#,##0.0</c:formatCode>
                <c:ptCount val="3"/>
                <c:pt idx="0">
                  <c:v>5510.6859999999997</c:v>
                </c:pt>
                <c:pt idx="1">
                  <c:v>6207.1589999999997</c:v>
                </c:pt>
                <c:pt idx="2">
                  <c:v>4983.49</c:v>
                </c:pt>
              </c:numCache>
            </c:numRef>
          </c:val>
          <c:extLst>
            <c:ext xmlns:c16="http://schemas.microsoft.com/office/drawing/2014/chart" uri="{C3380CC4-5D6E-409C-BE32-E72D297353CC}">
              <c16:uniqueId val="{00000003-07D8-41D7-B8C5-C615F4A0E720}"/>
            </c:ext>
          </c:extLst>
        </c:ser>
        <c:ser>
          <c:idx val="4"/>
          <c:order val="4"/>
          <c:tx>
            <c:strRef>
              <c:f>'8.1'!$A$32</c:f>
              <c:strCache>
                <c:ptCount val="1"/>
                <c:pt idx="0">
                  <c:v>Zemědělství a lesnictví</c:v>
                </c:pt>
              </c:strCache>
            </c:strRef>
          </c:tx>
          <c:spPr>
            <a:solidFill>
              <a:schemeClr val="accent5"/>
            </a:solidFill>
          </c:spPr>
          <c:invertIfNegative val="0"/>
          <c:cat>
            <c:strRef>
              <c:f>'8.1'!$C$38:$E$38</c:f>
              <c:strCache>
                <c:ptCount val="3"/>
                <c:pt idx="0">
                  <c:v>Leden</c:v>
                </c:pt>
                <c:pt idx="1">
                  <c:v>Únor</c:v>
                </c:pt>
                <c:pt idx="2">
                  <c:v>Březen</c:v>
                </c:pt>
              </c:strCache>
            </c:strRef>
          </c:cat>
          <c:val>
            <c:numRef>
              <c:f>('8.1'!$B$32,'8.1'!$D$32,'8.1'!$F$32)</c:f>
              <c:numCache>
                <c:formatCode>#,##0.0</c:formatCode>
                <c:ptCount val="3"/>
                <c:pt idx="0">
                  <c:v>1101.28</c:v>
                </c:pt>
                <c:pt idx="1">
                  <c:v>800.11</c:v>
                </c:pt>
                <c:pt idx="2">
                  <c:v>717.98800000000006</c:v>
                </c:pt>
              </c:numCache>
            </c:numRef>
          </c:val>
          <c:extLst>
            <c:ext xmlns:c16="http://schemas.microsoft.com/office/drawing/2014/chart" uri="{C3380CC4-5D6E-409C-BE32-E72D297353CC}">
              <c16:uniqueId val="{00000004-07D8-41D7-B8C5-C615F4A0E720}"/>
            </c:ext>
          </c:extLst>
        </c:ser>
        <c:ser>
          <c:idx val="5"/>
          <c:order val="5"/>
          <c:tx>
            <c:strRef>
              <c:f>'8.1'!$A$33</c:f>
              <c:strCache>
                <c:ptCount val="1"/>
                <c:pt idx="0">
                  <c:v>Domácnosti</c:v>
                </c:pt>
              </c:strCache>
            </c:strRef>
          </c:tx>
          <c:spPr>
            <a:solidFill>
              <a:schemeClr val="accent6"/>
            </a:solidFill>
          </c:spPr>
          <c:invertIfNegative val="0"/>
          <c:cat>
            <c:strRef>
              <c:f>'8.1'!$C$38:$E$38</c:f>
              <c:strCache>
                <c:ptCount val="3"/>
                <c:pt idx="0">
                  <c:v>Leden</c:v>
                </c:pt>
                <c:pt idx="1">
                  <c:v>Únor</c:v>
                </c:pt>
                <c:pt idx="2">
                  <c:v>Březen</c:v>
                </c:pt>
              </c:strCache>
            </c:strRef>
          </c:cat>
          <c:val>
            <c:numRef>
              <c:f>('8.1'!$B$33,'8.1'!$D$33,'8.1'!$F$33)</c:f>
              <c:numCache>
                <c:formatCode>#,##0.0</c:formatCode>
                <c:ptCount val="3"/>
                <c:pt idx="0">
                  <c:v>946173.71700000006</c:v>
                </c:pt>
                <c:pt idx="1">
                  <c:v>712163.20900000003</c:v>
                </c:pt>
                <c:pt idx="2">
                  <c:v>732010.19000000018</c:v>
                </c:pt>
              </c:numCache>
            </c:numRef>
          </c:val>
          <c:extLst>
            <c:ext xmlns:c16="http://schemas.microsoft.com/office/drawing/2014/chart" uri="{C3380CC4-5D6E-409C-BE32-E72D297353CC}">
              <c16:uniqueId val="{00000005-07D8-41D7-B8C5-C615F4A0E720}"/>
            </c:ext>
          </c:extLst>
        </c:ser>
        <c:ser>
          <c:idx val="6"/>
          <c:order val="6"/>
          <c:tx>
            <c:strRef>
              <c:f>'8.1'!$A$34</c:f>
              <c:strCache>
                <c:ptCount val="1"/>
                <c:pt idx="0">
                  <c:v>Obchod, služby, školství, zdravotnictví</c:v>
                </c:pt>
              </c:strCache>
            </c:strRef>
          </c:tx>
          <c:spPr>
            <a:solidFill>
              <a:srgbClr val="F0948F"/>
            </a:solidFill>
          </c:spPr>
          <c:invertIfNegative val="0"/>
          <c:cat>
            <c:strRef>
              <c:f>'8.1'!$C$38:$E$38</c:f>
              <c:strCache>
                <c:ptCount val="3"/>
                <c:pt idx="0">
                  <c:v>Leden</c:v>
                </c:pt>
                <c:pt idx="1">
                  <c:v>Únor</c:v>
                </c:pt>
                <c:pt idx="2">
                  <c:v>Březen</c:v>
                </c:pt>
              </c:strCache>
            </c:strRef>
          </c:cat>
          <c:val>
            <c:numRef>
              <c:f>('8.1'!$B$34,'8.1'!$D$34,'8.1'!$F$34)</c:f>
              <c:numCache>
                <c:formatCode>#,##0.0</c:formatCode>
                <c:ptCount val="3"/>
                <c:pt idx="0">
                  <c:v>648355.30200000026</c:v>
                </c:pt>
                <c:pt idx="1">
                  <c:v>548679.78899999987</c:v>
                </c:pt>
                <c:pt idx="2">
                  <c:v>506288.37600000005</c:v>
                </c:pt>
              </c:numCache>
            </c:numRef>
          </c:val>
          <c:extLst>
            <c:ext xmlns:c16="http://schemas.microsoft.com/office/drawing/2014/chart" uri="{C3380CC4-5D6E-409C-BE32-E72D297353CC}">
              <c16:uniqueId val="{00000006-07D8-41D7-B8C5-C615F4A0E720}"/>
            </c:ext>
          </c:extLst>
        </c:ser>
        <c:ser>
          <c:idx val="7"/>
          <c:order val="7"/>
          <c:tx>
            <c:strRef>
              <c:f>'8.1'!$A$35</c:f>
              <c:strCache>
                <c:ptCount val="1"/>
                <c:pt idx="0">
                  <c:v>Ostatní</c:v>
                </c:pt>
              </c:strCache>
            </c:strRef>
          </c:tx>
          <c:spPr>
            <a:solidFill>
              <a:srgbClr val="F7C9C7"/>
            </a:solidFill>
          </c:spPr>
          <c:invertIfNegative val="0"/>
          <c:cat>
            <c:strRef>
              <c:f>'8.1'!$C$38:$E$38</c:f>
              <c:strCache>
                <c:ptCount val="3"/>
                <c:pt idx="0">
                  <c:v>Leden</c:v>
                </c:pt>
                <c:pt idx="1">
                  <c:v>Únor</c:v>
                </c:pt>
                <c:pt idx="2">
                  <c:v>Březen</c:v>
                </c:pt>
              </c:strCache>
            </c:strRef>
          </c:cat>
          <c:val>
            <c:numRef>
              <c:f>('8.1'!$B$35,'8.1'!$D$35,'8.1'!$F$35)</c:f>
              <c:numCache>
                <c:formatCode>#,##0.0</c:formatCode>
                <c:ptCount val="3"/>
                <c:pt idx="0">
                  <c:v>18850.938999999998</c:v>
                </c:pt>
                <c:pt idx="1">
                  <c:v>13667.569</c:v>
                </c:pt>
                <c:pt idx="2">
                  <c:v>13137.539000000001</c:v>
                </c:pt>
              </c:numCache>
            </c:numRef>
          </c:val>
          <c:extLst>
            <c:ext xmlns:c16="http://schemas.microsoft.com/office/drawing/2014/chart" uri="{C3380CC4-5D6E-409C-BE32-E72D297353CC}">
              <c16:uniqueId val="{00000007-07D8-41D7-B8C5-C615F4A0E720}"/>
            </c:ext>
          </c:extLst>
        </c:ser>
        <c:dLbls>
          <c:showLegendKey val="0"/>
          <c:showVal val="0"/>
          <c:showCatName val="0"/>
          <c:showSerName val="0"/>
          <c:showPercent val="0"/>
          <c:showBubbleSize val="0"/>
        </c:dLbls>
        <c:gapWidth val="50"/>
        <c:overlap val="100"/>
        <c:axId val="233661952"/>
        <c:axId val="233663488"/>
      </c:barChart>
      <c:catAx>
        <c:axId val="23366195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3663488"/>
        <c:crosses val="autoZero"/>
        <c:auto val="1"/>
        <c:lblAlgn val="ctr"/>
        <c:lblOffset val="100"/>
        <c:noMultiLvlLbl val="0"/>
      </c:catAx>
      <c:valAx>
        <c:axId val="233663488"/>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3661952"/>
        <c:crosses val="autoZero"/>
        <c:crossBetween val="between"/>
        <c:majorUnit val="500000"/>
      </c:valAx>
    </c:plotArea>
    <c:plotVisOnly val="1"/>
    <c:dispBlanksAs val="gap"/>
    <c:showDLblsOverMax val="0"/>
  </c:chart>
  <c:spPr>
    <a:ln>
      <a:noFill/>
    </a:ln>
  </c:spPr>
  <c:txPr>
    <a:bodyPr/>
    <a:lstStyle/>
    <a:p>
      <a:pPr>
        <a:defRPr sz="1000"/>
      </a:pPr>
      <a:endParaRPr lang="cs-CZ"/>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v ČR</a:t>
            </a:r>
          </a:p>
        </c:rich>
      </c:tx>
      <c:layout>
        <c:manualLayout>
          <c:xMode val="edge"/>
          <c:yMode val="edge"/>
          <c:x val="5.2920909316302894E-4"/>
          <c:y val="0"/>
        </c:manualLayout>
      </c:layout>
      <c:overlay val="0"/>
    </c:title>
    <c:autoTitleDeleted val="0"/>
    <c:plotArea>
      <c:layout>
        <c:manualLayout>
          <c:layoutTarget val="inner"/>
          <c:xMode val="edge"/>
          <c:yMode val="edge"/>
          <c:x val="6.7874699701625241E-2"/>
          <c:y val="0.17364373640247927"/>
          <c:w val="0.86679862645627792"/>
          <c:h val="0.23923655005223349"/>
        </c:manualLayout>
      </c:layout>
      <c:barChart>
        <c:barDir val="bar"/>
        <c:grouping val="clustered"/>
        <c:varyColors val="0"/>
        <c:ser>
          <c:idx val="0"/>
          <c:order val="0"/>
          <c:tx>
            <c:strRef>
              <c:f>'8.1'!$A$38</c:f>
              <c:strCache>
                <c:ptCount val="1"/>
                <c:pt idx="0">
                  <c:v>Instalovaný výkon</c:v>
                </c:pt>
              </c:strCache>
            </c:strRef>
          </c:tx>
          <c:invertIfNegative val="0"/>
          <c:val>
            <c:numRef>
              <c:f>'8.1'!$B$38</c:f>
              <c:numCache>
                <c:formatCode>0.0%</c:formatCode>
                <c:ptCount val="1"/>
                <c:pt idx="0">
                  <c:v>5.3754071269481056E-2</c:v>
                </c:pt>
              </c:numCache>
            </c:numRef>
          </c:val>
          <c:extLst>
            <c:ext xmlns:c16="http://schemas.microsoft.com/office/drawing/2014/chart" uri="{C3380CC4-5D6E-409C-BE32-E72D297353CC}">
              <c16:uniqueId val="{00000000-92D8-4483-98D6-699F0B52D202}"/>
            </c:ext>
          </c:extLst>
        </c:ser>
        <c:ser>
          <c:idx val="1"/>
          <c:order val="1"/>
          <c:tx>
            <c:strRef>
              <c:f>'8.1'!$A$39</c:f>
              <c:strCache>
                <c:ptCount val="1"/>
                <c:pt idx="0">
                  <c:v>Výroba tepla brutto</c:v>
                </c:pt>
              </c:strCache>
            </c:strRef>
          </c:tx>
          <c:invertIfNegative val="0"/>
          <c:val>
            <c:numRef>
              <c:f>'8.1'!$B$39</c:f>
              <c:numCache>
                <c:formatCode>0.0%</c:formatCode>
                <c:ptCount val="1"/>
                <c:pt idx="0">
                  <c:v>3.5636868691027085E-2</c:v>
                </c:pt>
              </c:numCache>
            </c:numRef>
          </c:val>
          <c:extLst>
            <c:ext xmlns:c16="http://schemas.microsoft.com/office/drawing/2014/chart" uri="{C3380CC4-5D6E-409C-BE32-E72D297353CC}">
              <c16:uniqueId val="{00000001-92D8-4483-98D6-699F0B52D202}"/>
            </c:ext>
          </c:extLst>
        </c:ser>
        <c:ser>
          <c:idx val="2"/>
          <c:order val="2"/>
          <c:tx>
            <c:strRef>
              <c:f>'8.1'!$A$40</c:f>
              <c:strCache>
                <c:ptCount val="1"/>
                <c:pt idx="0">
                  <c:v>Dodávky tepla</c:v>
                </c:pt>
              </c:strCache>
            </c:strRef>
          </c:tx>
          <c:invertIfNegative val="0"/>
          <c:val>
            <c:numRef>
              <c:f>'8.1'!$B$40</c:f>
              <c:numCache>
                <c:formatCode>0.0%</c:formatCode>
                <c:ptCount val="1"/>
                <c:pt idx="0">
                  <c:v>4.4856007470478756E-2</c:v>
                </c:pt>
              </c:numCache>
            </c:numRef>
          </c:val>
          <c:extLst>
            <c:ext xmlns:c16="http://schemas.microsoft.com/office/drawing/2014/chart" uri="{C3380CC4-5D6E-409C-BE32-E72D297353CC}">
              <c16:uniqueId val="{00000002-92D8-4483-98D6-699F0B52D202}"/>
            </c:ext>
          </c:extLst>
        </c:ser>
        <c:dLbls>
          <c:showLegendKey val="0"/>
          <c:showVal val="0"/>
          <c:showCatName val="0"/>
          <c:showSerName val="0"/>
          <c:showPercent val="0"/>
          <c:showBubbleSize val="0"/>
        </c:dLbls>
        <c:gapWidth val="150"/>
        <c:axId val="237438464"/>
        <c:axId val="237440000"/>
      </c:barChart>
      <c:catAx>
        <c:axId val="237438464"/>
        <c:scaling>
          <c:orientation val="maxMin"/>
        </c:scaling>
        <c:delete val="0"/>
        <c:axPos val="l"/>
        <c:numFmt formatCode="General" sourceLinked="1"/>
        <c:majorTickMark val="none"/>
        <c:minorTickMark val="none"/>
        <c:tickLblPos val="none"/>
        <c:crossAx val="237440000"/>
        <c:crosses val="autoZero"/>
        <c:auto val="1"/>
        <c:lblAlgn val="ctr"/>
        <c:lblOffset val="100"/>
        <c:noMultiLvlLbl val="0"/>
      </c:catAx>
      <c:valAx>
        <c:axId val="237440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438464"/>
        <c:crosses val="max"/>
        <c:crossBetween val="between"/>
      </c:valAx>
    </c:plotArea>
    <c:legend>
      <c:legendPos val="b"/>
      <c:layout>
        <c:manualLayout>
          <c:xMode val="edge"/>
          <c:yMode val="edge"/>
          <c:x val="0"/>
          <c:y val="0.61791562040250336"/>
          <c:w val="0.48816888524113639"/>
          <c:h val="0.2968850877280495"/>
        </c:manualLayout>
      </c:layout>
      <c:overlay val="0"/>
      <c:txPr>
        <a:bodyPr/>
        <a:lstStyle/>
        <a:p>
          <a:pPr>
            <a:defRPr sz="900">
              <a:latin typeface="Arial" panose="020B0604020202020204" pitchFamily="34" charset="0"/>
              <a:cs typeface="Arial" panose="020B0604020202020204" pitchFamily="34" charset="0"/>
            </a:defRPr>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'8.1'!$A$10</c:f>
              <c:strCache>
                <c:ptCount val="1"/>
                <c:pt idx="0">
                  <c:v>Biomasa</c:v>
                </c:pt>
              </c:strCache>
            </c:strRef>
          </c:tx>
          <c:spPr>
            <a:solidFill>
              <a:schemeClr val="accent1"/>
            </a:solidFill>
          </c:spPr>
          <c:invertIfNegative val="0"/>
          <c:cat>
            <c:strRef>
              <c:f>'8.1'!$C$38:$E$38</c:f>
              <c:strCache>
                <c:ptCount val="3"/>
                <c:pt idx="0">
                  <c:v>Leden</c:v>
                </c:pt>
                <c:pt idx="1">
                  <c:v>Únor</c:v>
                </c:pt>
                <c:pt idx="2">
                  <c:v>Březen</c:v>
                </c:pt>
              </c:strCache>
            </c:strRef>
          </c:cat>
          <c:val>
            <c:numRef>
              <c:f>('8.1'!$B$10,'8.1'!$D$10,'8.1'!$F$10)</c:f>
              <c:numCache>
                <c:formatCode>#,##0.0</c:formatCode>
                <c:ptCount val="3"/>
                <c:pt idx="0">
                  <c:v>0</c:v>
                </c:pt>
                <c:pt idx="1">
                  <c:v>0</c:v>
                </c:pt>
                <c:pt idx="2">
                  <c:v>0</c:v>
                </c:pt>
              </c:numCache>
            </c:numRef>
          </c:val>
          <c:extLst>
            <c:ext xmlns:c16="http://schemas.microsoft.com/office/drawing/2014/chart" uri="{C3380CC4-5D6E-409C-BE32-E72D297353CC}">
              <c16:uniqueId val="{00000000-7D58-4EAE-BC86-D545F330926A}"/>
            </c:ext>
          </c:extLst>
        </c:ser>
        <c:ser>
          <c:idx val="1"/>
          <c:order val="1"/>
          <c:tx>
            <c:strRef>
              <c:f>'8.1'!$A$11</c:f>
              <c:strCache>
                <c:ptCount val="1"/>
                <c:pt idx="0">
                  <c:v>Bioplyn</c:v>
                </c:pt>
              </c:strCache>
            </c:strRef>
          </c:tx>
          <c:spPr>
            <a:solidFill>
              <a:schemeClr val="accent2"/>
            </a:solidFill>
          </c:spPr>
          <c:invertIfNegative val="0"/>
          <c:cat>
            <c:strRef>
              <c:f>'8.1'!$C$38:$E$38</c:f>
              <c:strCache>
                <c:ptCount val="3"/>
                <c:pt idx="0">
                  <c:v>Leden</c:v>
                </c:pt>
                <c:pt idx="1">
                  <c:v>Únor</c:v>
                </c:pt>
                <c:pt idx="2">
                  <c:v>Březen</c:v>
                </c:pt>
              </c:strCache>
            </c:strRef>
          </c:cat>
          <c:val>
            <c:numRef>
              <c:f>('8.1'!$B$11,'8.1'!$D$11,'8.1'!$F$11)</c:f>
              <c:numCache>
                <c:formatCode>#,##0.0</c:formatCode>
                <c:ptCount val="3"/>
                <c:pt idx="0">
                  <c:v>8162</c:v>
                </c:pt>
                <c:pt idx="1">
                  <c:v>7441</c:v>
                </c:pt>
                <c:pt idx="2">
                  <c:v>8394</c:v>
                </c:pt>
              </c:numCache>
            </c:numRef>
          </c:val>
          <c:extLst>
            <c:ext xmlns:c16="http://schemas.microsoft.com/office/drawing/2014/chart" uri="{C3380CC4-5D6E-409C-BE32-E72D297353CC}">
              <c16:uniqueId val="{00000001-7D58-4EAE-BC86-D545F330926A}"/>
            </c:ext>
          </c:extLst>
        </c:ser>
        <c:ser>
          <c:idx val="2"/>
          <c:order val="2"/>
          <c:tx>
            <c:strRef>
              <c:f>'8.1'!$A$12</c:f>
              <c:strCache>
                <c:ptCount val="1"/>
                <c:pt idx="0">
                  <c:v>Černé uhlí</c:v>
                </c:pt>
              </c:strCache>
            </c:strRef>
          </c:tx>
          <c:spPr>
            <a:solidFill>
              <a:schemeClr val="accent3"/>
            </a:solidFill>
          </c:spPr>
          <c:invertIfNegative val="0"/>
          <c:cat>
            <c:strRef>
              <c:f>'8.1'!$C$38:$E$38</c:f>
              <c:strCache>
                <c:ptCount val="3"/>
                <c:pt idx="0">
                  <c:v>Leden</c:v>
                </c:pt>
                <c:pt idx="1">
                  <c:v>Únor</c:v>
                </c:pt>
                <c:pt idx="2">
                  <c:v>Březen</c:v>
                </c:pt>
              </c:strCache>
            </c:strRef>
          </c:cat>
          <c:val>
            <c:numRef>
              <c:f>('8.1'!$B$12,'8.1'!$D$12,'8.1'!$F$12)</c:f>
              <c:numCache>
                <c:formatCode>#,##0.0</c:formatCode>
                <c:ptCount val="3"/>
                <c:pt idx="0">
                  <c:v>0</c:v>
                </c:pt>
                <c:pt idx="1">
                  <c:v>0</c:v>
                </c:pt>
                <c:pt idx="2">
                  <c:v>0</c:v>
                </c:pt>
              </c:numCache>
            </c:numRef>
          </c:val>
          <c:extLst>
            <c:ext xmlns:c16="http://schemas.microsoft.com/office/drawing/2014/chart" uri="{C3380CC4-5D6E-409C-BE32-E72D297353CC}">
              <c16:uniqueId val="{00000002-7D58-4EAE-BC86-D545F330926A}"/>
            </c:ext>
          </c:extLst>
        </c:ser>
        <c:ser>
          <c:idx val="3"/>
          <c:order val="3"/>
          <c:tx>
            <c:strRef>
              <c:f>'8.1'!$A$13</c:f>
              <c:strCache>
                <c:ptCount val="1"/>
                <c:pt idx="0">
                  <c:v>Elektrická energie</c:v>
                </c:pt>
              </c:strCache>
            </c:strRef>
          </c:tx>
          <c:spPr>
            <a:solidFill>
              <a:schemeClr val="accent4"/>
            </a:solidFill>
          </c:spPr>
          <c:invertIfNegative val="0"/>
          <c:cat>
            <c:strRef>
              <c:f>'8.1'!$C$38:$E$38</c:f>
              <c:strCache>
                <c:ptCount val="3"/>
                <c:pt idx="0">
                  <c:v>Leden</c:v>
                </c:pt>
                <c:pt idx="1">
                  <c:v>Únor</c:v>
                </c:pt>
                <c:pt idx="2">
                  <c:v>Březen</c:v>
                </c:pt>
              </c:strCache>
            </c:strRef>
          </c:cat>
          <c:val>
            <c:numRef>
              <c:f>('8.1'!$B$13,'8.1'!$D$13,'8.1'!$F$13)</c:f>
              <c:numCache>
                <c:formatCode>#,##0.0</c:formatCode>
                <c:ptCount val="3"/>
                <c:pt idx="0">
                  <c:v>0</c:v>
                </c:pt>
                <c:pt idx="1">
                  <c:v>0</c:v>
                </c:pt>
                <c:pt idx="2">
                  <c:v>0</c:v>
                </c:pt>
              </c:numCache>
            </c:numRef>
          </c:val>
          <c:extLst>
            <c:ext xmlns:c16="http://schemas.microsoft.com/office/drawing/2014/chart" uri="{C3380CC4-5D6E-409C-BE32-E72D297353CC}">
              <c16:uniqueId val="{00000003-7D58-4EAE-BC86-D545F330926A}"/>
            </c:ext>
          </c:extLst>
        </c:ser>
        <c:ser>
          <c:idx val="4"/>
          <c:order val="4"/>
          <c:tx>
            <c:strRef>
              <c:f>'8.1'!$A$14</c:f>
              <c:strCache>
                <c:ptCount val="1"/>
                <c:pt idx="0">
                  <c:v>Energie prostředí (tepelné čerpadlo)</c:v>
                </c:pt>
              </c:strCache>
            </c:strRef>
          </c:tx>
          <c:spPr>
            <a:solidFill>
              <a:schemeClr val="accent5"/>
            </a:solidFill>
          </c:spPr>
          <c:invertIfNegative val="0"/>
          <c:cat>
            <c:strRef>
              <c:f>'8.1'!$C$38:$E$38</c:f>
              <c:strCache>
                <c:ptCount val="3"/>
                <c:pt idx="0">
                  <c:v>Leden</c:v>
                </c:pt>
                <c:pt idx="1">
                  <c:v>Únor</c:v>
                </c:pt>
                <c:pt idx="2">
                  <c:v>Březen</c:v>
                </c:pt>
              </c:strCache>
            </c:strRef>
          </c:cat>
          <c:val>
            <c:numRef>
              <c:f>('8.1'!$B$14,'8.1'!$D$14,'8.1'!$F$14)</c:f>
              <c:numCache>
                <c:formatCode>#,##0.0</c:formatCode>
                <c:ptCount val="3"/>
                <c:pt idx="0">
                  <c:v>507</c:v>
                </c:pt>
                <c:pt idx="1">
                  <c:v>379</c:v>
                </c:pt>
                <c:pt idx="2">
                  <c:v>247</c:v>
                </c:pt>
              </c:numCache>
            </c:numRef>
          </c:val>
          <c:extLst>
            <c:ext xmlns:c16="http://schemas.microsoft.com/office/drawing/2014/chart" uri="{C3380CC4-5D6E-409C-BE32-E72D297353CC}">
              <c16:uniqueId val="{00000004-7D58-4EAE-BC86-D545F330926A}"/>
            </c:ext>
          </c:extLst>
        </c:ser>
        <c:ser>
          <c:idx val="5"/>
          <c:order val="5"/>
          <c:tx>
            <c:strRef>
              <c:f>'8.1'!$A$15</c:f>
              <c:strCache>
                <c:ptCount val="1"/>
                <c:pt idx="0">
                  <c:v>Energie Slunce (solární kolektor)</c:v>
                </c:pt>
              </c:strCache>
            </c:strRef>
          </c:tx>
          <c:spPr>
            <a:solidFill>
              <a:schemeClr val="accent6"/>
            </a:solidFill>
          </c:spPr>
          <c:invertIfNegative val="0"/>
          <c:cat>
            <c:strRef>
              <c:f>'8.1'!$C$38:$E$38</c:f>
              <c:strCache>
                <c:ptCount val="3"/>
                <c:pt idx="0">
                  <c:v>Leden</c:v>
                </c:pt>
                <c:pt idx="1">
                  <c:v>Únor</c:v>
                </c:pt>
                <c:pt idx="2">
                  <c:v>Březen</c:v>
                </c:pt>
              </c:strCache>
            </c:strRef>
          </c:cat>
          <c:val>
            <c:numRef>
              <c:f>('8.1'!$B$15,'8.1'!$D$15,'8.1'!$F$15)</c:f>
              <c:numCache>
                <c:formatCode>#,##0.0</c:formatCode>
                <c:ptCount val="3"/>
                <c:pt idx="0">
                  <c:v>0</c:v>
                </c:pt>
                <c:pt idx="1">
                  <c:v>0</c:v>
                </c:pt>
                <c:pt idx="2">
                  <c:v>0</c:v>
                </c:pt>
              </c:numCache>
            </c:numRef>
          </c:val>
          <c:extLst>
            <c:ext xmlns:c16="http://schemas.microsoft.com/office/drawing/2014/chart" uri="{C3380CC4-5D6E-409C-BE32-E72D297353CC}">
              <c16:uniqueId val="{00000005-7D58-4EAE-BC86-D545F330926A}"/>
            </c:ext>
          </c:extLst>
        </c:ser>
        <c:ser>
          <c:idx val="6"/>
          <c:order val="6"/>
          <c:tx>
            <c:strRef>
              <c:f>'8.1'!$A$16</c:f>
              <c:strCache>
                <c:ptCount val="1"/>
                <c:pt idx="0">
                  <c:v>Hnědé uhlí</c:v>
                </c:pt>
              </c:strCache>
            </c:strRef>
          </c:tx>
          <c:spPr>
            <a:solidFill>
              <a:srgbClr val="F0948F"/>
            </a:solidFill>
          </c:spPr>
          <c:invertIfNegative val="0"/>
          <c:cat>
            <c:strRef>
              <c:f>'8.1'!$C$38:$E$38</c:f>
              <c:strCache>
                <c:ptCount val="3"/>
                <c:pt idx="0">
                  <c:v>Leden</c:v>
                </c:pt>
                <c:pt idx="1">
                  <c:v>Únor</c:v>
                </c:pt>
                <c:pt idx="2">
                  <c:v>Březen</c:v>
                </c:pt>
              </c:strCache>
            </c:strRef>
          </c:cat>
          <c:val>
            <c:numRef>
              <c:f>('8.1'!$B$16,'8.1'!$D$16,'8.1'!$F$16)</c:f>
              <c:numCache>
                <c:formatCode>#,##0.0</c:formatCode>
                <c:ptCount val="3"/>
                <c:pt idx="0">
                  <c:v>0</c:v>
                </c:pt>
                <c:pt idx="1">
                  <c:v>0</c:v>
                </c:pt>
                <c:pt idx="2">
                  <c:v>0</c:v>
                </c:pt>
              </c:numCache>
            </c:numRef>
          </c:val>
          <c:extLst>
            <c:ext xmlns:c16="http://schemas.microsoft.com/office/drawing/2014/chart" uri="{C3380CC4-5D6E-409C-BE32-E72D297353CC}">
              <c16:uniqueId val="{00000006-7D58-4EAE-BC86-D545F330926A}"/>
            </c:ext>
          </c:extLst>
        </c:ser>
        <c:ser>
          <c:idx val="7"/>
          <c:order val="7"/>
          <c:tx>
            <c:strRef>
              <c:f>'8.1'!$A$17</c:f>
              <c:strCache>
                <c:ptCount val="1"/>
                <c:pt idx="0">
                  <c:v>Jaderné palivo</c:v>
                </c:pt>
              </c:strCache>
            </c:strRef>
          </c:tx>
          <c:spPr>
            <a:solidFill>
              <a:srgbClr val="F7C9C7"/>
            </a:solidFill>
          </c:spPr>
          <c:invertIfNegative val="0"/>
          <c:cat>
            <c:strRef>
              <c:f>'8.1'!$C$38:$E$38</c:f>
              <c:strCache>
                <c:ptCount val="3"/>
                <c:pt idx="0">
                  <c:v>Leden</c:v>
                </c:pt>
                <c:pt idx="1">
                  <c:v>Únor</c:v>
                </c:pt>
                <c:pt idx="2">
                  <c:v>Březen</c:v>
                </c:pt>
              </c:strCache>
            </c:strRef>
          </c:cat>
          <c:val>
            <c:numRef>
              <c:f>('8.1'!$B$17,'8.1'!$D$17,'8.1'!$F$17)</c:f>
              <c:numCache>
                <c:formatCode>#,##0.0</c:formatCode>
                <c:ptCount val="3"/>
                <c:pt idx="0">
                  <c:v>0</c:v>
                </c:pt>
                <c:pt idx="1">
                  <c:v>0</c:v>
                </c:pt>
                <c:pt idx="2">
                  <c:v>0</c:v>
                </c:pt>
              </c:numCache>
            </c:numRef>
          </c:val>
          <c:extLst>
            <c:ext xmlns:c16="http://schemas.microsoft.com/office/drawing/2014/chart" uri="{C3380CC4-5D6E-409C-BE32-E72D297353CC}">
              <c16:uniqueId val="{00000007-7D58-4EAE-BC86-D545F330926A}"/>
            </c:ext>
          </c:extLst>
        </c:ser>
        <c:ser>
          <c:idx val="8"/>
          <c:order val="8"/>
          <c:tx>
            <c:strRef>
              <c:f>'8.1'!$A$18</c:f>
              <c:strCache>
                <c:ptCount val="1"/>
                <c:pt idx="0">
                  <c:v>Koks</c:v>
                </c:pt>
              </c:strCache>
            </c:strRef>
          </c:tx>
          <c:spPr>
            <a:solidFill>
              <a:schemeClr val="tx1"/>
            </a:solidFill>
          </c:spPr>
          <c:invertIfNegative val="0"/>
          <c:cat>
            <c:strRef>
              <c:f>'8.1'!$C$38:$E$38</c:f>
              <c:strCache>
                <c:ptCount val="3"/>
                <c:pt idx="0">
                  <c:v>Leden</c:v>
                </c:pt>
                <c:pt idx="1">
                  <c:v>Únor</c:v>
                </c:pt>
                <c:pt idx="2">
                  <c:v>Březen</c:v>
                </c:pt>
              </c:strCache>
            </c:strRef>
          </c:cat>
          <c:val>
            <c:numRef>
              <c:f>('8.1'!$B$18,'8.1'!$D$18,'8.1'!$F$18)</c:f>
              <c:numCache>
                <c:formatCode>#,##0.0</c:formatCode>
                <c:ptCount val="3"/>
                <c:pt idx="0">
                  <c:v>0</c:v>
                </c:pt>
                <c:pt idx="1">
                  <c:v>0</c:v>
                </c:pt>
                <c:pt idx="2">
                  <c:v>0</c:v>
                </c:pt>
              </c:numCache>
            </c:numRef>
          </c:val>
          <c:extLst>
            <c:ext xmlns:c16="http://schemas.microsoft.com/office/drawing/2014/chart" uri="{C3380CC4-5D6E-409C-BE32-E72D297353CC}">
              <c16:uniqueId val="{00000008-7D58-4EAE-BC86-D545F330926A}"/>
            </c:ext>
          </c:extLst>
        </c:ser>
        <c:ser>
          <c:idx val="9"/>
          <c:order val="9"/>
          <c:tx>
            <c:strRef>
              <c:f>'8.1'!$A$19</c:f>
              <c:strCache>
                <c:ptCount val="1"/>
                <c:pt idx="0">
                  <c:v>Odpadní teplo</c:v>
                </c:pt>
              </c:strCache>
            </c:strRef>
          </c:tx>
          <c:spPr>
            <a:solidFill>
              <a:srgbClr val="646363"/>
            </a:solidFill>
          </c:spPr>
          <c:invertIfNegative val="0"/>
          <c:cat>
            <c:strRef>
              <c:f>'8.1'!$C$38:$E$38</c:f>
              <c:strCache>
                <c:ptCount val="3"/>
                <c:pt idx="0">
                  <c:v>Leden</c:v>
                </c:pt>
                <c:pt idx="1">
                  <c:v>Únor</c:v>
                </c:pt>
                <c:pt idx="2">
                  <c:v>Březen</c:v>
                </c:pt>
              </c:strCache>
            </c:strRef>
          </c:cat>
          <c:val>
            <c:numRef>
              <c:f>('8.1'!$B$19,'8.1'!$D$19,'8.1'!$F$19)</c:f>
              <c:numCache>
                <c:formatCode>#,##0.0</c:formatCode>
                <c:ptCount val="3"/>
                <c:pt idx="0">
                  <c:v>0</c:v>
                </c:pt>
                <c:pt idx="1">
                  <c:v>0</c:v>
                </c:pt>
                <c:pt idx="2">
                  <c:v>0</c:v>
                </c:pt>
              </c:numCache>
            </c:numRef>
          </c:val>
          <c:extLst>
            <c:ext xmlns:c16="http://schemas.microsoft.com/office/drawing/2014/chart" uri="{C3380CC4-5D6E-409C-BE32-E72D297353CC}">
              <c16:uniqueId val="{00000009-7D58-4EAE-BC86-D545F330926A}"/>
            </c:ext>
          </c:extLst>
        </c:ser>
        <c:ser>
          <c:idx val="10"/>
          <c:order val="10"/>
          <c:tx>
            <c:strRef>
              <c:f>'8.1'!$A$20</c:f>
              <c:strCache>
                <c:ptCount val="1"/>
                <c:pt idx="0">
                  <c:v>Ostatní kapalná paliva</c:v>
                </c:pt>
              </c:strCache>
            </c:strRef>
          </c:tx>
          <c:spPr>
            <a:solidFill>
              <a:srgbClr val="9D9D9C"/>
            </a:solidFill>
          </c:spPr>
          <c:invertIfNegative val="0"/>
          <c:cat>
            <c:strRef>
              <c:f>'8.1'!$C$38:$E$38</c:f>
              <c:strCache>
                <c:ptCount val="3"/>
                <c:pt idx="0">
                  <c:v>Leden</c:v>
                </c:pt>
                <c:pt idx="1">
                  <c:v>Únor</c:v>
                </c:pt>
                <c:pt idx="2">
                  <c:v>Březen</c:v>
                </c:pt>
              </c:strCache>
            </c:strRef>
          </c:cat>
          <c:val>
            <c:numRef>
              <c:f>('8.1'!$B$20,'8.1'!$D$20,'8.1'!$F$20)</c:f>
              <c:numCache>
                <c:formatCode>#,##0.0</c:formatCode>
                <c:ptCount val="3"/>
                <c:pt idx="0">
                  <c:v>0</c:v>
                </c:pt>
                <c:pt idx="1">
                  <c:v>0</c:v>
                </c:pt>
                <c:pt idx="2">
                  <c:v>0</c:v>
                </c:pt>
              </c:numCache>
            </c:numRef>
          </c:val>
          <c:extLst>
            <c:ext xmlns:c16="http://schemas.microsoft.com/office/drawing/2014/chart" uri="{C3380CC4-5D6E-409C-BE32-E72D297353CC}">
              <c16:uniqueId val="{0000000A-7D58-4EAE-BC86-D545F330926A}"/>
            </c:ext>
          </c:extLst>
        </c:ser>
        <c:ser>
          <c:idx val="11"/>
          <c:order val="11"/>
          <c:tx>
            <c:strRef>
              <c:f>'8.1'!$A$21</c:f>
              <c:strCache>
                <c:ptCount val="1"/>
                <c:pt idx="0">
                  <c:v>Ostatní pevná paliva</c:v>
                </c:pt>
              </c:strCache>
            </c:strRef>
          </c:tx>
          <c:spPr>
            <a:solidFill>
              <a:srgbClr val="D0D0D0"/>
            </a:solidFill>
          </c:spPr>
          <c:invertIfNegative val="0"/>
          <c:cat>
            <c:strRef>
              <c:f>'8.1'!$C$38:$E$38</c:f>
              <c:strCache>
                <c:ptCount val="3"/>
                <c:pt idx="0">
                  <c:v>Leden</c:v>
                </c:pt>
                <c:pt idx="1">
                  <c:v>Únor</c:v>
                </c:pt>
                <c:pt idx="2">
                  <c:v>Březen</c:v>
                </c:pt>
              </c:strCache>
            </c:strRef>
          </c:cat>
          <c:val>
            <c:numRef>
              <c:f>('8.1'!$B$21,'8.1'!$D$21,'8.1'!$F$21)</c:f>
              <c:numCache>
                <c:formatCode>#,##0.0</c:formatCode>
                <c:ptCount val="3"/>
                <c:pt idx="0">
                  <c:v>61841</c:v>
                </c:pt>
                <c:pt idx="1">
                  <c:v>55070</c:v>
                </c:pt>
                <c:pt idx="2">
                  <c:v>62568</c:v>
                </c:pt>
              </c:numCache>
            </c:numRef>
          </c:val>
          <c:extLst>
            <c:ext xmlns:c16="http://schemas.microsoft.com/office/drawing/2014/chart" uri="{C3380CC4-5D6E-409C-BE32-E72D297353CC}">
              <c16:uniqueId val="{0000000B-7D58-4EAE-BC86-D545F330926A}"/>
            </c:ext>
          </c:extLst>
        </c:ser>
        <c:ser>
          <c:idx val="12"/>
          <c:order val="12"/>
          <c:tx>
            <c:strRef>
              <c:f>'8.1'!$A$22</c:f>
              <c:strCache>
                <c:ptCount val="1"/>
                <c:pt idx="0">
                  <c:v>Ostatní plyny</c:v>
                </c:pt>
              </c:strCache>
            </c:strRef>
          </c:tx>
          <c:spPr>
            <a:pattFill prst="ltUpDiag">
              <a:fgClr>
                <a:schemeClr val="tx2"/>
              </a:fgClr>
              <a:bgClr>
                <a:schemeClr val="bg1"/>
              </a:bgClr>
            </a:pattFill>
          </c:spPr>
          <c:invertIfNegative val="0"/>
          <c:cat>
            <c:strRef>
              <c:f>'8.1'!$C$38:$E$38</c:f>
              <c:strCache>
                <c:ptCount val="3"/>
                <c:pt idx="0">
                  <c:v>Leden</c:v>
                </c:pt>
                <c:pt idx="1">
                  <c:v>Únor</c:v>
                </c:pt>
                <c:pt idx="2">
                  <c:v>Březen</c:v>
                </c:pt>
              </c:strCache>
            </c:strRef>
          </c:cat>
          <c:val>
            <c:numRef>
              <c:f>('8.1'!$B$22,'8.1'!$D$22,'8.1'!$F$22)</c:f>
              <c:numCache>
                <c:formatCode>#,##0.0</c:formatCode>
                <c:ptCount val="3"/>
                <c:pt idx="0">
                  <c:v>0</c:v>
                </c:pt>
                <c:pt idx="1">
                  <c:v>0</c:v>
                </c:pt>
                <c:pt idx="2">
                  <c:v>0</c:v>
                </c:pt>
              </c:numCache>
            </c:numRef>
          </c:val>
          <c:extLst>
            <c:ext xmlns:c16="http://schemas.microsoft.com/office/drawing/2014/chart" uri="{C3380CC4-5D6E-409C-BE32-E72D297353CC}">
              <c16:uniqueId val="{0000000C-7D58-4EAE-BC86-D545F330926A}"/>
            </c:ext>
          </c:extLst>
        </c:ser>
        <c:ser>
          <c:idx val="13"/>
          <c:order val="13"/>
          <c:tx>
            <c:strRef>
              <c:f>'8.1'!$A$23</c:f>
              <c:strCache>
                <c:ptCount val="1"/>
                <c:pt idx="0">
                  <c:v>Ostatní</c:v>
                </c:pt>
              </c:strCache>
            </c:strRef>
          </c:tx>
          <c:spPr>
            <a:pattFill prst="ltUpDiag">
              <a:fgClr>
                <a:schemeClr val="accent5"/>
              </a:fgClr>
              <a:bgClr>
                <a:schemeClr val="bg1"/>
              </a:bgClr>
            </a:pattFill>
          </c:spPr>
          <c:invertIfNegative val="0"/>
          <c:cat>
            <c:strRef>
              <c:f>'8.1'!$C$38:$E$38</c:f>
              <c:strCache>
                <c:ptCount val="3"/>
                <c:pt idx="0">
                  <c:v>Leden</c:v>
                </c:pt>
                <c:pt idx="1">
                  <c:v>Únor</c:v>
                </c:pt>
                <c:pt idx="2">
                  <c:v>Březen</c:v>
                </c:pt>
              </c:strCache>
            </c:strRef>
          </c:cat>
          <c:val>
            <c:numRef>
              <c:f>('8.1'!$B$23,'8.1'!$D$23,'8.1'!$F$23)</c:f>
              <c:numCache>
                <c:formatCode>#,##0.0</c:formatCode>
                <c:ptCount val="3"/>
                <c:pt idx="0">
                  <c:v>0</c:v>
                </c:pt>
                <c:pt idx="1">
                  <c:v>0</c:v>
                </c:pt>
                <c:pt idx="2">
                  <c:v>0</c:v>
                </c:pt>
              </c:numCache>
            </c:numRef>
          </c:val>
          <c:extLst>
            <c:ext xmlns:c16="http://schemas.microsoft.com/office/drawing/2014/chart" uri="{C3380CC4-5D6E-409C-BE32-E72D297353CC}">
              <c16:uniqueId val="{0000000D-7D58-4EAE-BC86-D545F330926A}"/>
            </c:ext>
          </c:extLst>
        </c:ser>
        <c:ser>
          <c:idx val="14"/>
          <c:order val="14"/>
          <c:tx>
            <c:strRef>
              <c:f>'8.1'!$A$24</c:f>
              <c:strCache>
                <c:ptCount val="1"/>
                <c:pt idx="0">
                  <c:v>Topné oleje</c:v>
                </c:pt>
              </c:strCache>
            </c:strRef>
          </c:tx>
          <c:spPr>
            <a:pattFill prst="ltUpDiag">
              <a:fgClr>
                <a:schemeClr val="accent2"/>
              </a:fgClr>
              <a:bgClr>
                <a:schemeClr val="bg1"/>
              </a:bgClr>
            </a:pattFill>
          </c:spPr>
          <c:invertIfNegative val="0"/>
          <c:cat>
            <c:strRef>
              <c:f>'8.1'!$C$38:$E$38</c:f>
              <c:strCache>
                <c:ptCount val="3"/>
                <c:pt idx="0">
                  <c:v>Leden</c:v>
                </c:pt>
                <c:pt idx="1">
                  <c:v>Únor</c:v>
                </c:pt>
                <c:pt idx="2">
                  <c:v>Březen</c:v>
                </c:pt>
              </c:strCache>
            </c:strRef>
          </c:cat>
          <c:val>
            <c:numRef>
              <c:f>('8.1'!$B$24,'8.1'!$D$24,'8.1'!$F$24)</c:f>
              <c:numCache>
                <c:formatCode>#,##0.0</c:formatCode>
                <c:ptCount val="3"/>
                <c:pt idx="0">
                  <c:v>81</c:v>
                </c:pt>
                <c:pt idx="1">
                  <c:v>439</c:v>
                </c:pt>
                <c:pt idx="2">
                  <c:v>352</c:v>
                </c:pt>
              </c:numCache>
            </c:numRef>
          </c:val>
          <c:extLst>
            <c:ext xmlns:c16="http://schemas.microsoft.com/office/drawing/2014/chart" uri="{C3380CC4-5D6E-409C-BE32-E72D297353CC}">
              <c16:uniqueId val="{0000000E-7D58-4EAE-BC86-D545F330926A}"/>
            </c:ext>
          </c:extLst>
        </c:ser>
        <c:ser>
          <c:idx val="15"/>
          <c:order val="15"/>
          <c:tx>
            <c:strRef>
              <c:f>'8.1'!$A$25</c:f>
              <c:strCache>
                <c:ptCount val="1"/>
                <c:pt idx="0">
                  <c:v>Zemní plyn</c:v>
                </c:pt>
              </c:strCache>
            </c:strRef>
          </c:tx>
          <c:spPr>
            <a:pattFill prst="ltUpDiag">
              <a:fgClr>
                <a:schemeClr val="accent6"/>
              </a:fgClr>
              <a:bgClr>
                <a:schemeClr val="bg1"/>
              </a:bgClr>
            </a:pattFill>
          </c:spPr>
          <c:invertIfNegative val="0"/>
          <c:cat>
            <c:strRef>
              <c:f>'8.1'!$C$38:$E$38</c:f>
              <c:strCache>
                <c:ptCount val="3"/>
                <c:pt idx="0">
                  <c:v>Leden</c:v>
                </c:pt>
                <c:pt idx="1">
                  <c:v>Únor</c:v>
                </c:pt>
                <c:pt idx="2">
                  <c:v>Březen</c:v>
                </c:pt>
              </c:strCache>
            </c:strRef>
          </c:cat>
          <c:val>
            <c:numRef>
              <c:f>('8.1'!$B$25,'8.1'!$D$25,'8.1'!$F$25)</c:f>
              <c:numCache>
                <c:formatCode>#,##0.0</c:formatCode>
                <c:ptCount val="3"/>
                <c:pt idx="0">
                  <c:v>471172.299</c:v>
                </c:pt>
                <c:pt idx="1">
                  <c:v>383737.08800000005</c:v>
                </c:pt>
                <c:pt idx="2">
                  <c:v>364752.522</c:v>
                </c:pt>
              </c:numCache>
            </c:numRef>
          </c:val>
          <c:extLst>
            <c:ext xmlns:c16="http://schemas.microsoft.com/office/drawing/2014/chart" uri="{C3380CC4-5D6E-409C-BE32-E72D297353CC}">
              <c16:uniqueId val="{0000000F-7D58-4EAE-BC86-D545F330926A}"/>
            </c:ext>
          </c:extLst>
        </c:ser>
        <c:dLbls>
          <c:showLegendKey val="0"/>
          <c:showVal val="0"/>
          <c:showCatName val="0"/>
          <c:showSerName val="0"/>
          <c:showPercent val="0"/>
          <c:showBubbleSize val="0"/>
        </c:dLbls>
        <c:gapWidth val="75"/>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20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tx2"/>
              </a:solidFill>
            </c:spPr>
            <c:extLst>
              <c:ext xmlns:c16="http://schemas.microsoft.com/office/drawing/2014/chart" uri="{C3380CC4-5D6E-409C-BE32-E72D297353CC}">
                <c16:uniqueId val="{00000001-6018-455D-B5F6-7403F9F44D1B}"/>
              </c:ext>
            </c:extLst>
          </c:dPt>
          <c:dPt>
            <c:idx val="1"/>
            <c:bubble3D val="0"/>
            <c:spPr>
              <a:solidFill>
                <a:schemeClr val="accent2"/>
              </a:solidFill>
            </c:spPr>
            <c:extLst>
              <c:ext xmlns:c16="http://schemas.microsoft.com/office/drawing/2014/chart" uri="{C3380CC4-5D6E-409C-BE32-E72D297353CC}">
                <c16:uniqueId val="{00000002-6018-455D-B5F6-7403F9F44D1B}"/>
              </c:ext>
            </c:extLst>
          </c:dPt>
          <c:dPt>
            <c:idx val="2"/>
            <c:bubble3D val="0"/>
            <c:spPr>
              <a:solidFill>
                <a:schemeClr val="accent3"/>
              </a:solidFill>
            </c:spPr>
            <c:extLst>
              <c:ext xmlns:c16="http://schemas.microsoft.com/office/drawing/2014/chart" uri="{C3380CC4-5D6E-409C-BE32-E72D297353CC}">
                <c16:uniqueId val="{00000003-6018-455D-B5F6-7403F9F44D1B}"/>
              </c:ext>
            </c:extLst>
          </c:dPt>
          <c:dPt>
            <c:idx val="3"/>
            <c:bubble3D val="0"/>
            <c:spPr>
              <a:solidFill>
                <a:schemeClr val="accent4"/>
              </a:solidFill>
            </c:spPr>
            <c:extLst>
              <c:ext xmlns:c16="http://schemas.microsoft.com/office/drawing/2014/chart" uri="{C3380CC4-5D6E-409C-BE32-E72D297353CC}">
                <c16:uniqueId val="{00000004-6018-455D-B5F6-7403F9F44D1B}"/>
              </c:ext>
            </c:extLst>
          </c:dPt>
          <c:dPt>
            <c:idx val="4"/>
            <c:bubble3D val="0"/>
            <c:spPr>
              <a:solidFill>
                <a:schemeClr val="accent5"/>
              </a:solidFill>
            </c:spPr>
            <c:extLst>
              <c:ext xmlns:c16="http://schemas.microsoft.com/office/drawing/2014/chart" uri="{C3380CC4-5D6E-409C-BE32-E72D297353CC}">
                <c16:uniqueId val="{00000005-6018-455D-B5F6-7403F9F44D1B}"/>
              </c:ext>
            </c:extLst>
          </c:dPt>
          <c:dPt>
            <c:idx val="5"/>
            <c:bubble3D val="0"/>
            <c:spPr>
              <a:solidFill>
                <a:schemeClr val="accent6"/>
              </a:solidFill>
            </c:spPr>
            <c:extLst>
              <c:ext xmlns:c16="http://schemas.microsoft.com/office/drawing/2014/chart" uri="{C3380CC4-5D6E-409C-BE32-E72D297353CC}">
                <c16:uniqueId val="{00000006-6018-455D-B5F6-7403F9F44D1B}"/>
              </c:ext>
            </c:extLst>
          </c:dPt>
          <c:dPt>
            <c:idx val="6"/>
            <c:bubble3D val="0"/>
            <c:spPr>
              <a:solidFill>
                <a:srgbClr val="F0948F"/>
              </a:solidFill>
            </c:spPr>
            <c:extLst>
              <c:ext xmlns:c16="http://schemas.microsoft.com/office/drawing/2014/chart" uri="{C3380CC4-5D6E-409C-BE32-E72D297353CC}">
                <c16:uniqueId val="{00000007-6018-455D-B5F6-7403F9F44D1B}"/>
              </c:ext>
            </c:extLst>
          </c:dPt>
          <c:dPt>
            <c:idx val="7"/>
            <c:bubble3D val="0"/>
            <c:spPr>
              <a:solidFill>
                <a:srgbClr val="F7C9C7"/>
              </a:solidFill>
            </c:spPr>
            <c:extLst>
              <c:ext xmlns:c16="http://schemas.microsoft.com/office/drawing/2014/chart" uri="{C3380CC4-5D6E-409C-BE32-E72D297353CC}">
                <c16:uniqueId val="{00000000-460E-4CF6-B3D5-472A3D958B04}"/>
              </c:ext>
            </c:extLst>
          </c:dPt>
          <c:cat>
            <c:numRef>
              <c:f>'8.1'!$O$28:$O$35</c:f>
              <c:numCache>
                <c:formatCode>#,##0.0</c:formatCode>
                <c:ptCount val="8"/>
              </c:numCache>
            </c:numRef>
          </c:cat>
          <c:val>
            <c:numRef>
              <c:f>'8.1'!$J$28:$J$35</c:f>
              <c:numCache>
                <c:formatCode>General</c:formatCode>
                <c:ptCount val="8"/>
              </c:numCache>
            </c:numRef>
          </c:val>
          <c:extLst>
            <c:ext xmlns:c16="http://schemas.microsoft.com/office/drawing/2014/chart" uri="{C3380CC4-5D6E-409C-BE32-E72D297353CC}">
              <c16:uniqueId val="{00000001-460E-4CF6-B3D5-472A3D958B0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rgbClr val="233060"/>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BE16-49E5-91AD-8891FEFD71A2}"/>
            </c:ext>
          </c:extLst>
        </c:ser>
        <c:ser>
          <c:idx val="1"/>
          <c:order val="1"/>
          <c:tx>
            <c:strRef>
              <c:f>'4.1'!$O$9</c:f>
              <c:strCache>
                <c:ptCount val="1"/>
              </c:strCache>
            </c:strRef>
          </c:tx>
          <c:spPr>
            <a:solidFill>
              <a:srgbClr val="596387"/>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BE16-49E5-91AD-8891FEFD71A2}"/>
            </c:ext>
          </c:extLst>
        </c:ser>
        <c:ser>
          <c:idx val="2"/>
          <c:order val="2"/>
          <c:tx>
            <c:strRef>
              <c:f>'4.1'!$O$10</c:f>
              <c:strCache>
                <c:ptCount val="1"/>
              </c:strCache>
            </c:strRef>
          </c:tx>
          <c:spPr>
            <a:solidFill>
              <a:srgbClr val="9196B0"/>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BE16-49E5-91AD-8891FEFD71A2}"/>
            </c:ext>
          </c:extLst>
        </c:ser>
        <c:ser>
          <c:idx val="3"/>
          <c:order val="3"/>
          <c:tx>
            <c:strRef>
              <c:f>'4.1'!$O$11</c:f>
              <c:strCache>
                <c:ptCount val="1"/>
              </c:strCache>
            </c:strRef>
          </c:tx>
          <c:spPr>
            <a:solidFill>
              <a:srgbClr val="C7CCD6"/>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BE16-49E5-91AD-8891FEFD71A2}"/>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BE16-49E5-91AD-8891FEFD71A2}"/>
            </c:ext>
          </c:extLst>
        </c:ser>
        <c:ser>
          <c:idx val="5"/>
          <c:order val="5"/>
          <c:tx>
            <c:strRef>
              <c:f>'4.1'!$O$13</c:f>
              <c:strCache>
                <c:ptCount val="1"/>
              </c:strCache>
            </c:strRef>
          </c:tx>
          <c:spPr>
            <a:solidFill>
              <a:srgbClr val="E86159"/>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BE16-49E5-91AD-8891FEFD71A2}"/>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BE16-49E5-91AD-8891FEFD71A2}"/>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BE16-49E5-91AD-8891FEFD71A2}"/>
            </c:ext>
          </c:extLst>
        </c:ser>
        <c:ser>
          <c:idx val="8"/>
          <c:order val="8"/>
          <c:tx>
            <c:strRef>
              <c:f>'4.1'!$O$16</c:f>
              <c:strCache>
                <c:ptCount val="1"/>
              </c:strCache>
            </c:strRef>
          </c:tx>
          <c:spPr>
            <a:solidFill>
              <a:srgbClr val="000000"/>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BE16-49E5-91AD-8891FEFD71A2}"/>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BE16-49E5-91AD-8891FEFD71A2}"/>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BE16-49E5-91AD-8891FEFD71A2}"/>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BE16-49E5-91AD-8891FEFD71A2}"/>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BE16-49E5-91AD-8891FEFD71A2}"/>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BE16-49E5-91AD-8891FEFD71A2}"/>
            </c:ext>
          </c:extLst>
        </c:ser>
        <c:ser>
          <c:idx val="14"/>
          <c:order val="14"/>
          <c:tx>
            <c:strRef>
              <c:f>'4.1'!$O$22</c:f>
              <c:strCache>
                <c:ptCount val="1"/>
              </c:strCache>
            </c:strRef>
          </c:tx>
          <c:spPr>
            <a:pattFill prst="ltUpDiag">
              <a:fgClr>
                <a:srgbClr val="596387"/>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BE16-49E5-91AD-8891FEFD71A2}"/>
            </c:ext>
          </c:extLst>
        </c:ser>
        <c:ser>
          <c:idx val="15"/>
          <c:order val="15"/>
          <c:tx>
            <c:strRef>
              <c:f>'4.1'!$O$23</c:f>
              <c:strCache>
                <c:ptCount val="1"/>
              </c:strCache>
            </c:strRef>
          </c:tx>
          <c:spPr>
            <a:pattFill prst="ltUpDiag">
              <a:fgClr>
                <a:srgbClr val="E86159"/>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BE16-49E5-91AD-8891FEFD71A2}"/>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7490589711417819"/>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3165-46A2-B497-197BA76EAA1E}"/>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3165-46A2-B497-197BA76EAA1E}"/>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3165-46A2-B497-197BA76EAA1E}"/>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3165-46A2-B497-197BA76EAA1E}"/>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3165-46A2-B497-197BA76EAA1E}"/>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3165-46A2-B497-197BA76EAA1E}"/>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3165-46A2-B497-197BA76EAA1E}"/>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3165-46A2-B497-197BA76EAA1E}"/>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3165-46A2-B497-197BA76EAA1E}"/>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3165-46A2-B497-197BA76EAA1E}"/>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3165-46A2-B497-197BA76EAA1E}"/>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3165-46A2-B497-197BA76EAA1E}"/>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3165-46A2-B497-197BA76EAA1E}"/>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3165-46A2-B497-197BA76EAA1E}"/>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3165-46A2-B497-197BA76EAA1E}"/>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3165-46A2-B497-197BA76EAA1E}"/>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0.96351931692511705"/>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cs-CZ" sz="1000" b="1" i="0" u="none" strike="noStrike" baseline="0">
                <a:solidFill>
                  <a:schemeClr val="accent1"/>
                </a:solidFill>
                <a:effectLst/>
              </a:rPr>
              <a:t>Spotřeba tepla podle </a:t>
            </a:r>
            <a:r>
              <a:rPr lang="cs-CZ" sz="1000">
                <a:solidFill>
                  <a:schemeClr val="accent1"/>
                </a:solidFill>
              </a:rPr>
              <a:t>sektorů</a:t>
            </a:r>
            <a:r>
              <a:rPr lang="cs-CZ" sz="1000" baseline="0">
                <a:solidFill>
                  <a:schemeClr val="accent1"/>
                </a:solidFill>
              </a:rPr>
              <a:t> národního hospodářství</a:t>
            </a:r>
            <a:r>
              <a:rPr lang="cs-CZ" sz="1000">
                <a:solidFill>
                  <a:schemeClr val="accent1"/>
                </a:solidFill>
              </a:rPr>
              <a:t> (GJ)</a:t>
            </a:r>
          </a:p>
        </c:rich>
      </c:tx>
      <c:layout>
        <c:manualLayout>
          <c:xMode val="edge"/>
          <c:yMode val="edge"/>
          <c:x val="1.7757619224394721E-3"/>
          <c:y val="1.52075774448875E-2"/>
        </c:manualLayout>
      </c:layout>
      <c:overlay val="0"/>
    </c:title>
    <c:autoTitleDeleted val="0"/>
    <c:plotArea>
      <c:layout>
        <c:manualLayout>
          <c:layoutTarget val="inner"/>
          <c:xMode val="edge"/>
          <c:yMode val="edge"/>
          <c:x val="0.10446396915284765"/>
          <c:y val="0.24097968239140588"/>
          <c:w val="0.6700337575744868"/>
          <c:h val="0.54603135217188226"/>
        </c:manualLayout>
      </c:layout>
      <c:barChart>
        <c:barDir val="col"/>
        <c:grouping val="stacked"/>
        <c:varyColors val="0"/>
        <c:ser>
          <c:idx val="0"/>
          <c:order val="0"/>
          <c:tx>
            <c:strRef>
              <c:f>'8.2'!$A$27</c:f>
              <c:strCache>
                <c:ptCount val="1"/>
                <c:pt idx="0">
                  <c:v>Průmysl</c:v>
                </c:pt>
              </c:strCache>
            </c:strRef>
          </c:tx>
          <c:invertIfNegative val="0"/>
          <c:cat>
            <c:strRef>
              <c:f>'8.2'!$C$38:$E$38</c:f>
              <c:strCache>
                <c:ptCount val="3"/>
                <c:pt idx="0">
                  <c:v>Leden</c:v>
                </c:pt>
                <c:pt idx="1">
                  <c:v>Únor</c:v>
                </c:pt>
                <c:pt idx="2">
                  <c:v>Březen</c:v>
                </c:pt>
              </c:strCache>
            </c:strRef>
          </c:cat>
          <c:val>
            <c:numRef>
              <c:f>('8.2'!$B$27,'8.2'!$D$27,'8.2'!$F$27)</c:f>
              <c:numCache>
                <c:formatCode>#,##0.0</c:formatCode>
                <c:ptCount val="3"/>
                <c:pt idx="0">
                  <c:v>111100.37000000001</c:v>
                </c:pt>
                <c:pt idx="1">
                  <c:v>91142.933000000005</c:v>
                </c:pt>
                <c:pt idx="2">
                  <c:v>101869.24100000001</c:v>
                </c:pt>
              </c:numCache>
            </c:numRef>
          </c:val>
          <c:extLst>
            <c:ext xmlns:c16="http://schemas.microsoft.com/office/drawing/2014/chart" uri="{C3380CC4-5D6E-409C-BE32-E72D297353CC}">
              <c16:uniqueId val="{00000000-0040-4BC3-86BF-1A83C982E45A}"/>
            </c:ext>
          </c:extLst>
        </c:ser>
        <c:ser>
          <c:idx val="1"/>
          <c:order val="1"/>
          <c:tx>
            <c:strRef>
              <c:f>'8.2'!$A$28</c:f>
              <c:strCache>
                <c:ptCount val="1"/>
                <c:pt idx="0">
                  <c:v>Energetika</c:v>
                </c:pt>
              </c:strCache>
            </c:strRef>
          </c:tx>
          <c:invertIfNegative val="0"/>
          <c:cat>
            <c:strRef>
              <c:f>'8.2'!$C$38:$E$38</c:f>
              <c:strCache>
                <c:ptCount val="3"/>
                <c:pt idx="0">
                  <c:v>Leden</c:v>
                </c:pt>
                <c:pt idx="1">
                  <c:v>Únor</c:v>
                </c:pt>
                <c:pt idx="2">
                  <c:v>Březen</c:v>
                </c:pt>
              </c:strCache>
            </c:strRef>
          </c:cat>
          <c:val>
            <c:numRef>
              <c:f>('8.2'!$B$28,'8.2'!$D$28,'8.2'!$F$28)</c:f>
              <c:numCache>
                <c:formatCode>#,##0.0</c:formatCode>
                <c:ptCount val="3"/>
                <c:pt idx="0">
                  <c:v>4439.098</c:v>
                </c:pt>
                <c:pt idx="1">
                  <c:v>3535.3620000000001</c:v>
                </c:pt>
                <c:pt idx="2">
                  <c:v>3551.4</c:v>
                </c:pt>
              </c:numCache>
            </c:numRef>
          </c:val>
          <c:extLst>
            <c:ext xmlns:c16="http://schemas.microsoft.com/office/drawing/2014/chart" uri="{C3380CC4-5D6E-409C-BE32-E72D297353CC}">
              <c16:uniqueId val="{00000001-0040-4BC3-86BF-1A83C982E45A}"/>
            </c:ext>
          </c:extLst>
        </c:ser>
        <c:ser>
          <c:idx val="2"/>
          <c:order val="2"/>
          <c:tx>
            <c:strRef>
              <c:f>'8.2'!$A$29</c:f>
              <c:strCache>
                <c:ptCount val="1"/>
                <c:pt idx="0">
                  <c:v>Doprava</c:v>
                </c:pt>
              </c:strCache>
            </c:strRef>
          </c:tx>
          <c:invertIfNegative val="0"/>
          <c:cat>
            <c:strRef>
              <c:f>'8.2'!$C$38:$E$38</c:f>
              <c:strCache>
                <c:ptCount val="3"/>
                <c:pt idx="0">
                  <c:v>Leden</c:v>
                </c:pt>
                <c:pt idx="1">
                  <c:v>Únor</c:v>
                </c:pt>
                <c:pt idx="2">
                  <c:v>Březen</c:v>
                </c:pt>
              </c:strCache>
            </c:strRef>
          </c:cat>
          <c:val>
            <c:numRef>
              <c:f>('8.2'!$B$29,'8.2'!$D$29,'8.2'!$F$29)</c:f>
              <c:numCache>
                <c:formatCode>#,##0.0</c:formatCode>
                <c:ptCount val="3"/>
                <c:pt idx="0">
                  <c:v>8892.6340000000018</c:v>
                </c:pt>
                <c:pt idx="1">
                  <c:v>7290.4480000000003</c:v>
                </c:pt>
                <c:pt idx="2">
                  <c:v>7106.5519999999997</c:v>
                </c:pt>
              </c:numCache>
            </c:numRef>
          </c:val>
          <c:extLst>
            <c:ext xmlns:c16="http://schemas.microsoft.com/office/drawing/2014/chart" uri="{C3380CC4-5D6E-409C-BE32-E72D297353CC}">
              <c16:uniqueId val="{00000002-0040-4BC3-86BF-1A83C982E45A}"/>
            </c:ext>
          </c:extLst>
        </c:ser>
        <c:ser>
          <c:idx val="3"/>
          <c:order val="3"/>
          <c:tx>
            <c:strRef>
              <c:f>'8.2'!$A$30</c:f>
              <c:strCache>
                <c:ptCount val="1"/>
                <c:pt idx="0">
                  <c:v>Stavebnictví</c:v>
                </c:pt>
              </c:strCache>
            </c:strRef>
          </c:tx>
          <c:invertIfNegative val="0"/>
          <c:cat>
            <c:strRef>
              <c:f>'8.2'!$C$38:$E$38</c:f>
              <c:strCache>
                <c:ptCount val="3"/>
                <c:pt idx="0">
                  <c:v>Leden</c:v>
                </c:pt>
                <c:pt idx="1">
                  <c:v>Únor</c:v>
                </c:pt>
                <c:pt idx="2">
                  <c:v>Březen</c:v>
                </c:pt>
              </c:strCache>
            </c:strRef>
          </c:cat>
          <c:val>
            <c:numRef>
              <c:f>('8.2'!$B$30,'8.2'!$D$30,'8.2'!$F$30)</c:f>
              <c:numCache>
                <c:formatCode>#,##0.0</c:formatCode>
                <c:ptCount val="3"/>
                <c:pt idx="0">
                  <c:v>745.26400000000001</c:v>
                </c:pt>
                <c:pt idx="1">
                  <c:v>610.15700000000004</c:v>
                </c:pt>
                <c:pt idx="2">
                  <c:v>700.63699999999994</c:v>
                </c:pt>
              </c:numCache>
            </c:numRef>
          </c:val>
          <c:extLst>
            <c:ext xmlns:c16="http://schemas.microsoft.com/office/drawing/2014/chart" uri="{C3380CC4-5D6E-409C-BE32-E72D297353CC}">
              <c16:uniqueId val="{00000003-0040-4BC3-86BF-1A83C982E45A}"/>
            </c:ext>
          </c:extLst>
        </c:ser>
        <c:ser>
          <c:idx val="4"/>
          <c:order val="4"/>
          <c:tx>
            <c:strRef>
              <c:f>'8.2'!$A$31</c:f>
              <c:strCache>
                <c:ptCount val="1"/>
                <c:pt idx="0">
                  <c:v>Zemědělství a lesnictví</c:v>
                </c:pt>
              </c:strCache>
            </c:strRef>
          </c:tx>
          <c:spPr>
            <a:solidFill>
              <a:schemeClr val="accent5"/>
            </a:solidFill>
          </c:spPr>
          <c:invertIfNegative val="0"/>
          <c:cat>
            <c:strRef>
              <c:f>'8.2'!$C$38:$E$38</c:f>
              <c:strCache>
                <c:ptCount val="3"/>
                <c:pt idx="0">
                  <c:v>Leden</c:v>
                </c:pt>
                <c:pt idx="1">
                  <c:v>Únor</c:v>
                </c:pt>
                <c:pt idx="2">
                  <c:v>Březen</c:v>
                </c:pt>
              </c:strCache>
            </c:strRef>
          </c:cat>
          <c:val>
            <c:numRef>
              <c:f>('8.2'!$B$31,'8.2'!$D$31,'8.2'!$F$31)</c:f>
              <c:numCache>
                <c:formatCode>#,##0.0</c:formatCode>
                <c:ptCount val="3"/>
                <c:pt idx="0">
                  <c:v>2496.172</c:v>
                </c:pt>
                <c:pt idx="1">
                  <c:v>2447.0509999999999</c:v>
                </c:pt>
                <c:pt idx="2">
                  <c:v>2676.3429999999998</c:v>
                </c:pt>
              </c:numCache>
            </c:numRef>
          </c:val>
          <c:extLst>
            <c:ext xmlns:c16="http://schemas.microsoft.com/office/drawing/2014/chart" uri="{C3380CC4-5D6E-409C-BE32-E72D297353CC}">
              <c16:uniqueId val="{00000004-0040-4BC3-86BF-1A83C982E45A}"/>
            </c:ext>
          </c:extLst>
        </c:ser>
        <c:ser>
          <c:idx val="5"/>
          <c:order val="5"/>
          <c:tx>
            <c:strRef>
              <c:f>'8.2'!$A$32</c:f>
              <c:strCache>
                <c:ptCount val="1"/>
                <c:pt idx="0">
                  <c:v>Domácnosti</c:v>
                </c:pt>
              </c:strCache>
            </c:strRef>
          </c:tx>
          <c:spPr>
            <a:solidFill>
              <a:schemeClr val="accent6"/>
            </a:solidFill>
          </c:spPr>
          <c:invertIfNegative val="0"/>
          <c:cat>
            <c:strRef>
              <c:f>'8.2'!$C$38:$E$38</c:f>
              <c:strCache>
                <c:ptCount val="3"/>
                <c:pt idx="0">
                  <c:v>Leden</c:v>
                </c:pt>
                <c:pt idx="1">
                  <c:v>Únor</c:v>
                </c:pt>
                <c:pt idx="2">
                  <c:v>Březen</c:v>
                </c:pt>
              </c:strCache>
            </c:strRef>
          </c:cat>
          <c:val>
            <c:numRef>
              <c:f>('8.2'!$B$32,'8.2'!$D$32,'8.2'!$F$32)</c:f>
              <c:numCache>
                <c:formatCode>#,##0.0</c:formatCode>
                <c:ptCount val="3"/>
                <c:pt idx="0">
                  <c:v>306476.46800000011</c:v>
                </c:pt>
                <c:pt idx="1">
                  <c:v>245157.04100000003</c:v>
                </c:pt>
                <c:pt idx="2">
                  <c:v>245609.87400000004</c:v>
                </c:pt>
              </c:numCache>
            </c:numRef>
          </c:val>
          <c:extLst>
            <c:ext xmlns:c16="http://schemas.microsoft.com/office/drawing/2014/chart" uri="{C3380CC4-5D6E-409C-BE32-E72D297353CC}">
              <c16:uniqueId val="{00000005-0040-4BC3-86BF-1A83C982E45A}"/>
            </c:ext>
          </c:extLst>
        </c:ser>
        <c:ser>
          <c:idx val="6"/>
          <c:order val="6"/>
          <c:tx>
            <c:strRef>
              <c:f>'8.2'!$A$33</c:f>
              <c:strCache>
                <c:ptCount val="1"/>
                <c:pt idx="0">
                  <c:v>Obchod, služby, školství, zdravotnictví</c:v>
                </c:pt>
              </c:strCache>
            </c:strRef>
          </c:tx>
          <c:spPr>
            <a:solidFill>
              <a:srgbClr val="F0948F"/>
            </a:solidFill>
          </c:spPr>
          <c:invertIfNegative val="0"/>
          <c:cat>
            <c:strRef>
              <c:f>'8.2'!$C$38:$E$38</c:f>
              <c:strCache>
                <c:ptCount val="3"/>
                <c:pt idx="0">
                  <c:v>Leden</c:v>
                </c:pt>
                <c:pt idx="1">
                  <c:v>Únor</c:v>
                </c:pt>
                <c:pt idx="2">
                  <c:v>Březen</c:v>
                </c:pt>
              </c:strCache>
            </c:strRef>
          </c:cat>
          <c:val>
            <c:numRef>
              <c:f>('8.2'!$B$33,'8.2'!$D$33,'8.2'!$F$33)</c:f>
              <c:numCache>
                <c:formatCode>#,##0.0</c:formatCode>
                <c:ptCount val="3"/>
                <c:pt idx="0">
                  <c:v>189747.98699999999</c:v>
                </c:pt>
                <c:pt idx="1">
                  <c:v>156750.72500000003</c:v>
                </c:pt>
                <c:pt idx="2">
                  <c:v>163737.30000000002</c:v>
                </c:pt>
              </c:numCache>
            </c:numRef>
          </c:val>
          <c:extLst>
            <c:ext xmlns:c16="http://schemas.microsoft.com/office/drawing/2014/chart" uri="{C3380CC4-5D6E-409C-BE32-E72D297353CC}">
              <c16:uniqueId val="{00000006-0040-4BC3-86BF-1A83C982E45A}"/>
            </c:ext>
          </c:extLst>
        </c:ser>
        <c:ser>
          <c:idx val="7"/>
          <c:order val="7"/>
          <c:tx>
            <c:strRef>
              <c:f>'8.2'!$A$34</c:f>
              <c:strCache>
                <c:ptCount val="1"/>
                <c:pt idx="0">
                  <c:v>Ostatní</c:v>
                </c:pt>
              </c:strCache>
            </c:strRef>
          </c:tx>
          <c:spPr>
            <a:solidFill>
              <a:srgbClr val="F7C9C7"/>
            </a:solidFill>
          </c:spPr>
          <c:invertIfNegative val="0"/>
          <c:cat>
            <c:strRef>
              <c:f>'8.2'!$C$38:$E$38</c:f>
              <c:strCache>
                <c:ptCount val="3"/>
                <c:pt idx="0">
                  <c:v>Leden</c:v>
                </c:pt>
                <c:pt idx="1">
                  <c:v>Únor</c:v>
                </c:pt>
                <c:pt idx="2">
                  <c:v>Březen</c:v>
                </c:pt>
              </c:strCache>
            </c:strRef>
          </c:cat>
          <c:val>
            <c:numRef>
              <c:f>('8.2'!$B$34,'8.2'!$D$34,'8.2'!$F$34)</c:f>
              <c:numCache>
                <c:formatCode>#,##0.0</c:formatCode>
                <c:ptCount val="3"/>
                <c:pt idx="0">
                  <c:v>21257.296000000002</c:v>
                </c:pt>
                <c:pt idx="1">
                  <c:v>16435.366000000002</c:v>
                </c:pt>
                <c:pt idx="2">
                  <c:v>17034.366999999998</c:v>
                </c:pt>
              </c:numCache>
            </c:numRef>
          </c:val>
          <c:extLst>
            <c:ext xmlns:c16="http://schemas.microsoft.com/office/drawing/2014/chart" uri="{C3380CC4-5D6E-409C-BE32-E72D297353CC}">
              <c16:uniqueId val="{00000007-0040-4BC3-86BF-1A83C982E45A}"/>
            </c:ext>
          </c:extLst>
        </c:ser>
        <c:dLbls>
          <c:showLegendKey val="0"/>
          <c:showVal val="0"/>
          <c:showCatName val="0"/>
          <c:showSerName val="0"/>
          <c:showPercent val="0"/>
          <c:showBubbleSize val="0"/>
        </c:dLbls>
        <c:gapWidth val="50"/>
        <c:overlap val="100"/>
        <c:axId val="235759872"/>
        <c:axId val="235761664"/>
      </c:barChart>
      <c:catAx>
        <c:axId val="235759872"/>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5761664"/>
        <c:crosses val="autoZero"/>
        <c:auto val="1"/>
        <c:lblAlgn val="ctr"/>
        <c:lblOffset val="100"/>
        <c:noMultiLvlLbl val="0"/>
      </c:catAx>
      <c:valAx>
        <c:axId val="235761664"/>
        <c:scaling>
          <c:orientation val="minMax"/>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57598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solidFill>
                  <a:schemeClr val="tx2"/>
                </a:solidFill>
              </a:defRPr>
            </a:pPr>
            <a:r>
              <a:rPr lang="cs-CZ" sz="1000">
                <a:solidFill>
                  <a:schemeClr val="tx2"/>
                </a:solidFill>
              </a:rPr>
              <a:t>Podíl v ČR</a:t>
            </a:r>
          </a:p>
        </c:rich>
      </c:tx>
      <c:layout>
        <c:manualLayout>
          <c:xMode val="edge"/>
          <c:yMode val="edge"/>
          <c:x val="5.1553002128805882E-4"/>
          <c:y val="0"/>
        </c:manualLayout>
      </c:layout>
      <c:overlay val="0"/>
    </c:title>
    <c:autoTitleDeleted val="0"/>
    <c:plotArea>
      <c:layout>
        <c:manualLayout>
          <c:layoutTarget val="inner"/>
          <c:xMode val="edge"/>
          <c:yMode val="edge"/>
          <c:x val="6.7874699701625241E-2"/>
          <c:y val="0.24592026197143887"/>
          <c:w val="0.86679862645627792"/>
          <c:h val="0.27543687465053568"/>
        </c:manualLayout>
      </c:layout>
      <c:barChart>
        <c:barDir val="bar"/>
        <c:grouping val="clustered"/>
        <c:varyColors val="0"/>
        <c:ser>
          <c:idx val="0"/>
          <c:order val="0"/>
          <c:tx>
            <c:strRef>
              <c:f>'8.2'!$A$38</c:f>
              <c:strCache>
                <c:ptCount val="1"/>
                <c:pt idx="0">
                  <c:v>Instalovaný výkon</c:v>
                </c:pt>
              </c:strCache>
            </c:strRef>
          </c:tx>
          <c:invertIfNegative val="0"/>
          <c:val>
            <c:numRef>
              <c:f>'8.2'!$B$38</c:f>
              <c:numCache>
                <c:formatCode>0.0%</c:formatCode>
                <c:ptCount val="1"/>
                <c:pt idx="0">
                  <c:v>5.5688082588362046E-2</c:v>
                </c:pt>
              </c:numCache>
            </c:numRef>
          </c:val>
          <c:extLst>
            <c:ext xmlns:c16="http://schemas.microsoft.com/office/drawing/2014/chart" uri="{C3380CC4-5D6E-409C-BE32-E72D297353CC}">
              <c16:uniqueId val="{00000000-FC7F-469A-B30A-EE5A1B230C15}"/>
            </c:ext>
          </c:extLst>
        </c:ser>
        <c:ser>
          <c:idx val="1"/>
          <c:order val="1"/>
          <c:tx>
            <c:strRef>
              <c:f>'8.2'!$A$39</c:f>
              <c:strCache>
                <c:ptCount val="1"/>
                <c:pt idx="0">
                  <c:v>Výroba tepla brutto</c:v>
                </c:pt>
              </c:strCache>
            </c:strRef>
          </c:tx>
          <c:invertIfNegative val="0"/>
          <c:val>
            <c:numRef>
              <c:f>'8.2'!$B$39</c:f>
              <c:numCache>
                <c:formatCode>0.0%</c:formatCode>
                <c:ptCount val="1"/>
                <c:pt idx="0">
                  <c:v>5.0166306222816766E-2</c:v>
                </c:pt>
              </c:numCache>
            </c:numRef>
          </c:val>
          <c:extLst>
            <c:ext xmlns:c16="http://schemas.microsoft.com/office/drawing/2014/chart" uri="{C3380CC4-5D6E-409C-BE32-E72D297353CC}">
              <c16:uniqueId val="{00000001-FC7F-469A-B30A-EE5A1B230C15}"/>
            </c:ext>
          </c:extLst>
        </c:ser>
        <c:ser>
          <c:idx val="2"/>
          <c:order val="2"/>
          <c:tx>
            <c:strRef>
              <c:f>'8.2'!$A$40</c:f>
              <c:strCache>
                <c:ptCount val="1"/>
                <c:pt idx="0">
                  <c:v>Dodávky tepla</c:v>
                </c:pt>
              </c:strCache>
            </c:strRef>
          </c:tx>
          <c:invertIfNegative val="0"/>
          <c:val>
            <c:numRef>
              <c:f>'8.2'!$B$40</c:f>
              <c:numCache>
                <c:formatCode>0.0%</c:formatCode>
                <c:ptCount val="1"/>
                <c:pt idx="0">
                  <c:v>5.624519435311779E-2</c:v>
                </c:pt>
              </c:numCache>
            </c:numRef>
          </c:val>
          <c:extLst>
            <c:ext xmlns:c16="http://schemas.microsoft.com/office/drawing/2014/chart" uri="{C3380CC4-5D6E-409C-BE32-E72D297353CC}">
              <c16:uniqueId val="{00000002-FC7F-469A-B30A-EE5A1B230C15}"/>
            </c:ext>
          </c:extLst>
        </c:ser>
        <c:dLbls>
          <c:showLegendKey val="0"/>
          <c:showVal val="0"/>
          <c:showCatName val="0"/>
          <c:showSerName val="0"/>
          <c:showPercent val="0"/>
          <c:showBubbleSize val="0"/>
        </c:dLbls>
        <c:gapWidth val="150"/>
        <c:axId val="235792640"/>
        <c:axId val="237547520"/>
      </c:barChart>
      <c:catAx>
        <c:axId val="235792640"/>
        <c:scaling>
          <c:orientation val="maxMin"/>
        </c:scaling>
        <c:delete val="0"/>
        <c:axPos val="l"/>
        <c:numFmt formatCode="General" sourceLinked="1"/>
        <c:majorTickMark val="none"/>
        <c:minorTickMark val="none"/>
        <c:tickLblPos val="none"/>
        <c:crossAx val="237547520"/>
        <c:crosses val="autoZero"/>
        <c:auto val="1"/>
        <c:lblAlgn val="ctr"/>
        <c:lblOffset val="100"/>
        <c:noMultiLvlLbl val="0"/>
      </c:catAx>
      <c:valAx>
        <c:axId val="23754752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792640"/>
        <c:crosses val="max"/>
        <c:crossBetween val="between"/>
      </c:valAx>
    </c:plotArea>
    <c:legend>
      <c:legendPos val="b"/>
      <c:layout>
        <c:manualLayout>
          <c:xMode val="edge"/>
          <c:yMode val="edge"/>
          <c:x val="1.4071404916193386E-2"/>
          <c:y val="0.68323709536307975"/>
          <c:w val="0.55331546504569662"/>
          <c:h val="0.2509193131330318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0"/>
            <c:bubble3D val="0"/>
            <c:spPr>
              <a:solidFill>
                <a:schemeClr val="accent1"/>
              </a:solidFill>
            </c:spPr>
            <c:extLst>
              <c:ext xmlns:c16="http://schemas.microsoft.com/office/drawing/2014/chart" uri="{C3380CC4-5D6E-409C-BE32-E72D297353CC}">
                <c16:uniqueId val="{00000001-07AB-4CA6-AAA1-96A4B03D0DB8}"/>
              </c:ext>
            </c:extLst>
          </c:dPt>
          <c:dPt>
            <c:idx val="1"/>
            <c:bubble3D val="0"/>
            <c:spPr>
              <a:solidFill>
                <a:schemeClr val="accent2"/>
              </a:solidFill>
            </c:spPr>
            <c:extLst>
              <c:ext xmlns:c16="http://schemas.microsoft.com/office/drawing/2014/chart" uri="{C3380CC4-5D6E-409C-BE32-E72D297353CC}">
                <c16:uniqueId val="{00000002-07AB-4CA6-AAA1-96A4B03D0DB8}"/>
              </c:ext>
            </c:extLst>
          </c:dPt>
          <c:dPt>
            <c:idx val="2"/>
            <c:bubble3D val="0"/>
            <c:spPr>
              <a:solidFill>
                <a:schemeClr val="accent3"/>
              </a:solidFill>
            </c:spPr>
            <c:extLst>
              <c:ext xmlns:c16="http://schemas.microsoft.com/office/drawing/2014/chart" uri="{C3380CC4-5D6E-409C-BE32-E72D297353CC}">
                <c16:uniqueId val="{00000003-07AB-4CA6-AAA1-96A4B03D0DB8}"/>
              </c:ext>
            </c:extLst>
          </c:dPt>
          <c:dPt>
            <c:idx val="3"/>
            <c:bubble3D val="0"/>
            <c:spPr>
              <a:solidFill>
                <a:schemeClr val="accent4"/>
              </a:solidFill>
            </c:spPr>
            <c:extLst>
              <c:ext xmlns:c16="http://schemas.microsoft.com/office/drawing/2014/chart" uri="{C3380CC4-5D6E-409C-BE32-E72D297353CC}">
                <c16:uniqueId val="{00000004-07AB-4CA6-AAA1-96A4B03D0DB8}"/>
              </c:ext>
            </c:extLst>
          </c:dPt>
          <c:dPt>
            <c:idx val="4"/>
            <c:bubble3D val="0"/>
            <c:spPr>
              <a:solidFill>
                <a:schemeClr val="accent5"/>
              </a:solidFill>
            </c:spPr>
            <c:extLst>
              <c:ext xmlns:c16="http://schemas.microsoft.com/office/drawing/2014/chart" uri="{C3380CC4-5D6E-409C-BE32-E72D297353CC}">
                <c16:uniqueId val="{00000005-07AB-4CA6-AAA1-96A4B03D0DB8}"/>
              </c:ext>
            </c:extLst>
          </c:dPt>
          <c:dPt>
            <c:idx val="5"/>
            <c:bubble3D val="0"/>
            <c:spPr>
              <a:solidFill>
                <a:schemeClr val="accent6"/>
              </a:solidFill>
            </c:spPr>
            <c:extLst>
              <c:ext xmlns:c16="http://schemas.microsoft.com/office/drawing/2014/chart" uri="{C3380CC4-5D6E-409C-BE32-E72D297353CC}">
                <c16:uniqueId val="{00000006-07AB-4CA6-AAA1-96A4B03D0DB8}"/>
              </c:ext>
            </c:extLst>
          </c:dPt>
          <c:dPt>
            <c:idx val="6"/>
            <c:bubble3D val="0"/>
            <c:spPr>
              <a:solidFill>
                <a:srgbClr val="F0948F"/>
              </a:solidFill>
            </c:spPr>
            <c:extLst>
              <c:ext xmlns:c16="http://schemas.microsoft.com/office/drawing/2014/chart" uri="{C3380CC4-5D6E-409C-BE32-E72D297353CC}">
                <c16:uniqueId val="{00000007-07AB-4CA6-AAA1-96A4B03D0DB8}"/>
              </c:ext>
            </c:extLst>
          </c:dPt>
          <c:dPt>
            <c:idx val="7"/>
            <c:bubble3D val="0"/>
            <c:spPr>
              <a:solidFill>
                <a:srgbClr val="F7C9C7"/>
              </a:solidFill>
            </c:spPr>
            <c:extLst>
              <c:ext xmlns:c16="http://schemas.microsoft.com/office/drawing/2014/chart" uri="{C3380CC4-5D6E-409C-BE32-E72D297353CC}">
                <c16:uniqueId val="{00000000-155B-4D88-8DC4-E7B4C54CBE27}"/>
              </c:ext>
            </c:extLst>
          </c:dPt>
          <c:cat>
            <c:numRef>
              <c:f>'8.2'!$O$27:$O$34</c:f>
              <c:numCache>
                <c:formatCode>#,##0.0</c:formatCode>
                <c:ptCount val="8"/>
              </c:numCache>
            </c:numRef>
          </c:cat>
          <c:val>
            <c:numRef>
              <c:f>'8.2'!$J$27:$J$34</c:f>
              <c:numCache>
                <c:formatCode>0.0</c:formatCode>
                <c:ptCount val="8"/>
              </c:numCache>
            </c:numRef>
          </c:val>
          <c:extLst>
            <c:ext xmlns:c16="http://schemas.microsoft.com/office/drawing/2014/chart" uri="{C3380CC4-5D6E-409C-BE32-E72D297353CC}">
              <c16:uniqueId val="{00000001-155B-4D88-8DC4-E7B4C54CBE2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tx2"/>
            </a:solidFill>
          </c:spPr>
          <c:invertIfNegative val="0"/>
          <c:cat>
            <c:numRef>
              <c:f>'4.1'!$P$7</c:f>
              <c:numCache>
                <c:formatCode>General</c:formatCode>
                <c:ptCount val="1"/>
              </c:numCache>
            </c:numRef>
          </c:cat>
          <c:val>
            <c:numRef>
              <c:f>'4.1'!$P$8</c:f>
              <c:numCache>
                <c:formatCode>0</c:formatCode>
                <c:ptCount val="1"/>
              </c:numCache>
            </c:numRef>
          </c:val>
          <c:extLst>
            <c:ext xmlns:c16="http://schemas.microsoft.com/office/drawing/2014/chart" uri="{C3380CC4-5D6E-409C-BE32-E72D297353CC}">
              <c16:uniqueId val="{00000000-D55E-4FBD-9696-50200E1DB18A}"/>
            </c:ext>
          </c:extLst>
        </c:ser>
        <c:ser>
          <c:idx val="1"/>
          <c:order val="1"/>
          <c:tx>
            <c:strRef>
              <c:f>'4.1'!$O$9</c:f>
              <c:strCache>
                <c:ptCount val="1"/>
              </c:strCache>
            </c:strRef>
          </c:tx>
          <c:spPr>
            <a:solidFill>
              <a:schemeClr val="accent2"/>
            </a:solidFill>
          </c:spPr>
          <c:invertIfNegative val="0"/>
          <c:cat>
            <c:numRef>
              <c:f>'4.1'!$P$7</c:f>
              <c:numCache>
                <c:formatCode>General</c:formatCode>
                <c:ptCount val="1"/>
              </c:numCache>
            </c:numRef>
          </c:cat>
          <c:val>
            <c:numRef>
              <c:f>'4.1'!$P$9</c:f>
              <c:numCache>
                <c:formatCode>0</c:formatCode>
                <c:ptCount val="1"/>
              </c:numCache>
            </c:numRef>
          </c:val>
          <c:extLst>
            <c:ext xmlns:c16="http://schemas.microsoft.com/office/drawing/2014/chart" uri="{C3380CC4-5D6E-409C-BE32-E72D297353CC}">
              <c16:uniqueId val="{00000001-D55E-4FBD-9696-50200E1DB18A}"/>
            </c:ext>
          </c:extLst>
        </c:ser>
        <c:ser>
          <c:idx val="2"/>
          <c:order val="2"/>
          <c:tx>
            <c:strRef>
              <c:f>'4.1'!$O$10</c:f>
              <c:strCache>
                <c:ptCount val="1"/>
              </c:strCache>
            </c:strRef>
          </c:tx>
          <c:spPr>
            <a:solidFill>
              <a:schemeClr val="accent3"/>
            </a:solidFill>
          </c:spPr>
          <c:invertIfNegative val="0"/>
          <c:cat>
            <c:numRef>
              <c:f>'4.1'!$P$7</c:f>
              <c:numCache>
                <c:formatCode>General</c:formatCode>
                <c:ptCount val="1"/>
              </c:numCache>
            </c:numRef>
          </c:cat>
          <c:val>
            <c:numRef>
              <c:f>'4.1'!$P$10</c:f>
              <c:numCache>
                <c:formatCode>0</c:formatCode>
                <c:ptCount val="1"/>
              </c:numCache>
            </c:numRef>
          </c:val>
          <c:extLst>
            <c:ext xmlns:c16="http://schemas.microsoft.com/office/drawing/2014/chart" uri="{C3380CC4-5D6E-409C-BE32-E72D297353CC}">
              <c16:uniqueId val="{00000002-D55E-4FBD-9696-50200E1DB18A}"/>
            </c:ext>
          </c:extLst>
        </c:ser>
        <c:ser>
          <c:idx val="3"/>
          <c:order val="3"/>
          <c:tx>
            <c:strRef>
              <c:f>'4.1'!$O$11</c:f>
              <c:strCache>
                <c:ptCount val="1"/>
              </c:strCache>
            </c:strRef>
          </c:tx>
          <c:spPr>
            <a:solidFill>
              <a:schemeClr val="accent4"/>
            </a:solidFill>
          </c:spPr>
          <c:invertIfNegative val="0"/>
          <c:cat>
            <c:numRef>
              <c:f>'4.1'!$P$7</c:f>
              <c:numCache>
                <c:formatCode>General</c:formatCode>
                <c:ptCount val="1"/>
              </c:numCache>
            </c:numRef>
          </c:cat>
          <c:val>
            <c:numRef>
              <c:f>'4.1'!$P$11</c:f>
              <c:numCache>
                <c:formatCode>0</c:formatCode>
                <c:ptCount val="1"/>
              </c:numCache>
            </c:numRef>
          </c:val>
          <c:extLst>
            <c:ext xmlns:c16="http://schemas.microsoft.com/office/drawing/2014/chart" uri="{C3380CC4-5D6E-409C-BE32-E72D297353CC}">
              <c16:uniqueId val="{00000003-D55E-4FBD-9696-50200E1DB18A}"/>
            </c:ext>
          </c:extLst>
        </c:ser>
        <c:ser>
          <c:idx val="4"/>
          <c:order val="4"/>
          <c:tx>
            <c:strRef>
              <c:f>'4.1'!$O$12</c:f>
              <c:strCache>
                <c:ptCount val="1"/>
              </c:strCache>
            </c:strRef>
          </c:tx>
          <c:spPr>
            <a:solidFill>
              <a:schemeClr val="accent5"/>
            </a:solidFill>
          </c:spPr>
          <c:invertIfNegative val="0"/>
          <c:cat>
            <c:numRef>
              <c:f>'4.1'!$P$7</c:f>
              <c:numCache>
                <c:formatCode>General</c:formatCode>
                <c:ptCount val="1"/>
              </c:numCache>
            </c:numRef>
          </c:cat>
          <c:val>
            <c:numRef>
              <c:f>'4.1'!$P$12</c:f>
              <c:numCache>
                <c:formatCode>0</c:formatCode>
                <c:ptCount val="1"/>
              </c:numCache>
            </c:numRef>
          </c:val>
          <c:extLst>
            <c:ext xmlns:c16="http://schemas.microsoft.com/office/drawing/2014/chart" uri="{C3380CC4-5D6E-409C-BE32-E72D297353CC}">
              <c16:uniqueId val="{00000004-D55E-4FBD-9696-50200E1DB18A}"/>
            </c:ext>
          </c:extLst>
        </c:ser>
        <c:ser>
          <c:idx val="5"/>
          <c:order val="5"/>
          <c:tx>
            <c:strRef>
              <c:f>'4.1'!$O$13</c:f>
              <c:strCache>
                <c:ptCount val="1"/>
              </c:strCache>
            </c:strRef>
          </c:tx>
          <c:spPr>
            <a:solidFill>
              <a:schemeClr val="accent6"/>
            </a:solidFill>
          </c:spPr>
          <c:invertIfNegative val="0"/>
          <c:cat>
            <c:numRef>
              <c:f>'4.1'!$P$7</c:f>
              <c:numCache>
                <c:formatCode>General</c:formatCode>
                <c:ptCount val="1"/>
              </c:numCache>
            </c:numRef>
          </c:cat>
          <c:val>
            <c:numRef>
              <c:f>'4.1'!$P$13</c:f>
              <c:numCache>
                <c:formatCode>0</c:formatCode>
                <c:ptCount val="1"/>
              </c:numCache>
            </c:numRef>
          </c:val>
          <c:extLst>
            <c:ext xmlns:c16="http://schemas.microsoft.com/office/drawing/2014/chart" uri="{C3380CC4-5D6E-409C-BE32-E72D297353CC}">
              <c16:uniqueId val="{00000005-D55E-4FBD-9696-50200E1DB18A}"/>
            </c:ext>
          </c:extLst>
        </c:ser>
        <c:ser>
          <c:idx val="6"/>
          <c:order val="6"/>
          <c:tx>
            <c:strRef>
              <c:f>'4.1'!$O$14</c:f>
              <c:strCache>
                <c:ptCount val="1"/>
              </c:strCache>
            </c:strRef>
          </c:tx>
          <c:spPr>
            <a:solidFill>
              <a:srgbClr val="F0948F"/>
            </a:solidFill>
          </c:spPr>
          <c:invertIfNegative val="0"/>
          <c:cat>
            <c:numRef>
              <c:f>'4.1'!$P$7</c:f>
              <c:numCache>
                <c:formatCode>General</c:formatCode>
                <c:ptCount val="1"/>
              </c:numCache>
            </c:numRef>
          </c:cat>
          <c:val>
            <c:numRef>
              <c:f>'4.1'!$P$14</c:f>
              <c:numCache>
                <c:formatCode>0</c:formatCode>
                <c:ptCount val="1"/>
              </c:numCache>
            </c:numRef>
          </c:val>
          <c:extLst>
            <c:ext xmlns:c16="http://schemas.microsoft.com/office/drawing/2014/chart" uri="{C3380CC4-5D6E-409C-BE32-E72D297353CC}">
              <c16:uniqueId val="{00000006-D55E-4FBD-9696-50200E1DB18A}"/>
            </c:ext>
          </c:extLst>
        </c:ser>
        <c:ser>
          <c:idx val="7"/>
          <c:order val="7"/>
          <c:tx>
            <c:strRef>
              <c:f>'4.1'!$O$15</c:f>
              <c:strCache>
                <c:ptCount val="1"/>
              </c:strCache>
            </c:strRef>
          </c:tx>
          <c:spPr>
            <a:solidFill>
              <a:srgbClr val="F7C9C7"/>
            </a:solidFill>
          </c:spPr>
          <c:invertIfNegative val="0"/>
          <c:cat>
            <c:numRef>
              <c:f>'4.1'!$P$7</c:f>
              <c:numCache>
                <c:formatCode>General</c:formatCode>
                <c:ptCount val="1"/>
              </c:numCache>
            </c:numRef>
          </c:cat>
          <c:val>
            <c:numRef>
              <c:f>'4.1'!$P$15</c:f>
              <c:numCache>
                <c:formatCode>0</c:formatCode>
                <c:ptCount val="1"/>
              </c:numCache>
            </c:numRef>
          </c:val>
          <c:extLst>
            <c:ext xmlns:c16="http://schemas.microsoft.com/office/drawing/2014/chart" uri="{C3380CC4-5D6E-409C-BE32-E72D297353CC}">
              <c16:uniqueId val="{00000007-D55E-4FBD-9696-50200E1DB18A}"/>
            </c:ext>
          </c:extLst>
        </c:ser>
        <c:ser>
          <c:idx val="8"/>
          <c:order val="8"/>
          <c:tx>
            <c:strRef>
              <c:f>'4.1'!$O$16</c:f>
              <c:strCache>
                <c:ptCount val="1"/>
              </c:strCache>
            </c:strRef>
          </c:tx>
          <c:spPr>
            <a:solidFill>
              <a:schemeClr val="tx1"/>
            </a:solidFill>
          </c:spPr>
          <c:invertIfNegative val="0"/>
          <c:cat>
            <c:numRef>
              <c:f>'4.1'!$P$7</c:f>
              <c:numCache>
                <c:formatCode>General</c:formatCode>
                <c:ptCount val="1"/>
              </c:numCache>
            </c:numRef>
          </c:cat>
          <c:val>
            <c:numRef>
              <c:f>'4.1'!$P$16</c:f>
              <c:numCache>
                <c:formatCode>0</c:formatCode>
                <c:ptCount val="1"/>
              </c:numCache>
            </c:numRef>
          </c:val>
          <c:extLst>
            <c:ext xmlns:c16="http://schemas.microsoft.com/office/drawing/2014/chart" uri="{C3380CC4-5D6E-409C-BE32-E72D297353CC}">
              <c16:uniqueId val="{00000008-D55E-4FBD-9696-50200E1DB18A}"/>
            </c:ext>
          </c:extLst>
        </c:ser>
        <c:ser>
          <c:idx val="9"/>
          <c:order val="9"/>
          <c:tx>
            <c:strRef>
              <c:f>'4.1'!$O$17</c:f>
              <c:strCache>
                <c:ptCount val="1"/>
              </c:strCache>
            </c:strRef>
          </c:tx>
          <c:spPr>
            <a:solidFill>
              <a:srgbClr val="646363"/>
            </a:solidFill>
          </c:spPr>
          <c:invertIfNegative val="0"/>
          <c:cat>
            <c:numRef>
              <c:f>'4.1'!$P$7</c:f>
              <c:numCache>
                <c:formatCode>General</c:formatCode>
                <c:ptCount val="1"/>
              </c:numCache>
            </c:numRef>
          </c:cat>
          <c:val>
            <c:numRef>
              <c:f>'4.1'!$P$17</c:f>
              <c:numCache>
                <c:formatCode>0</c:formatCode>
                <c:ptCount val="1"/>
              </c:numCache>
            </c:numRef>
          </c:val>
          <c:extLst>
            <c:ext xmlns:c16="http://schemas.microsoft.com/office/drawing/2014/chart" uri="{C3380CC4-5D6E-409C-BE32-E72D297353CC}">
              <c16:uniqueId val="{00000009-D55E-4FBD-9696-50200E1DB18A}"/>
            </c:ext>
          </c:extLst>
        </c:ser>
        <c:ser>
          <c:idx val="10"/>
          <c:order val="10"/>
          <c:tx>
            <c:strRef>
              <c:f>'4.1'!$O$18</c:f>
              <c:strCache>
                <c:ptCount val="1"/>
              </c:strCache>
            </c:strRef>
          </c:tx>
          <c:spPr>
            <a:solidFill>
              <a:srgbClr val="9D9D9C"/>
            </a:solidFill>
          </c:spPr>
          <c:invertIfNegative val="0"/>
          <c:cat>
            <c:numRef>
              <c:f>'4.1'!$P$7</c:f>
              <c:numCache>
                <c:formatCode>General</c:formatCode>
                <c:ptCount val="1"/>
              </c:numCache>
            </c:numRef>
          </c:cat>
          <c:val>
            <c:numRef>
              <c:f>'4.1'!$P$18</c:f>
              <c:numCache>
                <c:formatCode>0</c:formatCode>
                <c:ptCount val="1"/>
              </c:numCache>
            </c:numRef>
          </c:val>
          <c:extLst>
            <c:ext xmlns:c16="http://schemas.microsoft.com/office/drawing/2014/chart" uri="{C3380CC4-5D6E-409C-BE32-E72D297353CC}">
              <c16:uniqueId val="{0000000A-D55E-4FBD-9696-50200E1DB18A}"/>
            </c:ext>
          </c:extLst>
        </c:ser>
        <c:ser>
          <c:idx val="11"/>
          <c:order val="11"/>
          <c:tx>
            <c:strRef>
              <c:f>'4.1'!$O$19</c:f>
              <c:strCache>
                <c:ptCount val="1"/>
              </c:strCache>
            </c:strRef>
          </c:tx>
          <c:spPr>
            <a:solidFill>
              <a:srgbClr val="D0D0D0"/>
            </a:solidFill>
          </c:spPr>
          <c:invertIfNegative val="0"/>
          <c:cat>
            <c:numRef>
              <c:f>'4.1'!$P$7</c:f>
              <c:numCache>
                <c:formatCode>General</c:formatCode>
                <c:ptCount val="1"/>
              </c:numCache>
            </c:numRef>
          </c:cat>
          <c:val>
            <c:numRef>
              <c:f>'4.1'!$P$19</c:f>
              <c:numCache>
                <c:formatCode>0</c:formatCode>
                <c:ptCount val="1"/>
              </c:numCache>
            </c:numRef>
          </c:val>
          <c:extLst>
            <c:ext xmlns:c16="http://schemas.microsoft.com/office/drawing/2014/chart" uri="{C3380CC4-5D6E-409C-BE32-E72D297353CC}">
              <c16:uniqueId val="{0000000B-D55E-4FBD-9696-50200E1DB18A}"/>
            </c:ext>
          </c:extLst>
        </c:ser>
        <c:ser>
          <c:idx val="12"/>
          <c:order val="12"/>
          <c:tx>
            <c:strRef>
              <c:f>'4.1'!$O$20</c:f>
              <c:strCache>
                <c:ptCount val="1"/>
              </c:strCache>
            </c:strRef>
          </c:tx>
          <c:spPr>
            <a:pattFill prst="ltUpDiag">
              <a:fgClr>
                <a:schemeClr val="accent1"/>
              </a:fgClr>
              <a:bgClr>
                <a:schemeClr val="bg1"/>
              </a:bgClr>
            </a:pattFill>
          </c:spPr>
          <c:invertIfNegative val="0"/>
          <c:cat>
            <c:numRef>
              <c:f>'4.1'!$P$7</c:f>
              <c:numCache>
                <c:formatCode>General</c:formatCode>
                <c:ptCount val="1"/>
              </c:numCache>
            </c:numRef>
          </c:cat>
          <c:val>
            <c:numRef>
              <c:f>'4.1'!$P$20</c:f>
              <c:numCache>
                <c:formatCode>0</c:formatCode>
                <c:ptCount val="1"/>
              </c:numCache>
            </c:numRef>
          </c:val>
          <c:extLst>
            <c:ext xmlns:c16="http://schemas.microsoft.com/office/drawing/2014/chart" uri="{C3380CC4-5D6E-409C-BE32-E72D297353CC}">
              <c16:uniqueId val="{0000000C-D55E-4FBD-9696-50200E1DB18A}"/>
            </c:ext>
          </c:extLst>
        </c:ser>
        <c:ser>
          <c:idx val="13"/>
          <c:order val="13"/>
          <c:tx>
            <c:strRef>
              <c:f>'4.1'!$O$21</c:f>
              <c:strCache>
                <c:ptCount val="1"/>
              </c:strCache>
            </c:strRef>
          </c:tx>
          <c:spPr>
            <a:pattFill prst="ltUpDiag">
              <a:fgClr>
                <a:schemeClr val="accent5"/>
              </a:fgClr>
              <a:bgClr>
                <a:schemeClr val="bg1"/>
              </a:bgClr>
            </a:pattFill>
          </c:spPr>
          <c:invertIfNegative val="0"/>
          <c:cat>
            <c:numRef>
              <c:f>'4.1'!$P$7</c:f>
              <c:numCache>
                <c:formatCode>General</c:formatCode>
                <c:ptCount val="1"/>
              </c:numCache>
            </c:numRef>
          </c:cat>
          <c:val>
            <c:numRef>
              <c:f>'4.1'!$P$21</c:f>
              <c:numCache>
                <c:formatCode>0</c:formatCode>
                <c:ptCount val="1"/>
              </c:numCache>
            </c:numRef>
          </c:val>
          <c:extLst>
            <c:ext xmlns:c16="http://schemas.microsoft.com/office/drawing/2014/chart" uri="{C3380CC4-5D6E-409C-BE32-E72D297353CC}">
              <c16:uniqueId val="{0000000D-D55E-4FBD-9696-50200E1DB18A}"/>
            </c:ext>
          </c:extLst>
        </c:ser>
        <c:ser>
          <c:idx val="14"/>
          <c:order val="14"/>
          <c:tx>
            <c:strRef>
              <c:f>'4.1'!$O$22</c:f>
              <c:strCache>
                <c:ptCount val="1"/>
              </c:strCache>
            </c:strRef>
          </c:tx>
          <c:spPr>
            <a:pattFill prst="ltUpDiag">
              <a:fgClr>
                <a:schemeClr val="accent2"/>
              </a:fgClr>
              <a:bgClr>
                <a:schemeClr val="bg1"/>
              </a:bgClr>
            </a:pattFill>
          </c:spPr>
          <c:invertIfNegative val="0"/>
          <c:cat>
            <c:numRef>
              <c:f>'4.1'!$P$7</c:f>
              <c:numCache>
                <c:formatCode>General</c:formatCode>
                <c:ptCount val="1"/>
              </c:numCache>
            </c:numRef>
          </c:cat>
          <c:val>
            <c:numRef>
              <c:f>'4.1'!$P$22</c:f>
              <c:numCache>
                <c:formatCode>0</c:formatCode>
                <c:ptCount val="1"/>
              </c:numCache>
            </c:numRef>
          </c:val>
          <c:extLst>
            <c:ext xmlns:c16="http://schemas.microsoft.com/office/drawing/2014/chart" uri="{C3380CC4-5D6E-409C-BE32-E72D297353CC}">
              <c16:uniqueId val="{0000000E-D55E-4FBD-9696-50200E1DB18A}"/>
            </c:ext>
          </c:extLst>
        </c:ser>
        <c:ser>
          <c:idx val="15"/>
          <c:order val="15"/>
          <c:tx>
            <c:strRef>
              <c:f>'4.1'!$O$23</c:f>
              <c:strCache>
                <c:ptCount val="1"/>
              </c:strCache>
            </c:strRef>
          </c:tx>
          <c:spPr>
            <a:pattFill prst="ltUpDiag">
              <a:fgClr>
                <a:schemeClr val="accent6"/>
              </a:fgClr>
              <a:bgClr>
                <a:schemeClr val="bg1"/>
              </a:bgClr>
            </a:pattFill>
          </c:spPr>
          <c:invertIfNegative val="0"/>
          <c:cat>
            <c:numRef>
              <c:f>'4.1'!$P$7</c:f>
              <c:numCache>
                <c:formatCode>General</c:formatCode>
                <c:ptCount val="1"/>
              </c:numCache>
            </c:numRef>
          </c:cat>
          <c:val>
            <c:numRef>
              <c:f>'4.1'!$P$23</c:f>
              <c:numCache>
                <c:formatCode>0.0000</c:formatCode>
                <c:ptCount val="1"/>
              </c:numCache>
            </c:numRef>
          </c:val>
          <c:extLst>
            <c:ext xmlns:c16="http://schemas.microsoft.com/office/drawing/2014/chart" uri="{C3380CC4-5D6E-409C-BE32-E72D297353CC}">
              <c16:uniqueId val="{0000000F-D55E-4FBD-9696-50200E1DB18A}"/>
            </c:ext>
          </c:extLst>
        </c:ser>
        <c:dLbls>
          <c:showLegendKey val="0"/>
          <c:showVal val="0"/>
          <c:showCatName val="0"/>
          <c:showSerName val="0"/>
          <c:showPercent val="0"/>
          <c:showBubbleSize val="0"/>
        </c:dLbls>
        <c:gapWidth val="150"/>
        <c:axId val="226677120"/>
        <c:axId val="226678656"/>
      </c:barChart>
      <c:catAx>
        <c:axId val="226677120"/>
        <c:scaling>
          <c:orientation val="minMax"/>
        </c:scaling>
        <c:delete val="1"/>
        <c:axPos val="b"/>
        <c:numFmt formatCode="General" sourceLinked="1"/>
        <c:majorTickMark val="out"/>
        <c:minorTickMark val="none"/>
        <c:tickLblPos val="nextTo"/>
        <c:crossAx val="226678656"/>
        <c:crosses val="autoZero"/>
        <c:auto val="1"/>
        <c:lblAlgn val="ctr"/>
        <c:lblOffset val="100"/>
        <c:noMultiLvlLbl val="0"/>
      </c:catAx>
      <c:valAx>
        <c:axId val="226678656"/>
        <c:scaling>
          <c:orientation val="minMax"/>
        </c:scaling>
        <c:delete val="1"/>
        <c:axPos val="l"/>
        <c:numFmt formatCode="0" sourceLinked="1"/>
        <c:majorTickMark val="out"/>
        <c:minorTickMark val="none"/>
        <c:tickLblPos val="nextTo"/>
        <c:crossAx val="2266771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Dodávky tepla podle paliv (GJ)</a:t>
            </a:r>
          </a:p>
        </c:rich>
      </c:tx>
      <c:layout>
        <c:manualLayout>
          <c:xMode val="edge"/>
          <c:yMode val="edge"/>
          <c:x val="1.1007654639433821E-3"/>
          <c:y val="0"/>
        </c:manualLayout>
      </c:layout>
      <c:overlay val="0"/>
    </c:title>
    <c:autoTitleDeleted val="0"/>
    <c:plotArea>
      <c:layout/>
      <c:barChart>
        <c:barDir val="col"/>
        <c:grouping val="stacked"/>
        <c:varyColors val="0"/>
        <c:ser>
          <c:idx val="0"/>
          <c:order val="0"/>
          <c:tx>
            <c:strRef>
              <c:f>'8.2'!$A$10</c:f>
              <c:strCache>
                <c:ptCount val="1"/>
                <c:pt idx="0">
                  <c:v>Biomasa</c:v>
                </c:pt>
              </c:strCache>
            </c:strRef>
          </c:tx>
          <c:spPr>
            <a:solidFill>
              <a:schemeClr val="accent1"/>
            </a:solidFill>
          </c:spPr>
          <c:invertIfNegative val="0"/>
          <c:cat>
            <c:strRef>
              <c:f>'8.2'!$C$38:$E$38</c:f>
              <c:strCache>
                <c:ptCount val="3"/>
                <c:pt idx="0">
                  <c:v>Leden</c:v>
                </c:pt>
                <c:pt idx="1">
                  <c:v>Únor</c:v>
                </c:pt>
                <c:pt idx="2">
                  <c:v>Březen</c:v>
                </c:pt>
              </c:strCache>
            </c:strRef>
          </c:cat>
          <c:val>
            <c:numRef>
              <c:f>('8.2'!$B$10,'8.2'!$D$10,'8.2'!$F$10)</c:f>
              <c:numCache>
                <c:formatCode>#,##0.0</c:formatCode>
                <c:ptCount val="3"/>
                <c:pt idx="0">
                  <c:v>173925.32</c:v>
                </c:pt>
                <c:pt idx="1">
                  <c:v>154042.378</c:v>
                </c:pt>
                <c:pt idx="2">
                  <c:v>150931.98200000002</c:v>
                </c:pt>
              </c:numCache>
            </c:numRef>
          </c:val>
          <c:extLst>
            <c:ext xmlns:c16="http://schemas.microsoft.com/office/drawing/2014/chart" uri="{C3380CC4-5D6E-409C-BE32-E72D297353CC}">
              <c16:uniqueId val="{00000000-31DC-4155-BD8C-161C194FEB34}"/>
            </c:ext>
          </c:extLst>
        </c:ser>
        <c:ser>
          <c:idx val="1"/>
          <c:order val="1"/>
          <c:tx>
            <c:strRef>
              <c:f>'8.2'!$A$11</c:f>
              <c:strCache>
                <c:ptCount val="1"/>
                <c:pt idx="0">
                  <c:v>Bioplyn</c:v>
                </c:pt>
              </c:strCache>
            </c:strRef>
          </c:tx>
          <c:spPr>
            <a:solidFill>
              <a:schemeClr val="accent2"/>
            </a:solidFill>
          </c:spPr>
          <c:invertIfNegative val="0"/>
          <c:cat>
            <c:strRef>
              <c:f>'8.2'!$C$38:$E$38</c:f>
              <c:strCache>
                <c:ptCount val="3"/>
                <c:pt idx="0">
                  <c:v>Leden</c:v>
                </c:pt>
                <c:pt idx="1">
                  <c:v>Únor</c:v>
                </c:pt>
                <c:pt idx="2">
                  <c:v>Březen</c:v>
                </c:pt>
              </c:strCache>
            </c:strRef>
          </c:cat>
          <c:val>
            <c:numRef>
              <c:f>('8.2'!$B$11,'8.2'!$D$11,'8.2'!$F$11)</c:f>
              <c:numCache>
                <c:formatCode>#,##0.0</c:formatCode>
                <c:ptCount val="3"/>
                <c:pt idx="0">
                  <c:v>11747.007</c:v>
                </c:pt>
                <c:pt idx="1">
                  <c:v>10437.320000000002</c:v>
                </c:pt>
                <c:pt idx="2">
                  <c:v>11113.744999999999</c:v>
                </c:pt>
              </c:numCache>
            </c:numRef>
          </c:val>
          <c:extLst>
            <c:ext xmlns:c16="http://schemas.microsoft.com/office/drawing/2014/chart" uri="{C3380CC4-5D6E-409C-BE32-E72D297353CC}">
              <c16:uniqueId val="{00000001-31DC-4155-BD8C-161C194FEB34}"/>
            </c:ext>
          </c:extLst>
        </c:ser>
        <c:ser>
          <c:idx val="2"/>
          <c:order val="2"/>
          <c:tx>
            <c:strRef>
              <c:f>'8.2'!$A$12</c:f>
              <c:strCache>
                <c:ptCount val="1"/>
                <c:pt idx="0">
                  <c:v>Černé uhlí</c:v>
                </c:pt>
              </c:strCache>
            </c:strRef>
          </c:tx>
          <c:spPr>
            <a:solidFill>
              <a:schemeClr val="accent3"/>
            </a:solidFill>
          </c:spPr>
          <c:invertIfNegative val="0"/>
          <c:cat>
            <c:strRef>
              <c:f>'8.2'!$C$38:$E$38</c:f>
              <c:strCache>
                <c:ptCount val="3"/>
                <c:pt idx="0">
                  <c:v>Leden</c:v>
                </c:pt>
                <c:pt idx="1">
                  <c:v>Únor</c:v>
                </c:pt>
                <c:pt idx="2">
                  <c:v>Březen</c:v>
                </c:pt>
              </c:strCache>
            </c:strRef>
          </c:cat>
          <c:val>
            <c:numRef>
              <c:f>('8.2'!$B$12,'8.2'!$D$12,'8.2'!$F$12)</c:f>
              <c:numCache>
                <c:formatCode>#,##0.0</c:formatCode>
                <c:ptCount val="3"/>
                <c:pt idx="0">
                  <c:v>0</c:v>
                </c:pt>
                <c:pt idx="1">
                  <c:v>0</c:v>
                </c:pt>
                <c:pt idx="2">
                  <c:v>0</c:v>
                </c:pt>
              </c:numCache>
            </c:numRef>
          </c:val>
          <c:extLst>
            <c:ext xmlns:c16="http://schemas.microsoft.com/office/drawing/2014/chart" uri="{C3380CC4-5D6E-409C-BE32-E72D297353CC}">
              <c16:uniqueId val="{00000002-31DC-4155-BD8C-161C194FEB34}"/>
            </c:ext>
          </c:extLst>
        </c:ser>
        <c:ser>
          <c:idx val="3"/>
          <c:order val="3"/>
          <c:tx>
            <c:strRef>
              <c:f>'8.2'!$A$13</c:f>
              <c:strCache>
                <c:ptCount val="1"/>
                <c:pt idx="0">
                  <c:v>Elektrická energie</c:v>
                </c:pt>
              </c:strCache>
            </c:strRef>
          </c:tx>
          <c:spPr>
            <a:solidFill>
              <a:schemeClr val="accent4"/>
            </a:solidFill>
          </c:spPr>
          <c:invertIfNegative val="0"/>
          <c:cat>
            <c:strRef>
              <c:f>'8.2'!$C$38:$E$38</c:f>
              <c:strCache>
                <c:ptCount val="3"/>
                <c:pt idx="0">
                  <c:v>Leden</c:v>
                </c:pt>
                <c:pt idx="1">
                  <c:v>Únor</c:v>
                </c:pt>
                <c:pt idx="2">
                  <c:v>Březen</c:v>
                </c:pt>
              </c:strCache>
            </c:strRef>
          </c:cat>
          <c:val>
            <c:numRef>
              <c:f>('8.2'!$B$13,'8.2'!$D$13,'8.2'!$F$13)</c:f>
              <c:numCache>
                <c:formatCode>#,##0.0</c:formatCode>
                <c:ptCount val="3"/>
                <c:pt idx="0">
                  <c:v>0</c:v>
                </c:pt>
                <c:pt idx="1">
                  <c:v>0</c:v>
                </c:pt>
                <c:pt idx="2">
                  <c:v>0</c:v>
                </c:pt>
              </c:numCache>
            </c:numRef>
          </c:val>
          <c:extLst>
            <c:ext xmlns:c16="http://schemas.microsoft.com/office/drawing/2014/chart" uri="{C3380CC4-5D6E-409C-BE32-E72D297353CC}">
              <c16:uniqueId val="{00000003-31DC-4155-BD8C-161C194FEB34}"/>
            </c:ext>
          </c:extLst>
        </c:ser>
        <c:ser>
          <c:idx val="4"/>
          <c:order val="4"/>
          <c:tx>
            <c:strRef>
              <c:f>'8.2'!$A$14</c:f>
              <c:strCache>
                <c:ptCount val="1"/>
                <c:pt idx="0">
                  <c:v>Energie prostředí (tepelné čerpadlo)</c:v>
                </c:pt>
              </c:strCache>
            </c:strRef>
          </c:tx>
          <c:spPr>
            <a:solidFill>
              <a:schemeClr val="accent5"/>
            </a:solidFill>
          </c:spPr>
          <c:invertIfNegative val="0"/>
          <c:cat>
            <c:strRef>
              <c:f>'8.2'!$C$38:$E$38</c:f>
              <c:strCache>
                <c:ptCount val="3"/>
                <c:pt idx="0">
                  <c:v>Leden</c:v>
                </c:pt>
                <c:pt idx="1">
                  <c:v>Únor</c:v>
                </c:pt>
                <c:pt idx="2">
                  <c:v>Březen</c:v>
                </c:pt>
              </c:strCache>
            </c:strRef>
          </c:cat>
          <c:val>
            <c:numRef>
              <c:f>('8.2'!$B$14,'8.2'!$D$14,'8.2'!$F$14)</c:f>
              <c:numCache>
                <c:formatCode>#,##0.0</c:formatCode>
                <c:ptCount val="3"/>
                <c:pt idx="0">
                  <c:v>0</c:v>
                </c:pt>
                <c:pt idx="1">
                  <c:v>0</c:v>
                </c:pt>
                <c:pt idx="2">
                  <c:v>0</c:v>
                </c:pt>
              </c:numCache>
            </c:numRef>
          </c:val>
          <c:extLst>
            <c:ext xmlns:c16="http://schemas.microsoft.com/office/drawing/2014/chart" uri="{C3380CC4-5D6E-409C-BE32-E72D297353CC}">
              <c16:uniqueId val="{00000004-31DC-4155-BD8C-161C194FEB34}"/>
            </c:ext>
          </c:extLst>
        </c:ser>
        <c:ser>
          <c:idx val="5"/>
          <c:order val="5"/>
          <c:tx>
            <c:strRef>
              <c:f>'8.2'!$A$15</c:f>
              <c:strCache>
                <c:ptCount val="1"/>
                <c:pt idx="0">
                  <c:v>Energie Slunce (solární kolektor)</c:v>
                </c:pt>
              </c:strCache>
            </c:strRef>
          </c:tx>
          <c:spPr>
            <a:solidFill>
              <a:schemeClr val="accent6"/>
            </a:solidFill>
          </c:spPr>
          <c:invertIfNegative val="0"/>
          <c:cat>
            <c:strRef>
              <c:f>'8.2'!$C$38:$E$38</c:f>
              <c:strCache>
                <c:ptCount val="3"/>
                <c:pt idx="0">
                  <c:v>Leden</c:v>
                </c:pt>
                <c:pt idx="1">
                  <c:v>Únor</c:v>
                </c:pt>
                <c:pt idx="2">
                  <c:v>Březen</c:v>
                </c:pt>
              </c:strCache>
            </c:strRef>
          </c:cat>
          <c:val>
            <c:numRef>
              <c:f>('8.2'!$B$15,'8.2'!$D$15,'8.2'!$F$15)</c:f>
              <c:numCache>
                <c:formatCode>#,##0.0</c:formatCode>
                <c:ptCount val="3"/>
                <c:pt idx="0">
                  <c:v>0</c:v>
                </c:pt>
                <c:pt idx="1">
                  <c:v>0</c:v>
                </c:pt>
                <c:pt idx="2">
                  <c:v>0</c:v>
                </c:pt>
              </c:numCache>
            </c:numRef>
          </c:val>
          <c:extLst>
            <c:ext xmlns:c16="http://schemas.microsoft.com/office/drawing/2014/chart" uri="{C3380CC4-5D6E-409C-BE32-E72D297353CC}">
              <c16:uniqueId val="{00000005-31DC-4155-BD8C-161C194FEB34}"/>
            </c:ext>
          </c:extLst>
        </c:ser>
        <c:ser>
          <c:idx val="6"/>
          <c:order val="6"/>
          <c:tx>
            <c:strRef>
              <c:f>'8.2'!$A$16</c:f>
              <c:strCache>
                <c:ptCount val="1"/>
                <c:pt idx="0">
                  <c:v>Hnědé uhlí</c:v>
                </c:pt>
              </c:strCache>
            </c:strRef>
          </c:tx>
          <c:spPr>
            <a:solidFill>
              <a:srgbClr val="F0948F"/>
            </a:solidFill>
          </c:spPr>
          <c:invertIfNegative val="0"/>
          <c:cat>
            <c:strRef>
              <c:f>'8.2'!$C$38:$E$38</c:f>
              <c:strCache>
                <c:ptCount val="3"/>
                <c:pt idx="0">
                  <c:v>Leden</c:v>
                </c:pt>
                <c:pt idx="1">
                  <c:v>Únor</c:v>
                </c:pt>
                <c:pt idx="2">
                  <c:v>Březen</c:v>
                </c:pt>
              </c:strCache>
            </c:strRef>
          </c:cat>
          <c:val>
            <c:numRef>
              <c:f>('8.2'!$B$16,'8.2'!$D$16,'8.2'!$F$16)</c:f>
              <c:numCache>
                <c:formatCode>#,##0.0</c:formatCode>
                <c:ptCount val="3"/>
                <c:pt idx="0">
                  <c:v>366330.42999999993</c:v>
                </c:pt>
                <c:pt idx="1">
                  <c:v>280292.17199999996</c:v>
                </c:pt>
                <c:pt idx="2">
                  <c:v>303077.43299999996</c:v>
                </c:pt>
              </c:numCache>
            </c:numRef>
          </c:val>
          <c:extLst>
            <c:ext xmlns:c16="http://schemas.microsoft.com/office/drawing/2014/chart" uri="{C3380CC4-5D6E-409C-BE32-E72D297353CC}">
              <c16:uniqueId val="{00000006-31DC-4155-BD8C-161C194FEB34}"/>
            </c:ext>
          </c:extLst>
        </c:ser>
        <c:ser>
          <c:idx val="7"/>
          <c:order val="7"/>
          <c:tx>
            <c:strRef>
              <c:f>'8.2'!$A$17</c:f>
              <c:strCache>
                <c:ptCount val="1"/>
                <c:pt idx="0">
                  <c:v>Jaderné palivo</c:v>
                </c:pt>
              </c:strCache>
            </c:strRef>
          </c:tx>
          <c:spPr>
            <a:solidFill>
              <a:srgbClr val="F7C9C7"/>
            </a:solidFill>
          </c:spPr>
          <c:invertIfNegative val="0"/>
          <c:cat>
            <c:strRef>
              <c:f>'8.2'!$C$38:$E$38</c:f>
              <c:strCache>
                <c:ptCount val="3"/>
                <c:pt idx="0">
                  <c:v>Leden</c:v>
                </c:pt>
                <c:pt idx="1">
                  <c:v>Únor</c:v>
                </c:pt>
                <c:pt idx="2">
                  <c:v>Březen</c:v>
                </c:pt>
              </c:strCache>
            </c:strRef>
          </c:cat>
          <c:val>
            <c:numRef>
              <c:f>('8.2'!$B$17,'8.2'!$D$17,'8.2'!$F$17)</c:f>
              <c:numCache>
                <c:formatCode>#,##0.0</c:formatCode>
                <c:ptCount val="3"/>
                <c:pt idx="0">
                  <c:v>29470.9</c:v>
                </c:pt>
                <c:pt idx="1">
                  <c:v>23361.43</c:v>
                </c:pt>
                <c:pt idx="2">
                  <c:v>22947.95</c:v>
                </c:pt>
              </c:numCache>
            </c:numRef>
          </c:val>
          <c:extLst>
            <c:ext xmlns:c16="http://schemas.microsoft.com/office/drawing/2014/chart" uri="{C3380CC4-5D6E-409C-BE32-E72D297353CC}">
              <c16:uniqueId val="{00000007-31DC-4155-BD8C-161C194FEB34}"/>
            </c:ext>
          </c:extLst>
        </c:ser>
        <c:ser>
          <c:idx val="8"/>
          <c:order val="8"/>
          <c:tx>
            <c:strRef>
              <c:f>'8.2'!$A$18</c:f>
              <c:strCache>
                <c:ptCount val="1"/>
                <c:pt idx="0">
                  <c:v>Koks</c:v>
                </c:pt>
              </c:strCache>
            </c:strRef>
          </c:tx>
          <c:spPr>
            <a:solidFill>
              <a:schemeClr val="tx1"/>
            </a:solidFill>
          </c:spPr>
          <c:invertIfNegative val="0"/>
          <c:cat>
            <c:strRef>
              <c:f>'8.2'!$C$38:$E$38</c:f>
              <c:strCache>
                <c:ptCount val="3"/>
                <c:pt idx="0">
                  <c:v>Leden</c:v>
                </c:pt>
                <c:pt idx="1">
                  <c:v>Únor</c:v>
                </c:pt>
                <c:pt idx="2">
                  <c:v>Březen</c:v>
                </c:pt>
              </c:strCache>
            </c:strRef>
          </c:cat>
          <c:val>
            <c:numRef>
              <c:f>('8.2'!$B$18,'8.2'!$D$18,'8.2'!$F$18)</c:f>
              <c:numCache>
                <c:formatCode>#,##0.0</c:formatCode>
                <c:ptCount val="3"/>
                <c:pt idx="0">
                  <c:v>0</c:v>
                </c:pt>
                <c:pt idx="1">
                  <c:v>0</c:v>
                </c:pt>
                <c:pt idx="2">
                  <c:v>0</c:v>
                </c:pt>
              </c:numCache>
            </c:numRef>
          </c:val>
          <c:extLst>
            <c:ext xmlns:c16="http://schemas.microsoft.com/office/drawing/2014/chart" uri="{C3380CC4-5D6E-409C-BE32-E72D297353CC}">
              <c16:uniqueId val="{00000008-31DC-4155-BD8C-161C194FEB34}"/>
            </c:ext>
          </c:extLst>
        </c:ser>
        <c:ser>
          <c:idx val="9"/>
          <c:order val="9"/>
          <c:tx>
            <c:strRef>
              <c:f>'8.2'!$A$19</c:f>
              <c:strCache>
                <c:ptCount val="1"/>
                <c:pt idx="0">
                  <c:v>Odpadní teplo</c:v>
                </c:pt>
              </c:strCache>
            </c:strRef>
          </c:tx>
          <c:spPr>
            <a:solidFill>
              <a:srgbClr val="646363"/>
            </a:solidFill>
          </c:spPr>
          <c:invertIfNegative val="0"/>
          <c:cat>
            <c:strRef>
              <c:f>'8.2'!$C$38:$E$38</c:f>
              <c:strCache>
                <c:ptCount val="3"/>
                <c:pt idx="0">
                  <c:v>Leden</c:v>
                </c:pt>
                <c:pt idx="1">
                  <c:v>Únor</c:v>
                </c:pt>
                <c:pt idx="2">
                  <c:v>Březen</c:v>
                </c:pt>
              </c:strCache>
            </c:strRef>
          </c:cat>
          <c:val>
            <c:numRef>
              <c:f>('8.2'!$B$19,'8.2'!$D$19,'8.2'!$F$19)</c:f>
              <c:numCache>
                <c:formatCode>#,##0.0</c:formatCode>
                <c:ptCount val="3"/>
                <c:pt idx="0">
                  <c:v>0</c:v>
                </c:pt>
                <c:pt idx="1">
                  <c:v>0</c:v>
                </c:pt>
                <c:pt idx="2">
                  <c:v>0</c:v>
                </c:pt>
              </c:numCache>
            </c:numRef>
          </c:val>
          <c:extLst>
            <c:ext xmlns:c16="http://schemas.microsoft.com/office/drawing/2014/chart" uri="{C3380CC4-5D6E-409C-BE32-E72D297353CC}">
              <c16:uniqueId val="{00000009-31DC-4155-BD8C-161C194FEB34}"/>
            </c:ext>
          </c:extLst>
        </c:ser>
        <c:ser>
          <c:idx val="10"/>
          <c:order val="10"/>
          <c:tx>
            <c:strRef>
              <c:f>'8.2'!$A$20</c:f>
              <c:strCache>
                <c:ptCount val="1"/>
                <c:pt idx="0">
                  <c:v>Ostatní kapalná paliva</c:v>
                </c:pt>
              </c:strCache>
            </c:strRef>
          </c:tx>
          <c:spPr>
            <a:solidFill>
              <a:srgbClr val="9D9D9C"/>
            </a:solidFill>
          </c:spPr>
          <c:invertIfNegative val="0"/>
          <c:cat>
            <c:strRef>
              <c:f>'8.2'!$C$38:$E$38</c:f>
              <c:strCache>
                <c:ptCount val="3"/>
                <c:pt idx="0">
                  <c:v>Leden</c:v>
                </c:pt>
                <c:pt idx="1">
                  <c:v>Únor</c:v>
                </c:pt>
                <c:pt idx="2">
                  <c:v>Březen</c:v>
                </c:pt>
              </c:strCache>
            </c:strRef>
          </c:cat>
          <c:val>
            <c:numRef>
              <c:f>('8.2'!$B$20,'8.2'!$D$20,'8.2'!$F$20)</c:f>
              <c:numCache>
                <c:formatCode>#,##0.0</c:formatCode>
                <c:ptCount val="3"/>
                <c:pt idx="0">
                  <c:v>0</c:v>
                </c:pt>
                <c:pt idx="1">
                  <c:v>0</c:v>
                </c:pt>
                <c:pt idx="2">
                  <c:v>1370.29</c:v>
                </c:pt>
              </c:numCache>
            </c:numRef>
          </c:val>
          <c:extLst>
            <c:ext xmlns:c16="http://schemas.microsoft.com/office/drawing/2014/chart" uri="{C3380CC4-5D6E-409C-BE32-E72D297353CC}">
              <c16:uniqueId val="{0000000A-31DC-4155-BD8C-161C194FEB34}"/>
            </c:ext>
          </c:extLst>
        </c:ser>
        <c:ser>
          <c:idx val="11"/>
          <c:order val="11"/>
          <c:tx>
            <c:strRef>
              <c:f>'8.2'!$A$21</c:f>
              <c:strCache>
                <c:ptCount val="1"/>
                <c:pt idx="0">
                  <c:v>Ostatní pevná paliva</c:v>
                </c:pt>
              </c:strCache>
            </c:strRef>
          </c:tx>
          <c:spPr>
            <a:solidFill>
              <a:srgbClr val="D0D0D0"/>
            </a:solidFill>
          </c:spPr>
          <c:invertIfNegative val="0"/>
          <c:cat>
            <c:strRef>
              <c:f>'8.2'!$C$38:$E$38</c:f>
              <c:strCache>
                <c:ptCount val="3"/>
                <c:pt idx="0">
                  <c:v>Leden</c:v>
                </c:pt>
                <c:pt idx="1">
                  <c:v>Únor</c:v>
                </c:pt>
                <c:pt idx="2">
                  <c:v>Březen</c:v>
                </c:pt>
              </c:strCache>
            </c:strRef>
          </c:cat>
          <c:val>
            <c:numRef>
              <c:f>('8.2'!$B$21,'8.2'!$D$21,'8.2'!$F$21)</c:f>
              <c:numCache>
                <c:formatCode>#,##0.0</c:formatCode>
                <c:ptCount val="3"/>
                <c:pt idx="0">
                  <c:v>886.476</c:v>
                </c:pt>
                <c:pt idx="1">
                  <c:v>655.48</c:v>
                </c:pt>
                <c:pt idx="2">
                  <c:v>690.55100000000004</c:v>
                </c:pt>
              </c:numCache>
            </c:numRef>
          </c:val>
          <c:extLst>
            <c:ext xmlns:c16="http://schemas.microsoft.com/office/drawing/2014/chart" uri="{C3380CC4-5D6E-409C-BE32-E72D297353CC}">
              <c16:uniqueId val="{0000000B-31DC-4155-BD8C-161C194FEB34}"/>
            </c:ext>
          </c:extLst>
        </c:ser>
        <c:ser>
          <c:idx val="12"/>
          <c:order val="12"/>
          <c:tx>
            <c:strRef>
              <c:f>'8.2'!$A$22</c:f>
              <c:strCache>
                <c:ptCount val="1"/>
                <c:pt idx="0">
                  <c:v>Ostatní plyny</c:v>
                </c:pt>
              </c:strCache>
            </c:strRef>
          </c:tx>
          <c:spPr>
            <a:pattFill prst="ltUpDiag">
              <a:fgClr>
                <a:schemeClr val="tx2"/>
              </a:fgClr>
              <a:bgClr>
                <a:schemeClr val="bg1"/>
              </a:bgClr>
            </a:pattFill>
          </c:spPr>
          <c:invertIfNegative val="0"/>
          <c:cat>
            <c:strRef>
              <c:f>'8.2'!$C$38:$E$38</c:f>
              <c:strCache>
                <c:ptCount val="3"/>
                <c:pt idx="0">
                  <c:v>Leden</c:v>
                </c:pt>
                <c:pt idx="1">
                  <c:v>Únor</c:v>
                </c:pt>
                <c:pt idx="2">
                  <c:v>Březen</c:v>
                </c:pt>
              </c:strCache>
            </c:strRef>
          </c:cat>
          <c:val>
            <c:numRef>
              <c:f>('8.2'!$B$22,'8.2'!$D$22,'8.2'!$F$22)</c:f>
              <c:numCache>
                <c:formatCode>#,##0.0</c:formatCode>
                <c:ptCount val="3"/>
                <c:pt idx="0">
                  <c:v>84.3</c:v>
                </c:pt>
                <c:pt idx="1">
                  <c:v>81.704999999999998</c:v>
                </c:pt>
                <c:pt idx="2">
                  <c:v>83.355000000000004</c:v>
                </c:pt>
              </c:numCache>
            </c:numRef>
          </c:val>
          <c:extLst>
            <c:ext xmlns:c16="http://schemas.microsoft.com/office/drawing/2014/chart" uri="{C3380CC4-5D6E-409C-BE32-E72D297353CC}">
              <c16:uniqueId val="{0000000C-31DC-4155-BD8C-161C194FEB34}"/>
            </c:ext>
          </c:extLst>
        </c:ser>
        <c:ser>
          <c:idx val="13"/>
          <c:order val="13"/>
          <c:tx>
            <c:strRef>
              <c:f>'8.2'!$A$23</c:f>
              <c:strCache>
                <c:ptCount val="1"/>
                <c:pt idx="0">
                  <c:v>Ostatní</c:v>
                </c:pt>
              </c:strCache>
            </c:strRef>
          </c:tx>
          <c:spPr>
            <a:pattFill prst="ltUpDiag">
              <a:fgClr>
                <a:schemeClr val="accent5"/>
              </a:fgClr>
              <a:bgClr>
                <a:schemeClr val="bg1"/>
              </a:bgClr>
            </a:pattFill>
          </c:spPr>
          <c:invertIfNegative val="0"/>
          <c:cat>
            <c:strRef>
              <c:f>'8.2'!$C$38:$E$38</c:f>
              <c:strCache>
                <c:ptCount val="3"/>
                <c:pt idx="0">
                  <c:v>Leden</c:v>
                </c:pt>
                <c:pt idx="1">
                  <c:v>Únor</c:v>
                </c:pt>
                <c:pt idx="2">
                  <c:v>Březen</c:v>
                </c:pt>
              </c:strCache>
            </c:strRef>
          </c:cat>
          <c:val>
            <c:numRef>
              <c:f>('8.2'!$B$23,'8.2'!$D$23,'8.2'!$F$23)</c:f>
              <c:numCache>
                <c:formatCode>#,##0.0</c:formatCode>
                <c:ptCount val="3"/>
                <c:pt idx="0">
                  <c:v>0</c:v>
                </c:pt>
                <c:pt idx="1">
                  <c:v>0</c:v>
                </c:pt>
                <c:pt idx="2">
                  <c:v>0</c:v>
                </c:pt>
              </c:numCache>
            </c:numRef>
          </c:val>
          <c:extLst>
            <c:ext xmlns:c16="http://schemas.microsoft.com/office/drawing/2014/chart" uri="{C3380CC4-5D6E-409C-BE32-E72D297353CC}">
              <c16:uniqueId val="{0000000D-31DC-4155-BD8C-161C194FEB34}"/>
            </c:ext>
          </c:extLst>
        </c:ser>
        <c:ser>
          <c:idx val="14"/>
          <c:order val="14"/>
          <c:tx>
            <c:strRef>
              <c:f>'8.2'!$A$24</c:f>
              <c:strCache>
                <c:ptCount val="1"/>
                <c:pt idx="0">
                  <c:v>Topné oleje</c:v>
                </c:pt>
              </c:strCache>
            </c:strRef>
          </c:tx>
          <c:spPr>
            <a:pattFill prst="ltUpDiag">
              <a:fgClr>
                <a:schemeClr val="accent2"/>
              </a:fgClr>
              <a:bgClr>
                <a:schemeClr val="bg1"/>
              </a:bgClr>
            </a:pattFill>
          </c:spPr>
          <c:invertIfNegative val="0"/>
          <c:cat>
            <c:strRef>
              <c:f>'8.2'!$C$38:$E$38</c:f>
              <c:strCache>
                <c:ptCount val="3"/>
                <c:pt idx="0">
                  <c:v>Leden</c:v>
                </c:pt>
                <c:pt idx="1">
                  <c:v>Únor</c:v>
                </c:pt>
                <c:pt idx="2">
                  <c:v>Březen</c:v>
                </c:pt>
              </c:strCache>
            </c:strRef>
          </c:cat>
          <c:val>
            <c:numRef>
              <c:f>('8.2'!$B$24,'8.2'!$D$24,'8.2'!$F$24)</c:f>
              <c:numCache>
                <c:formatCode>#,##0.0</c:formatCode>
                <c:ptCount val="3"/>
                <c:pt idx="0">
                  <c:v>15194.934999999999</c:v>
                </c:pt>
                <c:pt idx="1">
                  <c:v>14864.079</c:v>
                </c:pt>
                <c:pt idx="2">
                  <c:v>21049.933999999997</c:v>
                </c:pt>
              </c:numCache>
            </c:numRef>
          </c:val>
          <c:extLst>
            <c:ext xmlns:c16="http://schemas.microsoft.com/office/drawing/2014/chart" uri="{C3380CC4-5D6E-409C-BE32-E72D297353CC}">
              <c16:uniqueId val="{0000000E-31DC-4155-BD8C-161C194FEB34}"/>
            </c:ext>
          </c:extLst>
        </c:ser>
        <c:ser>
          <c:idx val="15"/>
          <c:order val="15"/>
          <c:tx>
            <c:strRef>
              <c:f>'8.2'!$A$25</c:f>
              <c:strCache>
                <c:ptCount val="1"/>
                <c:pt idx="0">
                  <c:v>Zemní plyn</c:v>
                </c:pt>
              </c:strCache>
            </c:strRef>
          </c:tx>
          <c:spPr>
            <a:pattFill prst="ltUpDiag">
              <a:fgClr>
                <a:schemeClr val="accent6"/>
              </a:fgClr>
              <a:bgClr>
                <a:schemeClr val="bg1"/>
              </a:bgClr>
            </a:pattFill>
          </c:spPr>
          <c:invertIfNegative val="0"/>
          <c:cat>
            <c:strRef>
              <c:f>'8.2'!$C$38:$E$38</c:f>
              <c:strCache>
                <c:ptCount val="3"/>
                <c:pt idx="0">
                  <c:v>Leden</c:v>
                </c:pt>
                <c:pt idx="1">
                  <c:v>Únor</c:v>
                </c:pt>
                <c:pt idx="2">
                  <c:v>Březen</c:v>
                </c:pt>
              </c:strCache>
            </c:strRef>
          </c:cat>
          <c:val>
            <c:numRef>
              <c:f>('8.2'!$B$25,'8.2'!$D$25,'8.2'!$F$25)</c:f>
              <c:numCache>
                <c:formatCode>#,##0.0</c:formatCode>
                <c:ptCount val="3"/>
                <c:pt idx="0">
                  <c:v>75780.005999999994</c:v>
                </c:pt>
                <c:pt idx="1">
                  <c:v>63306.323999999986</c:v>
                </c:pt>
                <c:pt idx="2">
                  <c:v>55269.026000000005</c:v>
                </c:pt>
              </c:numCache>
            </c:numRef>
          </c:val>
          <c:extLst>
            <c:ext xmlns:c16="http://schemas.microsoft.com/office/drawing/2014/chart" uri="{C3380CC4-5D6E-409C-BE32-E72D297353CC}">
              <c16:uniqueId val="{0000000F-31DC-4155-BD8C-161C194FEB34}"/>
            </c:ext>
          </c:extLst>
        </c:ser>
        <c:dLbls>
          <c:showLegendKey val="0"/>
          <c:showVal val="0"/>
          <c:showCatName val="0"/>
          <c:showSerName val="0"/>
          <c:showPercent val="0"/>
          <c:showBubbleSize val="0"/>
        </c:dLbls>
        <c:gapWidth val="75"/>
        <c:overlap val="100"/>
        <c:axId val="237528576"/>
        <c:axId val="237530112"/>
      </c:barChart>
      <c:catAx>
        <c:axId val="237528576"/>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cs-CZ"/>
          </a:p>
        </c:txPr>
        <c:crossAx val="237530112"/>
        <c:crosses val="autoZero"/>
        <c:auto val="1"/>
        <c:lblAlgn val="ctr"/>
        <c:lblOffset val="100"/>
        <c:noMultiLvlLbl val="0"/>
      </c:catAx>
      <c:valAx>
        <c:axId val="237530112"/>
        <c:scaling>
          <c:orientation val="minMax"/>
          <c:max val="800000"/>
        </c:scaling>
        <c:delete val="0"/>
        <c:axPos val="l"/>
        <c:majorGridlines/>
        <c:numFmt formatCode="#,##0" sourceLinked="0"/>
        <c:majorTickMark val="none"/>
        <c:minorTickMark val="none"/>
        <c:tickLblPos val="nextTo"/>
        <c:spPr>
          <a:ln>
            <a:noFill/>
          </a:ln>
        </c:spPr>
        <c:txPr>
          <a:bodyPr/>
          <a:lstStyle/>
          <a:p>
            <a:pPr>
              <a:defRPr sz="900">
                <a:latin typeface="Arial" panose="020B0604020202020204" pitchFamily="34" charset="0"/>
                <a:cs typeface="Arial" panose="020B0604020202020204" pitchFamily="34" charset="0"/>
              </a:defRPr>
            </a:pPr>
            <a:endParaRPr lang="cs-CZ"/>
          </a:p>
        </c:txPr>
        <c:crossAx val="23752857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86C6-41AE-A3FE-BEAD1A7565F0}"/>
              </c:ext>
            </c:extLst>
          </c:dPt>
          <c:cat>
            <c:numRef>
              <c:f>'14.2'!$J$19:$J$26</c:f>
              <c:numCache>
                <c:formatCode>General</c:formatCode>
                <c:ptCount val="8"/>
              </c:numCache>
            </c:numRef>
          </c:cat>
          <c:val>
            <c:numRef>
              <c:f>'14.2'!$K$19:$K$26</c:f>
              <c:numCache>
                <c:formatCode>General</c:formatCode>
                <c:ptCount val="8"/>
              </c:numCache>
            </c:numRef>
          </c:val>
          <c:extLst>
            <c:ext xmlns:c16="http://schemas.microsoft.com/office/drawing/2014/chart" uri="{C3380CC4-5D6E-409C-BE32-E72D297353CC}">
              <c16:uniqueId val="{00000002-86C6-41AE-A3FE-BEAD1A7565F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c:ext xmlns:c16="http://schemas.microsoft.com/office/drawing/2014/chart" uri="{C3380CC4-5D6E-409C-BE32-E72D297353CC}">
              <c16:uniqueId val="{00000000-E40A-450D-9AA7-B0C71B71C1F4}"/>
            </c:ext>
          </c:extLst>
        </c:ser>
        <c:dLbls>
          <c:showLegendKey val="0"/>
          <c:showVal val="0"/>
          <c:showCatName val="0"/>
          <c:showSerName val="0"/>
          <c:showPercent val="0"/>
          <c:showBubbleSize val="0"/>
        </c:dLbls>
        <c:gapWidth val="150"/>
        <c:axId val="237951616"/>
        <c:axId val="237953408"/>
      </c:barChart>
      <c:catAx>
        <c:axId val="237951616"/>
        <c:scaling>
          <c:orientation val="maxMin"/>
        </c:scaling>
        <c:delete val="0"/>
        <c:axPos val="l"/>
        <c:numFmt formatCode="0.0" sourceLinked="1"/>
        <c:majorTickMark val="none"/>
        <c:minorTickMark val="none"/>
        <c:tickLblPos val="nextTo"/>
        <c:txPr>
          <a:bodyPr/>
          <a:lstStyle/>
          <a:p>
            <a:pPr>
              <a:defRPr sz="900"/>
            </a:pPr>
            <a:endParaRPr lang="cs-CZ"/>
          </a:p>
        </c:txPr>
        <c:crossAx val="237953408"/>
        <c:crosses val="autoZero"/>
        <c:auto val="1"/>
        <c:lblAlgn val="ctr"/>
        <c:lblOffset val="100"/>
        <c:noMultiLvlLbl val="0"/>
      </c:catAx>
      <c:valAx>
        <c:axId val="2379534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9516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c:ext xmlns:c16="http://schemas.microsoft.com/office/drawing/2014/chart" uri="{C3380CC4-5D6E-409C-BE32-E72D297353CC}">
              <c16:uniqueId val="{00000000-C041-4E2A-B2DA-BC2D9EF31675}"/>
            </c:ext>
          </c:extLst>
        </c:ser>
        <c:dLbls>
          <c:showLegendKey val="0"/>
          <c:showVal val="0"/>
          <c:showCatName val="0"/>
          <c:showSerName val="0"/>
          <c:showPercent val="0"/>
          <c:showBubbleSize val="0"/>
        </c:dLbls>
        <c:gapWidth val="150"/>
        <c:axId val="237982080"/>
        <c:axId val="237983616"/>
      </c:barChart>
      <c:catAx>
        <c:axId val="237982080"/>
        <c:scaling>
          <c:orientation val="minMax"/>
        </c:scaling>
        <c:delete val="0"/>
        <c:axPos val="l"/>
        <c:numFmt formatCode="General" sourceLinked="1"/>
        <c:majorTickMark val="none"/>
        <c:minorTickMark val="none"/>
        <c:tickLblPos val="nextTo"/>
        <c:txPr>
          <a:bodyPr/>
          <a:lstStyle/>
          <a:p>
            <a:pPr>
              <a:defRPr sz="900"/>
            </a:pPr>
            <a:endParaRPr lang="cs-CZ"/>
          </a:p>
        </c:txPr>
        <c:crossAx val="237983616"/>
        <c:crosses val="autoZero"/>
        <c:auto val="1"/>
        <c:lblAlgn val="ctr"/>
        <c:lblOffset val="100"/>
        <c:noMultiLvlLbl val="0"/>
      </c:catAx>
      <c:valAx>
        <c:axId val="2379836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7982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c:ext xmlns:c16="http://schemas.microsoft.com/office/drawing/2014/chart" uri="{C3380CC4-5D6E-409C-BE32-E72D297353CC}">
              <c16:uniqueId val="{00000000-BF63-4CB6-B87C-D59736B3174C}"/>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c:ext xmlns:c16="http://schemas.microsoft.com/office/drawing/2014/chart" uri="{C3380CC4-5D6E-409C-BE32-E72D297353CC}">
              <c16:uniqueId val="{00000001-BF63-4CB6-B87C-D59736B3174C}"/>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c:ext xmlns:c16="http://schemas.microsoft.com/office/drawing/2014/chart" uri="{C3380CC4-5D6E-409C-BE32-E72D297353CC}">
              <c16:uniqueId val="{00000002-BF63-4CB6-B87C-D59736B3174C}"/>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c:ext xmlns:c16="http://schemas.microsoft.com/office/drawing/2014/chart" uri="{C3380CC4-5D6E-409C-BE32-E72D297353CC}">
              <c16:uniqueId val="{00000003-BF63-4CB6-B87C-D59736B3174C}"/>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c:ext xmlns:c16="http://schemas.microsoft.com/office/drawing/2014/chart" uri="{C3380CC4-5D6E-409C-BE32-E72D297353CC}">
              <c16:uniqueId val="{00000004-BF63-4CB6-B87C-D59736B3174C}"/>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c:ext xmlns:c16="http://schemas.microsoft.com/office/drawing/2014/chart" uri="{C3380CC4-5D6E-409C-BE32-E72D297353CC}">
              <c16:uniqueId val="{00000005-BF63-4CB6-B87C-D59736B3174C}"/>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c:ext xmlns:c16="http://schemas.microsoft.com/office/drawing/2014/chart" uri="{C3380CC4-5D6E-409C-BE32-E72D297353CC}">
              <c16:uniqueId val="{00000006-BF63-4CB6-B87C-D59736B3174C}"/>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c:ext xmlns:c16="http://schemas.microsoft.com/office/drawing/2014/chart" uri="{C3380CC4-5D6E-409C-BE32-E72D297353CC}">
              <c16:uniqueId val="{00000007-BF63-4CB6-B87C-D59736B3174C}"/>
            </c:ext>
          </c:extLst>
        </c:ser>
        <c:dLbls>
          <c:showLegendKey val="0"/>
          <c:showVal val="0"/>
          <c:showCatName val="0"/>
          <c:showSerName val="0"/>
          <c:showPercent val="0"/>
          <c:showBubbleSize val="0"/>
        </c:dLbls>
        <c:gapWidth val="150"/>
        <c:overlap val="100"/>
        <c:axId val="238024960"/>
        <c:axId val="239357952"/>
      </c:barChart>
      <c:catAx>
        <c:axId val="238024960"/>
        <c:scaling>
          <c:orientation val="minMax"/>
        </c:scaling>
        <c:delete val="0"/>
        <c:axPos val="b"/>
        <c:numFmt formatCode="General" sourceLinked="1"/>
        <c:majorTickMark val="none"/>
        <c:minorTickMark val="none"/>
        <c:tickLblPos val="nextTo"/>
        <c:txPr>
          <a:bodyPr/>
          <a:lstStyle/>
          <a:p>
            <a:pPr>
              <a:defRPr sz="900"/>
            </a:pPr>
            <a:endParaRPr lang="cs-CZ"/>
          </a:p>
        </c:txPr>
        <c:crossAx val="239357952"/>
        <c:crosses val="autoZero"/>
        <c:auto val="1"/>
        <c:lblAlgn val="ctr"/>
        <c:lblOffset val="100"/>
        <c:noMultiLvlLbl val="0"/>
      </c:catAx>
      <c:valAx>
        <c:axId val="239357952"/>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2380249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Podíl paliv na výrobě tepla brutto</a:t>
            </a:r>
          </a:p>
        </c:rich>
      </c:tx>
      <c:layout>
        <c:manualLayout>
          <c:xMode val="edge"/>
          <c:yMode val="edge"/>
          <c:x val="2.4144810606041896E-3"/>
          <c:y val="1.6399302087024253E-2"/>
        </c:manualLayout>
      </c:layout>
      <c:overlay val="0"/>
    </c:title>
    <c:autoTitleDeleted val="0"/>
    <c:plotArea>
      <c:layout>
        <c:manualLayout>
          <c:layoutTarget val="inner"/>
          <c:xMode val="edge"/>
          <c:yMode val="edge"/>
          <c:x val="8.4615131625313048E-2"/>
          <c:y val="0.13996688115748598"/>
          <c:w val="0.76550208681263932"/>
          <c:h val="0.84562035940197744"/>
        </c:manualLayout>
      </c:layout>
      <c:doughnutChart>
        <c:varyColors val="1"/>
        <c:ser>
          <c:idx val="0"/>
          <c:order val="0"/>
          <c:dPt>
            <c:idx val="0"/>
            <c:bubble3D val="0"/>
            <c:spPr>
              <a:solidFill>
                <a:schemeClr val="tx2"/>
              </a:solidFill>
            </c:spPr>
            <c:extLst>
              <c:ext xmlns:c16="http://schemas.microsoft.com/office/drawing/2014/chart" uri="{C3380CC4-5D6E-409C-BE32-E72D297353CC}">
                <c16:uniqueId val="{00000001-2D58-41CF-B8C3-A7EEB731B536}"/>
              </c:ext>
            </c:extLst>
          </c:dPt>
          <c:dPt>
            <c:idx val="1"/>
            <c:bubble3D val="0"/>
            <c:spPr>
              <a:solidFill>
                <a:schemeClr val="accent2"/>
              </a:solidFill>
            </c:spPr>
            <c:extLst>
              <c:ext xmlns:c16="http://schemas.microsoft.com/office/drawing/2014/chart" uri="{C3380CC4-5D6E-409C-BE32-E72D297353CC}">
                <c16:uniqueId val="{00000003-2D58-41CF-B8C3-A7EEB731B536}"/>
              </c:ext>
            </c:extLst>
          </c:dPt>
          <c:dPt>
            <c:idx val="2"/>
            <c:bubble3D val="0"/>
            <c:spPr>
              <a:solidFill>
                <a:schemeClr val="accent3"/>
              </a:solidFill>
            </c:spPr>
            <c:extLst>
              <c:ext xmlns:c16="http://schemas.microsoft.com/office/drawing/2014/chart" uri="{C3380CC4-5D6E-409C-BE32-E72D297353CC}">
                <c16:uniqueId val="{00000005-2D58-41CF-B8C3-A7EEB731B536}"/>
              </c:ext>
            </c:extLst>
          </c:dPt>
          <c:dPt>
            <c:idx val="3"/>
            <c:bubble3D val="0"/>
            <c:spPr>
              <a:solidFill>
                <a:schemeClr val="accent4"/>
              </a:solidFill>
            </c:spPr>
            <c:extLst>
              <c:ext xmlns:c16="http://schemas.microsoft.com/office/drawing/2014/chart" uri="{C3380CC4-5D6E-409C-BE32-E72D297353CC}">
                <c16:uniqueId val="{0000000A-D1CC-4EE3-AE6B-71BF6A6E80D7}"/>
              </c:ext>
            </c:extLst>
          </c:dPt>
          <c:dPt>
            <c:idx val="4"/>
            <c:bubble3D val="0"/>
            <c:spPr>
              <a:solidFill>
                <a:schemeClr val="accent5"/>
              </a:solidFill>
            </c:spPr>
            <c:extLst>
              <c:ext xmlns:c16="http://schemas.microsoft.com/office/drawing/2014/chart" uri="{C3380CC4-5D6E-409C-BE32-E72D297353CC}">
                <c16:uniqueId val="{0000000B-D1CC-4EE3-AE6B-71BF6A6E80D7}"/>
              </c:ext>
            </c:extLst>
          </c:dPt>
          <c:dPt>
            <c:idx val="5"/>
            <c:bubble3D val="0"/>
            <c:spPr>
              <a:solidFill>
                <a:schemeClr val="accent6"/>
              </a:solidFill>
            </c:spPr>
            <c:extLst>
              <c:ext xmlns:c16="http://schemas.microsoft.com/office/drawing/2014/chart" uri="{C3380CC4-5D6E-409C-BE32-E72D297353CC}">
                <c16:uniqueId val="{0000000C-D1CC-4EE3-AE6B-71BF6A6E80D7}"/>
              </c:ext>
            </c:extLst>
          </c:dPt>
          <c:dPt>
            <c:idx val="6"/>
            <c:bubble3D val="0"/>
            <c:spPr>
              <a:solidFill>
                <a:srgbClr val="F0948F"/>
              </a:solidFill>
            </c:spPr>
            <c:extLst>
              <c:ext xmlns:c16="http://schemas.microsoft.com/office/drawing/2014/chart" uri="{C3380CC4-5D6E-409C-BE32-E72D297353CC}">
                <c16:uniqueId val="{00000007-2D58-41CF-B8C3-A7EEB731B536}"/>
              </c:ext>
            </c:extLst>
          </c:dPt>
          <c:dPt>
            <c:idx val="7"/>
            <c:bubble3D val="0"/>
            <c:spPr>
              <a:solidFill>
                <a:srgbClr val="F7C9C7"/>
              </a:solidFill>
            </c:spPr>
            <c:extLst>
              <c:ext xmlns:c16="http://schemas.microsoft.com/office/drawing/2014/chart" uri="{C3380CC4-5D6E-409C-BE32-E72D297353CC}">
                <c16:uniqueId val="{0000000D-D1CC-4EE3-AE6B-71BF6A6E80D7}"/>
              </c:ext>
            </c:extLst>
          </c:dPt>
          <c:dPt>
            <c:idx val="8"/>
            <c:bubble3D val="0"/>
            <c:spPr>
              <a:solidFill>
                <a:schemeClr val="tx1"/>
              </a:solidFill>
            </c:spPr>
            <c:extLst>
              <c:ext xmlns:c16="http://schemas.microsoft.com/office/drawing/2014/chart" uri="{C3380CC4-5D6E-409C-BE32-E72D297353CC}">
                <c16:uniqueId val="{0000000E-D1CC-4EE3-AE6B-71BF6A6E80D7}"/>
              </c:ext>
            </c:extLst>
          </c:dPt>
          <c:dPt>
            <c:idx val="9"/>
            <c:bubble3D val="0"/>
            <c:spPr>
              <a:solidFill>
                <a:srgbClr val="646363"/>
              </a:solidFill>
            </c:spPr>
            <c:extLst>
              <c:ext xmlns:c16="http://schemas.microsoft.com/office/drawing/2014/chart" uri="{C3380CC4-5D6E-409C-BE32-E72D297353CC}">
                <c16:uniqueId val="{0000000A-546B-4CF4-BA66-24C6A2768B6A}"/>
              </c:ext>
            </c:extLst>
          </c:dPt>
          <c:dPt>
            <c:idx val="10"/>
            <c:bubble3D val="0"/>
            <c:spPr>
              <a:solidFill>
                <a:srgbClr val="9D9D9C"/>
              </a:solidFill>
            </c:spPr>
            <c:extLst>
              <c:ext xmlns:c16="http://schemas.microsoft.com/office/drawing/2014/chart" uri="{C3380CC4-5D6E-409C-BE32-E72D297353CC}">
                <c16:uniqueId val="{0000000F-D1CC-4EE3-AE6B-71BF6A6E80D7}"/>
              </c:ext>
            </c:extLst>
          </c:dPt>
          <c:dPt>
            <c:idx val="11"/>
            <c:bubble3D val="0"/>
            <c:spPr>
              <a:solidFill>
                <a:srgbClr val="D0D0D0"/>
              </a:solidFill>
            </c:spPr>
            <c:extLst>
              <c:ext xmlns:c16="http://schemas.microsoft.com/office/drawing/2014/chart" uri="{C3380CC4-5D6E-409C-BE32-E72D297353CC}">
                <c16:uniqueId val="{0000000B-546B-4CF4-BA66-24C6A2768B6A}"/>
              </c:ext>
            </c:extLst>
          </c:dPt>
          <c:dPt>
            <c:idx val="12"/>
            <c:bubble3D val="0"/>
            <c:spPr>
              <a:pattFill prst="ltUpDiag">
                <a:fgClr>
                  <a:schemeClr val="tx2"/>
                </a:fgClr>
                <a:bgClr>
                  <a:schemeClr val="bg1"/>
                </a:bgClr>
              </a:pattFill>
            </c:spPr>
            <c:extLst>
              <c:ext xmlns:c16="http://schemas.microsoft.com/office/drawing/2014/chart" uri="{C3380CC4-5D6E-409C-BE32-E72D297353CC}">
                <c16:uniqueId val="{0000000C-546B-4CF4-BA66-24C6A2768B6A}"/>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10-D1CC-4EE3-AE6B-71BF6A6E80D7}"/>
              </c:ext>
            </c:extLst>
          </c:dPt>
          <c:dPt>
            <c:idx val="14"/>
            <c:bubble3D val="0"/>
            <c:spPr>
              <a:pattFill prst="ltUpDiag">
                <a:fgClr>
                  <a:schemeClr val="accent2"/>
                </a:fgClr>
                <a:bgClr>
                  <a:schemeClr val="bg1"/>
                </a:bgClr>
              </a:pattFill>
            </c:spPr>
            <c:extLst>
              <c:ext xmlns:c16="http://schemas.microsoft.com/office/drawing/2014/chart" uri="{C3380CC4-5D6E-409C-BE32-E72D297353CC}">
                <c16:uniqueId val="{00000011-D1CC-4EE3-AE6B-71BF6A6E80D7}"/>
              </c:ext>
            </c:extLst>
          </c:dPt>
          <c:dPt>
            <c:idx val="15"/>
            <c:bubble3D val="0"/>
            <c:spPr>
              <a:pattFill prst="ltUpDiag">
                <a:fgClr>
                  <a:schemeClr val="accent6"/>
                </a:fgClr>
                <a:bgClr>
                  <a:schemeClr val="bg1"/>
                </a:bgClr>
              </a:pattFill>
            </c:spPr>
            <c:extLst>
              <c:ext xmlns:c16="http://schemas.microsoft.com/office/drawing/2014/chart" uri="{C3380CC4-5D6E-409C-BE32-E72D297353CC}">
                <c16:uniqueId val="{00000009-2D58-41CF-B8C3-A7EEB731B536}"/>
              </c:ext>
            </c:extLst>
          </c:dPt>
          <c:dLbls>
            <c:dLbl>
              <c:idx val="2"/>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5-2D58-41CF-B8C3-A7EEB731B536}"/>
                </c:ext>
              </c:extLst>
            </c:dLbl>
            <c:dLbl>
              <c:idx val="3"/>
              <c:delete val="1"/>
              <c:extLst>
                <c:ext xmlns:c15="http://schemas.microsoft.com/office/drawing/2012/chart" uri="{CE6537A1-D6FC-4f65-9D91-7224C49458BB}"/>
                <c:ext xmlns:c16="http://schemas.microsoft.com/office/drawing/2014/chart" uri="{C3380CC4-5D6E-409C-BE32-E72D297353CC}">
                  <c16:uniqueId val="{0000000A-D1CC-4EE3-AE6B-71BF6A6E80D7}"/>
                </c:ext>
              </c:extLst>
            </c:dLbl>
            <c:dLbl>
              <c:idx val="4"/>
              <c:delete val="1"/>
              <c:extLst>
                <c:ext xmlns:c15="http://schemas.microsoft.com/office/drawing/2012/chart" uri="{CE6537A1-D6FC-4f65-9D91-7224C49458BB}"/>
                <c:ext xmlns:c16="http://schemas.microsoft.com/office/drawing/2014/chart" uri="{C3380CC4-5D6E-409C-BE32-E72D297353CC}">
                  <c16:uniqueId val="{0000000B-D1CC-4EE3-AE6B-71BF6A6E80D7}"/>
                </c:ext>
              </c:extLst>
            </c:dLbl>
            <c:dLbl>
              <c:idx val="5"/>
              <c:delete val="1"/>
              <c:extLst>
                <c:ext xmlns:c15="http://schemas.microsoft.com/office/drawing/2012/chart" uri="{CE6537A1-D6FC-4f65-9D91-7224C49458BB}"/>
                <c:ext xmlns:c16="http://schemas.microsoft.com/office/drawing/2014/chart" uri="{C3380CC4-5D6E-409C-BE32-E72D297353CC}">
                  <c16:uniqueId val="{0000000C-D1CC-4EE3-AE6B-71BF6A6E80D7}"/>
                </c:ext>
              </c:extLst>
            </c:dLbl>
            <c:dLbl>
              <c:idx val="6"/>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7-2D58-41CF-B8C3-A7EEB731B536}"/>
                </c:ext>
              </c:extLst>
            </c:dLbl>
            <c:dLbl>
              <c:idx val="7"/>
              <c:layout>
                <c:manualLayout>
                  <c:x val="-0.14714784887937821"/>
                  <c:y val="0.1526616255121083"/>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1CC-4EE3-AE6B-71BF6A6E80D7}"/>
                </c:ext>
              </c:extLst>
            </c:dLbl>
            <c:dLbl>
              <c:idx val="8"/>
              <c:delete val="1"/>
              <c:extLst>
                <c:ext xmlns:c15="http://schemas.microsoft.com/office/drawing/2012/chart" uri="{CE6537A1-D6FC-4f65-9D91-7224C49458BB}"/>
                <c:ext xmlns:c16="http://schemas.microsoft.com/office/drawing/2014/chart" uri="{C3380CC4-5D6E-409C-BE32-E72D297353CC}">
                  <c16:uniqueId val="{0000000E-D1CC-4EE3-AE6B-71BF6A6E80D7}"/>
                </c:ext>
              </c:extLst>
            </c:dLbl>
            <c:dLbl>
              <c:idx val="10"/>
              <c:layout>
                <c:manualLayout>
                  <c:x val="-0.15491556739446616"/>
                  <c:y val="9.839581252214552E-2"/>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1CC-4EE3-AE6B-71BF6A6E80D7}"/>
                </c:ext>
              </c:extLst>
            </c:dLbl>
            <c:dLbl>
              <c:idx val="12"/>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C-546B-4CF4-BA66-24C6A2768B6A}"/>
                </c:ext>
              </c:extLst>
            </c:dLbl>
            <c:dLbl>
              <c:idx val="13"/>
              <c:delete val="1"/>
              <c:extLst>
                <c:ext xmlns:c15="http://schemas.microsoft.com/office/drawing/2012/chart" uri="{CE6537A1-D6FC-4f65-9D91-7224C49458BB}"/>
                <c:ext xmlns:c16="http://schemas.microsoft.com/office/drawing/2014/chart" uri="{C3380CC4-5D6E-409C-BE32-E72D297353CC}">
                  <c16:uniqueId val="{00000010-D1CC-4EE3-AE6B-71BF6A6E80D7}"/>
                </c:ext>
              </c:extLst>
            </c:dLbl>
            <c:dLbl>
              <c:idx val="14"/>
              <c:layout>
                <c:manualLayout>
                  <c:x val="-0.12731732860431177"/>
                  <c:y val="-0.15684117389009095"/>
                </c:manualLayout>
              </c:layout>
              <c:numFmt formatCode="0.0%" sourceLinked="0"/>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1CC-4EE3-AE6B-71BF6A6E80D7}"/>
                </c:ext>
              </c:extLst>
            </c:dLbl>
            <c:dLbl>
              <c:idx val="15"/>
              <c:numFmt formatCode="0%" sourceLinked="0"/>
              <c:spPr>
                <a:solidFill>
                  <a:schemeClr val="bg1"/>
                </a:solidFill>
                <a:ln>
                  <a:noFill/>
                </a:ln>
                <a:effectLst/>
              </c:spPr>
              <c:txPr>
                <a:bodyPr/>
                <a:lstStyle/>
                <a:p>
                  <a:pPr>
                    <a:defRPr sz="900">
                      <a:solidFill>
                        <a:sysClr val="windowText" lastClr="000000"/>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9-2D58-41CF-B8C3-A7EEB731B536}"/>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6738.685168</c:v>
                </c:pt>
                <c:pt idx="1">
                  <c:v>1194.0138360000001</c:v>
                </c:pt>
                <c:pt idx="2">
                  <c:v>4977.8478209999994</c:v>
                </c:pt>
                <c:pt idx="3">
                  <c:v>14.29278</c:v>
                </c:pt>
                <c:pt idx="4">
                  <c:v>4.3929399999999994</c:v>
                </c:pt>
                <c:pt idx="5">
                  <c:v>0.11840000000000001</c:v>
                </c:pt>
                <c:pt idx="6">
                  <c:v>21271.240919</c:v>
                </c:pt>
                <c:pt idx="7">
                  <c:v>352.12</c:v>
                </c:pt>
                <c:pt idx="8">
                  <c:v>0</c:v>
                </c:pt>
                <c:pt idx="9">
                  <c:v>2018.9787579999997</c:v>
                </c:pt>
                <c:pt idx="10">
                  <c:v>116.27507199999999</c:v>
                </c:pt>
                <c:pt idx="11">
                  <c:v>1034.670642</c:v>
                </c:pt>
                <c:pt idx="12">
                  <c:v>2505.3062159999995</c:v>
                </c:pt>
                <c:pt idx="13">
                  <c:v>0</c:v>
                </c:pt>
                <c:pt idx="14">
                  <c:v>345.687026</c:v>
                </c:pt>
                <c:pt idx="15">
                  <c:v>10675.827489473979</c:v>
                </c:pt>
              </c:numCache>
            </c:numRef>
          </c:val>
          <c:extLst>
            <c:ext xmlns:c16="http://schemas.microsoft.com/office/drawing/2014/chart" uri="{C3380CC4-5D6E-409C-BE32-E72D297353CC}">
              <c16:uniqueId val="{00000012-2D58-41CF-B8C3-A7EEB731B536}"/>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c:ext xmlns:c16="http://schemas.microsoft.com/office/drawing/2014/chart" uri="{C3380CC4-5D6E-409C-BE32-E72D297353CC}">
              <c16:uniqueId val="{00000000-C1AB-41B7-ABDD-8E7EC0EC03F0}"/>
            </c:ext>
          </c:extLst>
        </c:ser>
        <c:dLbls>
          <c:showLegendKey val="0"/>
          <c:showVal val="0"/>
          <c:showCatName val="0"/>
          <c:showSerName val="0"/>
          <c:showPercent val="0"/>
          <c:showBubbleSize val="0"/>
        </c:dLbls>
        <c:gapWidth val="150"/>
        <c:axId val="239387392"/>
        <c:axId val="239388928"/>
      </c:barChart>
      <c:catAx>
        <c:axId val="239387392"/>
        <c:scaling>
          <c:orientation val="minMax"/>
        </c:scaling>
        <c:delete val="0"/>
        <c:axPos val="l"/>
        <c:numFmt formatCode="General" sourceLinked="1"/>
        <c:majorTickMark val="none"/>
        <c:minorTickMark val="none"/>
        <c:tickLblPos val="nextTo"/>
        <c:txPr>
          <a:bodyPr/>
          <a:lstStyle/>
          <a:p>
            <a:pPr>
              <a:defRPr sz="900"/>
            </a:pPr>
            <a:endParaRPr lang="cs-CZ"/>
          </a:p>
        </c:txPr>
        <c:crossAx val="239388928"/>
        <c:crosses val="autoZero"/>
        <c:auto val="1"/>
        <c:lblAlgn val="ctr"/>
        <c:lblOffset val="100"/>
        <c:noMultiLvlLbl val="0"/>
      </c:catAx>
      <c:valAx>
        <c:axId val="239388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87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064F-4F63-8439-5189DA88F5C3}"/>
              </c:ext>
            </c:extLst>
          </c:dPt>
          <c:cat>
            <c:numRef>
              <c:f>'14.3'!$J$19:$J$26</c:f>
              <c:numCache>
                <c:formatCode>General</c:formatCode>
                <c:ptCount val="8"/>
              </c:numCache>
            </c:numRef>
          </c:cat>
          <c:val>
            <c:numRef>
              <c:f>'14.3'!$K$19:$K$26</c:f>
              <c:numCache>
                <c:formatCode>General</c:formatCode>
                <c:ptCount val="8"/>
              </c:numCache>
            </c:numRef>
          </c:val>
          <c:extLst>
            <c:ext xmlns:c16="http://schemas.microsoft.com/office/drawing/2014/chart" uri="{C3380CC4-5D6E-409C-BE32-E72D297353CC}">
              <c16:uniqueId val="{00000002-064F-4F63-8439-5189DA88F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c:ext xmlns:c16="http://schemas.microsoft.com/office/drawing/2014/chart" uri="{C3380CC4-5D6E-409C-BE32-E72D297353CC}">
              <c16:uniqueId val="{00000000-8C6E-4C87-B0B1-18623D096D01}"/>
            </c:ext>
          </c:extLst>
        </c:ser>
        <c:dLbls>
          <c:showLegendKey val="0"/>
          <c:showVal val="0"/>
          <c:showCatName val="0"/>
          <c:showSerName val="0"/>
          <c:showPercent val="0"/>
          <c:showBubbleSize val="0"/>
        </c:dLbls>
        <c:gapWidth val="150"/>
        <c:axId val="237731200"/>
        <c:axId val="237745280"/>
      </c:barChart>
      <c:catAx>
        <c:axId val="237731200"/>
        <c:scaling>
          <c:orientation val="maxMin"/>
        </c:scaling>
        <c:delete val="0"/>
        <c:axPos val="l"/>
        <c:numFmt formatCode="0.0" sourceLinked="1"/>
        <c:majorTickMark val="none"/>
        <c:minorTickMark val="none"/>
        <c:tickLblPos val="nextTo"/>
        <c:txPr>
          <a:bodyPr/>
          <a:lstStyle/>
          <a:p>
            <a:pPr>
              <a:defRPr sz="900"/>
            </a:pPr>
            <a:endParaRPr lang="cs-CZ"/>
          </a:p>
        </c:txPr>
        <c:crossAx val="237745280"/>
        <c:crosses val="autoZero"/>
        <c:auto val="1"/>
        <c:lblAlgn val="ctr"/>
        <c:lblOffset val="100"/>
        <c:noMultiLvlLbl val="0"/>
      </c:catAx>
      <c:valAx>
        <c:axId val="23774528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773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c:ext xmlns:c16="http://schemas.microsoft.com/office/drawing/2014/chart" uri="{C3380CC4-5D6E-409C-BE32-E72D297353CC}">
              <c16:uniqueId val="{00000000-D1A1-44DC-B712-E20257FC3DE5}"/>
            </c:ext>
          </c:extLst>
        </c:ser>
        <c:dLbls>
          <c:showLegendKey val="0"/>
          <c:showVal val="0"/>
          <c:showCatName val="0"/>
          <c:showSerName val="0"/>
          <c:showPercent val="0"/>
          <c:showBubbleSize val="0"/>
        </c:dLbls>
        <c:gapWidth val="150"/>
        <c:axId val="239674496"/>
        <c:axId val="239676032"/>
      </c:barChart>
      <c:catAx>
        <c:axId val="239674496"/>
        <c:scaling>
          <c:orientation val="minMax"/>
        </c:scaling>
        <c:delete val="0"/>
        <c:axPos val="l"/>
        <c:numFmt formatCode="General" sourceLinked="1"/>
        <c:majorTickMark val="none"/>
        <c:minorTickMark val="none"/>
        <c:tickLblPos val="nextTo"/>
        <c:txPr>
          <a:bodyPr/>
          <a:lstStyle/>
          <a:p>
            <a:pPr>
              <a:defRPr sz="900"/>
            </a:pPr>
            <a:endParaRPr lang="cs-CZ"/>
          </a:p>
        </c:txPr>
        <c:crossAx val="239676032"/>
        <c:crosses val="autoZero"/>
        <c:auto val="1"/>
        <c:lblAlgn val="ctr"/>
        <c:lblOffset val="100"/>
        <c:noMultiLvlLbl val="0"/>
      </c:catAx>
      <c:valAx>
        <c:axId val="23967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7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c:ext xmlns:c16="http://schemas.microsoft.com/office/drawing/2014/chart" uri="{C3380CC4-5D6E-409C-BE32-E72D297353CC}">
              <c16:uniqueId val="{00000000-5E00-4FCE-A12A-4B4C1DFBFB4B}"/>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c:ext xmlns:c16="http://schemas.microsoft.com/office/drawing/2014/chart" uri="{C3380CC4-5D6E-409C-BE32-E72D297353CC}">
              <c16:uniqueId val="{00000001-5E00-4FCE-A12A-4B4C1DFBFB4B}"/>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c:ext xmlns:c16="http://schemas.microsoft.com/office/drawing/2014/chart" uri="{C3380CC4-5D6E-409C-BE32-E72D297353CC}">
              <c16:uniqueId val="{00000002-5E00-4FCE-A12A-4B4C1DFBFB4B}"/>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c:ext xmlns:c16="http://schemas.microsoft.com/office/drawing/2014/chart" uri="{C3380CC4-5D6E-409C-BE32-E72D297353CC}">
              <c16:uniqueId val="{00000003-5E00-4FCE-A12A-4B4C1DFBFB4B}"/>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c:ext xmlns:c16="http://schemas.microsoft.com/office/drawing/2014/chart" uri="{C3380CC4-5D6E-409C-BE32-E72D297353CC}">
              <c16:uniqueId val="{00000004-5E00-4FCE-A12A-4B4C1DFBFB4B}"/>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c:ext xmlns:c16="http://schemas.microsoft.com/office/drawing/2014/chart" uri="{C3380CC4-5D6E-409C-BE32-E72D297353CC}">
              <c16:uniqueId val="{00000005-5E00-4FCE-A12A-4B4C1DFBFB4B}"/>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c:ext xmlns:c16="http://schemas.microsoft.com/office/drawing/2014/chart" uri="{C3380CC4-5D6E-409C-BE32-E72D297353CC}">
              <c16:uniqueId val="{00000006-5E00-4FCE-A12A-4B4C1DFBFB4B}"/>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c:ext xmlns:c16="http://schemas.microsoft.com/office/drawing/2014/chart" uri="{C3380CC4-5D6E-409C-BE32-E72D297353CC}">
              <c16:uniqueId val="{00000007-5E00-4FCE-A12A-4B4C1DFBFB4B}"/>
            </c:ext>
          </c:extLst>
        </c:ser>
        <c:dLbls>
          <c:showLegendKey val="0"/>
          <c:showVal val="0"/>
          <c:showCatName val="0"/>
          <c:showSerName val="0"/>
          <c:showPercent val="0"/>
          <c:showBubbleSize val="0"/>
        </c:dLbls>
        <c:gapWidth val="150"/>
        <c:overlap val="100"/>
        <c:axId val="239725568"/>
        <c:axId val="239731456"/>
      </c:barChart>
      <c:catAx>
        <c:axId val="239725568"/>
        <c:scaling>
          <c:orientation val="minMax"/>
        </c:scaling>
        <c:delete val="0"/>
        <c:axPos val="b"/>
        <c:numFmt formatCode="General" sourceLinked="1"/>
        <c:majorTickMark val="none"/>
        <c:minorTickMark val="none"/>
        <c:tickLblPos val="nextTo"/>
        <c:txPr>
          <a:bodyPr/>
          <a:lstStyle/>
          <a:p>
            <a:pPr>
              <a:defRPr sz="900"/>
            </a:pPr>
            <a:endParaRPr lang="cs-CZ"/>
          </a:p>
        </c:txPr>
        <c:crossAx val="239731456"/>
        <c:crosses val="autoZero"/>
        <c:auto val="1"/>
        <c:lblAlgn val="ctr"/>
        <c:lblOffset val="100"/>
        <c:noMultiLvlLbl val="0"/>
      </c:catAx>
      <c:valAx>
        <c:axId val="2397314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7255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c:ext xmlns:c16="http://schemas.microsoft.com/office/drawing/2014/chart" uri="{C3380CC4-5D6E-409C-BE32-E72D297353CC}">
              <c16:uniqueId val="{00000000-4C11-4650-B0ED-83934329EAD8}"/>
            </c:ext>
          </c:extLst>
        </c:ser>
        <c:dLbls>
          <c:showLegendKey val="0"/>
          <c:showVal val="0"/>
          <c:showCatName val="0"/>
          <c:showSerName val="0"/>
          <c:showPercent val="0"/>
          <c:showBubbleSize val="0"/>
        </c:dLbls>
        <c:gapWidth val="150"/>
        <c:axId val="239769088"/>
        <c:axId val="239770624"/>
      </c:barChart>
      <c:catAx>
        <c:axId val="239769088"/>
        <c:scaling>
          <c:orientation val="minMax"/>
        </c:scaling>
        <c:delete val="0"/>
        <c:axPos val="l"/>
        <c:numFmt formatCode="General" sourceLinked="1"/>
        <c:majorTickMark val="none"/>
        <c:minorTickMark val="none"/>
        <c:tickLblPos val="nextTo"/>
        <c:txPr>
          <a:bodyPr/>
          <a:lstStyle/>
          <a:p>
            <a:pPr>
              <a:defRPr sz="900"/>
            </a:pPr>
            <a:endParaRPr lang="cs-CZ"/>
          </a:p>
        </c:txPr>
        <c:crossAx val="239770624"/>
        <c:crosses val="autoZero"/>
        <c:auto val="1"/>
        <c:lblAlgn val="ctr"/>
        <c:lblOffset val="100"/>
        <c:noMultiLvlLbl val="0"/>
      </c:catAx>
      <c:valAx>
        <c:axId val="2397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76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AFD1-42E3-A09A-2EB65BD5C696}"/>
              </c:ext>
            </c:extLst>
          </c:dPt>
          <c:cat>
            <c:numRef>
              <c:f>'14.4'!$J$19:$J$26</c:f>
              <c:numCache>
                <c:formatCode>General</c:formatCode>
                <c:ptCount val="8"/>
              </c:numCache>
            </c:numRef>
          </c:cat>
          <c:val>
            <c:numRef>
              <c:f>'14.4'!$K$19:$K$26</c:f>
              <c:numCache>
                <c:formatCode>General</c:formatCode>
                <c:ptCount val="8"/>
              </c:numCache>
            </c:numRef>
          </c:val>
          <c:extLst>
            <c:ext xmlns:c16="http://schemas.microsoft.com/office/drawing/2014/chart" uri="{C3380CC4-5D6E-409C-BE32-E72D297353CC}">
              <c16:uniqueId val="{00000002-AFD1-42E3-A09A-2EB65BD5C69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c:ext xmlns:c16="http://schemas.microsoft.com/office/drawing/2014/chart" uri="{C3380CC4-5D6E-409C-BE32-E72D297353CC}">
              <c16:uniqueId val="{00000000-9D38-4C24-8E59-BCB619006B43}"/>
            </c:ext>
          </c:extLst>
        </c:ser>
        <c:dLbls>
          <c:showLegendKey val="0"/>
          <c:showVal val="0"/>
          <c:showCatName val="0"/>
          <c:showSerName val="0"/>
          <c:showPercent val="0"/>
          <c:showBubbleSize val="0"/>
        </c:dLbls>
        <c:gapWidth val="150"/>
        <c:axId val="239521152"/>
        <c:axId val="239535232"/>
      </c:barChart>
      <c:catAx>
        <c:axId val="239521152"/>
        <c:scaling>
          <c:orientation val="maxMin"/>
        </c:scaling>
        <c:delete val="0"/>
        <c:axPos val="l"/>
        <c:numFmt formatCode="0.0" sourceLinked="1"/>
        <c:majorTickMark val="none"/>
        <c:minorTickMark val="none"/>
        <c:tickLblPos val="nextTo"/>
        <c:txPr>
          <a:bodyPr/>
          <a:lstStyle/>
          <a:p>
            <a:pPr>
              <a:defRPr sz="900"/>
            </a:pPr>
            <a:endParaRPr lang="cs-CZ"/>
          </a:p>
        </c:txPr>
        <c:crossAx val="239535232"/>
        <c:crosses val="autoZero"/>
        <c:auto val="1"/>
        <c:lblAlgn val="ctr"/>
        <c:lblOffset val="100"/>
        <c:noMultiLvlLbl val="0"/>
      </c:catAx>
      <c:valAx>
        <c:axId val="239535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9521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c:ext xmlns:c16="http://schemas.microsoft.com/office/drawing/2014/chart" uri="{C3380CC4-5D6E-409C-BE32-E72D297353CC}">
              <c16:uniqueId val="{00000000-6E11-4256-AABF-09B2A48053F5}"/>
            </c:ext>
          </c:extLst>
        </c:ser>
        <c:dLbls>
          <c:showLegendKey val="0"/>
          <c:showVal val="0"/>
          <c:showCatName val="0"/>
          <c:showSerName val="0"/>
          <c:showPercent val="0"/>
          <c:showBubbleSize val="0"/>
        </c:dLbls>
        <c:gapWidth val="150"/>
        <c:axId val="239551616"/>
        <c:axId val="239553152"/>
      </c:barChart>
      <c:catAx>
        <c:axId val="239551616"/>
        <c:scaling>
          <c:orientation val="minMax"/>
        </c:scaling>
        <c:delete val="0"/>
        <c:axPos val="l"/>
        <c:numFmt formatCode="General" sourceLinked="1"/>
        <c:majorTickMark val="none"/>
        <c:minorTickMark val="none"/>
        <c:tickLblPos val="nextTo"/>
        <c:txPr>
          <a:bodyPr/>
          <a:lstStyle/>
          <a:p>
            <a:pPr>
              <a:defRPr sz="900"/>
            </a:pPr>
            <a:endParaRPr lang="cs-CZ"/>
          </a:p>
        </c:txPr>
        <c:crossAx val="239553152"/>
        <c:crosses val="autoZero"/>
        <c:auto val="1"/>
        <c:lblAlgn val="ctr"/>
        <c:lblOffset val="100"/>
        <c:noMultiLvlLbl val="0"/>
      </c:catAx>
      <c:valAx>
        <c:axId val="2395531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551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c:ext xmlns:c16="http://schemas.microsoft.com/office/drawing/2014/chart" uri="{C3380CC4-5D6E-409C-BE32-E72D297353CC}">
              <c16:uniqueId val="{00000000-ED0F-482C-A2BD-14FF18E13774}"/>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c:ext xmlns:c16="http://schemas.microsoft.com/office/drawing/2014/chart" uri="{C3380CC4-5D6E-409C-BE32-E72D297353CC}">
              <c16:uniqueId val="{00000001-ED0F-482C-A2BD-14FF18E13774}"/>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c:ext xmlns:c16="http://schemas.microsoft.com/office/drawing/2014/chart" uri="{C3380CC4-5D6E-409C-BE32-E72D297353CC}">
              <c16:uniqueId val="{00000002-ED0F-482C-A2BD-14FF18E13774}"/>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c:ext xmlns:c16="http://schemas.microsoft.com/office/drawing/2014/chart" uri="{C3380CC4-5D6E-409C-BE32-E72D297353CC}">
              <c16:uniqueId val="{00000003-ED0F-482C-A2BD-14FF18E13774}"/>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c:ext xmlns:c16="http://schemas.microsoft.com/office/drawing/2014/chart" uri="{C3380CC4-5D6E-409C-BE32-E72D297353CC}">
              <c16:uniqueId val="{00000004-ED0F-482C-A2BD-14FF18E13774}"/>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c:ext xmlns:c16="http://schemas.microsoft.com/office/drawing/2014/chart" uri="{C3380CC4-5D6E-409C-BE32-E72D297353CC}">
              <c16:uniqueId val="{00000005-ED0F-482C-A2BD-14FF18E13774}"/>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c:ext xmlns:c16="http://schemas.microsoft.com/office/drawing/2014/chart" uri="{C3380CC4-5D6E-409C-BE32-E72D297353CC}">
              <c16:uniqueId val="{00000006-ED0F-482C-A2BD-14FF18E13774}"/>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c:ext xmlns:c16="http://schemas.microsoft.com/office/drawing/2014/chart" uri="{C3380CC4-5D6E-409C-BE32-E72D297353CC}">
              <c16:uniqueId val="{00000007-ED0F-482C-A2BD-14FF18E13774}"/>
            </c:ext>
          </c:extLst>
        </c:ser>
        <c:dLbls>
          <c:showLegendKey val="0"/>
          <c:showVal val="0"/>
          <c:showCatName val="0"/>
          <c:showSerName val="0"/>
          <c:showPercent val="0"/>
          <c:showBubbleSize val="0"/>
        </c:dLbls>
        <c:gapWidth val="150"/>
        <c:overlap val="100"/>
        <c:axId val="239619072"/>
        <c:axId val="239629056"/>
      </c:barChart>
      <c:catAx>
        <c:axId val="239619072"/>
        <c:scaling>
          <c:orientation val="minMax"/>
        </c:scaling>
        <c:delete val="0"/>
        <c:axPos val="b"/>
        <c:numFmt formatCode="General" sourceLinked="1"/>
        <c:majorTickMark val="none"/>
        <c:minorTickMark val="none"/>
        <c:tickLblPos val="nextTo"/>
        <c:txPr>
          <a:bodyPr/>
          <a:lstStyle/>
          <a:p>
            <a:pPr>
              <a:defRPr sz="900"/>
            </a:pPr>
            <a:endParaRPr lang="cs-CZ"/>
          </a:p>
        </c:txPr>
        <c:crossAx val="239629056"/>
        <c:crosses val="autoZero"/>
        <c:auto val="1"/>
        <c:lblAlgn val="ctr"/>
        <c:lblOffset val="100"/>
        <c:noMultiLvlLbl val="0"/>
      </c:catAx>
      <c:valAx>
        <c:axId val="2396290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6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solidFill>
                  <a:schemeClr val="tx2"/>
                </a:solidFill>
              </a:rPr>
              <a:t>Podíl </a:t>
            </a:r>
            <a:r>
              <a:rPr lang="cs-CZ" sz="1000">
                <a:solidFill>
                  <a:schemeClr val="tx2"/>
                </a:solidFill>
              </a:rPr>
              <a:t>krajů ČR na výrobě tepla brutto</a:t>
            </a:r>
            <a:endParaRPr lang="en-US" sz="1000">
              <a:solidFill>
                <a:schemeClr val="tx2"/>
              </a:solidFill>
            </a:endParaRPr>
          </a:p>
        </c:rich>
      </c:tx>
      <c:layout>
        <c:manualLayout>
          <c:xMode val="edge"/>
          <c:yMode val="edge"/>
          <c:x val="1.8182001342337658E-2"/>
          <c:y val="6.3282122037282623E-3"/>
        </c:manualLayout>
      </c:layout>
      <c:overlay val="0"/>
      <c:spPr>
        <a:solidFill>
          <a:sysClr val="window" lastClr="FFFFFF"/>
        </a:solidFill>
      </c:spPr>
    </c:title>
    <c:autoTitleDeleted val="0"/>
    <c:plotArea>
      <c:layout/>
      <c:doughnutChart>
        <c:varyColors val="1"/>
        <c:ser>
          <c:idx val="0"/>
          <c:order val="0"/>
          <c:dPt>
            <c:idx val="0"/>
            <c:bubble3D val="0"/>
            <c:spPr>
              <a:solidFill>
                <a:schemeClr val="accent1"/>
              </a:solidFill>
            </c:spPr>
            <c:extLst>
              <c:ext xmlns:c16="http://schemas.microsoft.com/office/drawing/2014/chart" uri="{C3380CC4-5D6E-409C-BE32-E72D297353CC}">
                <c16:uniqueId val="{00000036-8D3F-49FF-99F5-84FA02CAA939}"/>
              </c:ext>
            </c:extLst>
          </c:dPt>
          <c:dPt>
            <c:idx val="1"/>
            <c:bubble3D val="0"/>
            <c:spPr>
              <a:solidFill>
                <a:schemeClr val="accent2"/>
              </a:solidFill>
            </c:spPr>
            <c:extLst>
              <c:ext xmlns:c16="http://schemas.microsoft.com/office/drawing/2014/chart" uri="{C3380CC4-5D6E-409C-BE32-E72D297353CC}">
                <c16:uniqueId val="{00000035-8D3F-49FF-99F5-84FA02CAA939}"/>
              </c:ext>
            </c:extLst>
          </c:dPt>
          <c:dPt>
            <c:idx val="2"/>
            <c:bubble3D val="0"/>
            <c:spPr>
              <a:solidFill>
                <a:schemeClr val="accent3"/>
              </a:solidFill>
            </c:spPr>
            <c:extLst>
              <c:ext xmlns:c16="http://schemas.microsoft.com/office/drawing/2014/chart" uri="{C3380CC4-5D6E-409C-BE32-E72D297353CC}">
                <c16:uniqueId val="{00000034-8D3F-49FF-99F5-84FA02CAA939}"/>
              </c:ext>
            </c:extLst>
          </c:dPt>
          <c:dPt>
            <c:idx val="3"/>
            <c:bubble3D val="0"/>
            <c:spPr>
              <a:solidFill>
                <a:schemeClr val="accent4"/>
              </a:solidFill>
            </c:spPr>
            <c:extLst>
              <c:ext xmlns:c16="http://schemas.microsoft.com/office/drawing/2014/chart" uri="{C3380CC4-5D6E-409C-BE32-E72D297353CC}">
                <c16:uniqueId val="{00000033-8D3F-49FF-99F5-84FA02CAA939}"/>
              </c:ext>
            </c:extLst>
          </c:dPt>
          <c:dPt>
            <c:idx val="4"/>
            <c:bubble3D val="0"/>
            <c:spPr>
              <a:solidFill>
                <a:schemeClr val="accent5"/>
              </a:solidFill>
            </c:spPr>
            <c:extLst>
              <c:ext xmlns:c16="http://schemas.microsoft.com/office/drawing/2014/chart" uri="{C3380CC4-5D6E-409C-BE32-E72D297353CC}">
                <c16:uniqueId val="{00000032-8D3F-49FF-99F5-84FA02CAA939}"/>
              </c:ext>
            </c:extLst>
          </c:dPt>
          <c:dPt>
            <c:idx val="5"/>
            <c:bubble3D val="0"/>
            <c:spPr>
              <a:solidFill>
                <a:schemeClr val="accent6"/>
              </a:solidFill>
            </c:spPr>
            <c:extLst>
              <c:ext xmlns:c16="http://schemas.microsoft.com/office/drawing/2014/chart" uri="{C3380CC4-5D6E-409C-BE32-E72D297353CC}">
                <c16:uniqueId val="{00000000-70AB-453B-9F1F-CDB317E7DB5E}"/>
              </c:ext>
            </c:extLst>
          </c:dPt>
          <c:dPt>
            <c:idx val="6"/>
            <c:bubble3D val="0"/>
            <c:spPr>
              <a:solidFill>
                <a:srgbClr val="F0948F"/>
              </a:solidFill>
            </c:spPr>
            <c:extLst>
              <c:ext xmlns:c16="http://schemas.microsoft.com/office/drawing/2014/chart" uri="{C3380CC4-5D6E-409C-BE32-E72D297353CC}">
                <c16:uniqueId val="{00000031-8D3F-49FF-99F5-84FA02CAA939}"/>
              </c:ext>
            </c:extLst>
          </c:dPt>
          <c:dPt>
            <c:idx val="7"/>
            <c:bubble3D val="0"/>
            <c:spPr>
              <a:solidFill>
                <a:srgbClr val="F7C9C7"/>
              </a:solidFill>
            </c:spPr>
            <c:extLst>
              <c:ext xmlns:c16="http://schemas.microsoft.com/office/drawing/2014/chart" uri="{C3380CC4-5D6E-409C-BE32-E72D297353CC}">
                <c16:uniqueId val="{00000001-70AB-453B-9F1F-CDB317E7DB5E}"/>
              </c:ext>
            </c:extLst>
          </c:dPt>
          <c:dPt>
            <c:idx val="8"/>
            <c:bubble3D val="0"/>
            <c:spPr>
              <a:solidFill>
                <a:schemeClr val="tx1"/>
              </a:solidFill>
            </c:spPr>
            <c:extLst>
              <c:ext xmlns:c16="http://schemas.microsoft.com/office/drawing/2014/chart" uri="{C3380CC4-5D6E-409C-BE32-E72D297353CC}">
                <c16:uniqueId val="{00000002-A88C-417D-8E14-13190C6E193A}"/>
              </c:ext>
            </c:extLst>
          </c:dPt>
          <c:dPt>
            <c:idx val="9"/>
            <c:bubble3D val="0"/>
            <c:spPr>
              <a:solidFill>
                <a:srgbClr val="646363"/>
              </a:solidFill>
            </c:spPr>
            <c:extLst>
              <c:ext xmlns:c16="http://schemas.microsoft.com/office/drawing/2014/chart" uri="{C3380CC4-5D6E-409C-BE32-E72D297353CC}">
                <c16:uniqueId val="{00000030-8D3F-49FF-99F5-84FA02CAA939}"/>
              </c:ext>
            </c:extLst>
          </c:dPt>
          <c:dPt>
            <c:idx val="10"/>
            <c:bubble3D val="0"/>
            <c:spPr>
              <a:solidFill>
                <a:srgbClr val="9D9D9C"/>
              </a:solidFill>
            </c:spPr>
            <c:extLst>
              <c:ext xmlns:c16="http://schemas.microsoft.com/office/drawing/2014/chart" uri="{C3380CC4-5D6E-409C-BE32-E72D297353CC}">
                <c16:uniqueId val="{0000002F-8D3F-49FF-99F5-84FA02CAA939}"/>
              </c:ext>
            </c:extLst>
          </c:dPt>
          <c:dPt>
            <c:idx val="11"/>
            <c:bubble3D val="0"/>
            <c:spPr>
              <a:solidFill>
                <a:srgbClr val="D0D0D0"/>
              </a:solidFill>
            </c:spPr>
            <c:extLst>
              <c:ext xmlns:c16="http://schemas.microsoft.com/office/drawing/2014/chart" uri="{C3380CC4-5D6E-409C-BE32-E72D297353CC}">
                <c16:uniqueId val="{0000002E-8D3F-49FF-99F5-84FA02CAA939}"/>
              </c:ext>
            </c:extLst>
          </c:dPt>
          <c:dPt>
            <c:idx val="12"/>
            <c:bubble3D val="0"/>
            <c:spPr>
              <a:pattFill prst="ltUpDiag">
                <a:fgClr>
                  <a:schemeClr val="accent1"/>
                </a:fgClr>
                <a:bgClr>
                  <a:schemeClr val="bg1"/>
                </a:bgClr>
              </a:pattFill>
            </c:spPr>
            <c:extLst>
              <c:ext xmlns:c16="http://schemas.microsoft.com/office/drawing/2014/chart" uri="{C3380CC4-5D6E-409C-BE32-E72D297353CC}">
                <c16:uniqueId val="{0000002D-8D3F-49FF-99F5-84FA02CAA939}"/>
              </c:ext>
            </c:extLst>
          </c:dPt>
          <c:dPt>
            <c:idx val="13"/>
            <c:bubble3D val="0"/>
            <c:spPr>
              <a:pattFill prst="ltUpDiag">
                <a:fgClr>
                  <a:schemeClr val="accent5"/>
                </a:fgClr>
                <a:bgClr>
                  <a:schemeClr val="bg1"/>
                </a:bgClr>
              </a:pattFill>
            </c:spPr>
            <c:extLst>
              <c:ext xmlns:c16="http://schemas.microsoft.com/office/drawing/2014/chart" uri="{C3380CC4-5D6E-409C-BE32-E72D297353CC}">
                <c16:uniqueId val="{0000002C-8D3F-49FF-99F5-84FA02CAA939}"/>
              </c:ext>
            </c:extLst>
          </c:dPt>
          <c:dLbls>
            <c:dLbl>
              <c:idx val="8"/>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02-A88C-417D-8E14-13190C6E193A}"/>
                </c:ext>
              </c:extLst>
            </c:dLbl>
            <c:dLbl>
              <c:idx val="12"/>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D-8D3F-49FF-99F5-84FA02CAA939}"/>
                </c:ext>
              </c:extLst>
            </c:dLbl>
            <c:dLbl>
              <c:idx val="13"/>
              <c:numFmt formatCode="0%" sourceLinked="0"/>
              <c:spPr>
                <a:solidFill>
                  <a:schemeClr val="bg1"/>
                </a:solidFill>
                <a:ln>
                  <a:noFill/>
                </a:ln>
                <a:effectLst/>
              </c:spPr>
              <c:txPr>
                <a:bodyPr/>
                <a:lstStyle/>
                <a:p>
                  <a:pPr>
                    <a:defRPr sz="900">
                      <a:solidFill>
                        <a:schemeClr val="tx2"/>
                      </a:solidFill>
                    </a:defRPr>
                  </a:pPr>
                  <a:endParaRPr lang="cs-CZ"/>
                </a:p>
              </c:txPr>
              <c:showLegendKey val="0"/>
              <c:showVal val="0"/>
              <c:showCatName val="0"/>
              <c:showSerName val="0"/>
              <c:showPercent val="1"/>
              <c:showBubbleSize val="0"/>
              <c:extLst>
                <c:ext xmlns:c16="http://schemas.microsoft.com/office/drawing/2014/chart" uri="{C3380CC4-5D6E-409C-BE32-E72D297353CC}">
                  <c16:uniqueId val="{0000002C-8D3F-49FF-99F5-84FA02CAA939}"/>
                </c:ext>
              </c:extLst>
            </c:dLbl>
            <c:numFmt formatCode="0%" sourceLinked="0"/>
            <c:spPr>
              <a:noFill/>
              <a:ln>
                <a:noFill/>
              </a:ln>
              <a:effectLst/>
            </c:spPr>
            <c:txPr>
              <a:bodyPr/>
              <a:lstStyle/>
              <a:p>
                <a:pPr>
                  <a:defRPr sz="900">
                    <a:solidFill>
                      <a:schemeClr val="bg1"/>
                    </a:solidFill>
                  </a:defRPr>
                </a:pPr>
                <a:endParaRPr lang="cs-CZ"/>
              </a:p>
            </c:txPr>
            <c:showLegendKey val="0"/>
            <c:showVal val="0"/>
            <c:showCatName val="0"/>
            <c:showSerName val="0"/>
            <c:showPercent val="1"/>
            <c:showBubbleSize val="0"/>
            <c:showLeaderLines val="1"/>
            <c:extLs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1826.3701720000004</c:v>
                </c:pt>
                <c:pt idx="1">
                  <c:v>2570.9959570000001</c:v>
                </c:pt>
                <c:pt idx="2">
                  <c:v>2738.7084500000001</c:v>
                </c:pt>
                <c:pt idx="3">
                  <c:v>3179.8917899999997</c:v>
                </c:pt>
                <c:pt idx="4">
                  <c:v>1218.3697292927168</c:v>
                </c:pt>
                <c:pt idx="5">
                  <c:v>1495.2234489185942</c:v>
                </c:pt>
                <c:pt idx="6">
                  <c:v>889.90350999999987</c:v>
                </c:pt>
                <c:pt idx="7">
                  <c:v>9936.2514970000011</c:v>
                </c:pt>
                <c:pt idx="8">
                  <c:v>2208.992311</c:v>
                </c:pt>
                <c:pt idx="9">
                  <c:v>2456.9508766801559</c:v>
                </c:pt>
                <c:pt idx="10">
                  <c:v>2101.5815628092064</c:v>
                </c:pt>
                <c:pt idx="11">
                  <c:v>8797.8976027733042</c:v>
                </c:pt>
                <c:pt idx="12">
                  <c:v>9426.629954</c:v>
                </c:pt>
                <c:pt idx="13">
                  <c:v>2401.6902060000007</c:v>
                </c:pt>
              </c:numCache>
            </c:numRef>
          </c:val>
          <c:extLst>
            <c:ext xmlns:c16="http://schemas.microsoft.com/office/drawing/2014/chart" uri="{C3380CC4-5D6E-409C-BE32-E72D297353CC}">
              <c16:uniqueId val="{00000003-70AB-453B-9F1F-CDB317E7DB5E}"/>
            </c:ext>
          </c:extLst>
        </c:ser>
        <c:dLbls>
          <c:showLegendKey val="0"/>
          <c:showVal val="0"/>
          <c:showCatName val="0"/>
          <c:showSerName val="0"/>
          <c:showPercent val="1"/>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c:ext xmlns:c16="http://schemas.microsoft.com/office/drawing/2014/chart" uri="{C3380CC4-5D6E-409C-BE32-E72D297353CC}">
              <c16:uniqueId val="{00000000-2032-4E01-8319-2100C72CEC2F}"/>
            </c:ext>
          </c:extLst>
        </c:ser>
        <c:dLbls>
          <c:showLegendKey val="0"/>
          <c:showVal val="0"/>
          <c:showCatName val="0"/>
          <c:showSerName val="0"/>
          <c:showPercent val="0"/>
          <c:showBubbleSize val="0"/>
        </c:dLbls>
        <c:gapWidth val="150"/>
        <c:axId val="239646208"/>
        <c:axId val="239647744"/>
      </c:barChart>
      <c:catAx>
        <c:axId val="239646208"/>
        <c:scaling>
          <c:orientation val="minMax"/>
        </c:scaling>
        <c:delete val="0"/>
        <c:axPos val="l"/>
        <c:numFmt formatCode="General" sourceLinked="1"/>
        <c:majorTickMark val="none"/>
        <c:minorTickMark val="none"/>
        <c:tickLblPos val="nextTo"/>
        <c:txPr>
          <a:bodyPr/>
          <a:lstStyle/>
          <a:p>
            <a:pPr>
              <a:defRPr sz="900"/>
            </a:pPr>
            <a:endParaRPr lang="cs-CZ"/>
          </a:p>
        </c:txPr>
        <c:crossAx val="239647744"/>
        <c:crosses val="autoZero"/>
        <c:auto val="1"/>
        <c:lblAlgn val="ctr"/>
        <c:lblOffset val="100"/>
        <c:noMultiLvlLbl val="0"/>
      </c:catAx>
      <c:valAx>
        <c:axId val="23964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6462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DD01-4341-8E84-E98C8EC07ADE}"/>
              </c:ext>
            </c:extLst>
          </c:dPt>
          <c:cat>
            <c:numRef>
              <c:f>'14.5'!$J$19:$J$26</c:f>
              <c:numCache>
                <c:formatCode>General</c:formatCode>
                <c:ptCount val="8"/>
              </c:numCache>
            </c:numRef>
          </c:cat>
          <c:val>
            <c:numRef>
              <c:f>'14.5'!$K$19:$K$26</c:f>
              <c:numCache>
                <c:formatCode>General</c:formatCode>
                <c:ptCount val="8"/>
              </c:numCache>
            </c:numRef>
          </c:val>
          <c:extLst>
            <c:ext xmlns:c16="http://schemas.microsoft.com/office/drawing/2014/chart" uri="{C3380CC4-5D6E-409C-BE32-E72D297353CC}">
              <c16:uniqueId val="{00000002-DD01-4341-8E84-E98C8EC07ADE}"/>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c:ext xmlns:c16="http://schemas.microsoft.com/office/drawing/2014/chart" uri="{C3380CC4-5D6E-409C-BE32-E72D297353CC}">
              <c16:uniqueId val="{00000000-CC2F-4213-A774-7C0A38C6592C}"/>
            </c:ext>
          </c:extLst>
        </c:ser>
        <c:dLbls>
          <c:showLegendKey val="0"/>
          <c:showVal val="0"/>
          <c:showCatName val="0"/>
          <c:showSerName val="0"/>
          <c:showPercent val="0"/>
          <c:showBubbleSize val="0"/>
        </c:dLbls>
        <c:gapWidth val="150"/>
        <c:axId val="226074624"/>
        <c:axId val="226076160"/>
      </c:barChart>
      <c:catAx>
        <c:axId val="226074624"/>
        <c:scaling>
          <c:orientation val="maxMin"/>
        </c:scaling>
        <c:delete val="0"/>
        <c:axPos val="l"/>
        <c:numFmt formatCode="0.0" sourceLinked="1"/>
        <c:majorTickMark val="none"/>
        <c:minorTickMark val="none"/>
        <c:tickLblPos val="nextTo"/>
        <c:txPr>
          <a:bodyPr/>
          <a:lstStyle/>
          <a:p>
            <a:pPr>
              <a:defRPr sz="900"/>
            </a:pPr>
            <a:endParaRPr lang="cs-CZ"/>
          </a:p>
        </c:txPr>
        <c:crossAx val="226076160"/>
        <c:crosses val="autoZero"/>
        <c:auto val="1"/>
        <c:lblAlgn val="ctr"/>
        <c:lblOffset val="100"/>
        <c:noMultiLvlLbl val="0"/>
      </c:catAx>
      <c:valAx>
        <c:axId val="22607616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260746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c:ext xmlns:c16="http://schemas.microsoft.com/office/drawing/2014/chart" uri="{C3380CC4-5D6E-409C-BE32-E72D297353CC}">
              <c16:uniqueId val="{00000000-73DD-4BC7-8B22-ECCF7DFC7F6C}"/>
            </c:ext>
          </c:extLst>
        </c:ser>
        <c:dLbls>
          <c:showLegendKey val="0"/>
          <c:showVal val="0"/>
          <c:showCatName val="0"/>
          <c:showSerName val="0"/>
          <c:showPercent val="0"/>
          <c:showBubbleSize val="0"/>
        </c:dLbls>
        <c:gapWidth val="150"/>
        <c:axId val="239805952"/>
        <c:axId val="239807488"/>
      </c:barChart>
      <c:catAx>
        <c:axId val="239805952"/>
        <c:scaling>
          <c:orientation val="minMax"/>
        </c:scaling>
        <c:delete val="0"/>
        <c:axPos val="l"/>
        <c:numFmt formatCode="General" sourceLinked="1"/>
        <c:majorTickMark val="none"/>
        <c:minorTickMark val="none"/>
        <c:tickLblPos val="nextTo"/>
        <c:txPr>
          <a:bodyPr/>
          <a:lstStyle/>
          <a:p>
            <a:pPr>
              <a:defRPr sz="900"/>
            </a:pPr>
            <a:endParaRPr lang="cs-CZ"/>
          </a:p>
        </c:txPr>
        <c:crossAx val="239807488"/>
        <c:crosses val="autoZero"/>
        <c:auto val="1"/>
        <c:lblAlgn val="ctr"/>
        <c:lblOffset val="100"/>
        <c:noMultiLvlLbl val="0"/>
      </c:catAx>
      <c:valAx>
        <c:axId val="239807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805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c:ext xmlns:c16="http://schemas.microsoft.com/office/drawing/2014/chart" uri="{C3380CC4-5D6E-409C-BE32-E72D297353CC}">
              <c16:uniqueId val="{00000000-2800-4D3B-A173-467E32C29FDD}"/>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c:ext xmlns:c16="http://schemas.microsoft.com/office/drawing/2014/chart" uri="{C3380CC4-5D6E-409C-BE32-E72D297353CC}">
              <c16:uniqueId val="{00000001-2800-4D3B-A173-467E32C29FDD}"/>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c:ext xmlns:c16="http://schemas.microsoft.com/office/drawing/2014/chart" uri="{C3380CC4-5D6E-409C-BE32-E72D297353CC}">
              <c16:uniqueId val="{00000002-2800-4D3B-A173-467E32C29FDD}"/>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c:ext xmlns:c16="http://schemas.microsoft.com/office/drawing/2014/chart" uri="{C3380CC4-5D6E-409C-BE32-E72D297353CC}">
              <c16:uniqueId val="{00000003-2800-4D3B-A173-467E32C29FDD}"/>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c:ext xmlns:c16="http://schemas.microsoft.com/office/drawing/2014/chart" uri="{C3380CC4-5D6E-409C-BE32-E72D297353CC}">
              <c16:uniqueId val="{00000004-2800-4D3B-A173-467E32C29FDD}"/>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c:ext xmlns:c16="http://schemas.microsoft.com/office/drawing/2014/chart" uri="{C3380CC4-5D6E-409C-BE32-E72D297353CC}">
              <c16:uniqueId val="{00000005-2800-4D3B-A173-467E32C29FDD}"/>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c:ext xmlns:c16="http://schemas.microsoft.com/office/drawing/2014/chart" uri="{C3380CC4-5D6E-409C-BE32-E72D297353CC}">
              <c16:uniqueId val="{00000006-2800-4D3B-A173-467E32C29FDD}"/>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c:ext xmlns:c16="http://schemas.microsoft.com/office/drawing/2014/chart" uri="{C3380CC4-5D6E-409C-BE32-E72D297353CC}">
              <c16:uniqueId val="{00000007-2800-4D3B-A173-467E32C29FDD}"/>
            </c:ext>
          </c:extLst>
        </c:ser>
        <c:dLbls>
          <c:showLegendKey val="0"/>
          <c:showVal val="0"/>
          <c:showCatName val="0"/>
          <c:showSerName val="0"/>
          <c:showPercent val="0"/>
          <c:showBubbleSize val="0"/>
        </c:dLbls>
        <c:gapWidth val="150"/>
        <c:overlap val="100"/>
        <c:axId val="273173888"/>
        <c:axId val="273187968"/>
      </c:barChart>
      <c:catAx>
        <c:axId val="273173888"/>
        <c:scaling>
          <c:orientation val="minMax"/>
        </c:scaling>
        <c:delete val="0"/>
        <c:axPos val="b"/>
        <c:numFmt formatCode="General" sourceLinked="1"/>
        <c:majorTickMark val="none"/>
        <c:minorTickMark val="none"/>
        <c:tickLblPos val="nextTo"/>
        <c:txPr>
          <a:bodyPr/>
          <a:lstStyle/>
          <a:p>
            <a:pPr>
              <a:defRPr sz="900"/>
            </a:pPr>
            <a:endParaRPr lang="cs-CZ"/>
          </a:p>
        </c:txPr>
        <c:crossAx val="273187968"/>
        <c:crosses val="autoZero"/>
        <c:auto val="1"/>
        <c:lblAlgn val="ctr"/>
        <c:lblOffset val="100"/>
        <c:noMultiLvlLbl val="0"/>
      </c:catAx>
      <c:valAx>
        <c:axId val="273187968"/>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173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c:ext xmlns:c16="http://schemas.microsoft.com/office/drawing/2014/chart" uri="{C3380CC4-5D6E-409C-BE32-E72D297353CC}">
              <c16:uniqueId val="{00000000-5C21-4B22-BD3E-2E05E53F6178}"/>
            </c:ext>
          </c:extLst>
        </c:ser>
        <c:dLbls>
          <c:showLegendKey val="0"/>
          <c:showVal val="0"/>
          <c:showCatName val="0"/>
          <c:showSerName val="0"/>
          <c:showPercent val="0"/>
          <c:showBubbleSize val="0"/>
        </c:dLbls>
        <c:gapWidth val="150"/>
        <c:axId val="273213312"/>
        <c:axId val="273214848"/>
      </c:barChart>
      <c:catAx>
        <c:axId val="273213312"/>
        <c:scaling>
          <c:orientation val="minMax"/>
        </c:scaling>
        <c:delete val="0"/>
        <c:axPos val="l"/>
        <c:numFmt formatCode="General" sourceLinked="1"/>
        <c:majorTickMark val="none"/>
        <c:minorTickMark val="none"/>
        <c:tickLblPos val="nextTo"/>
        <c:txPr>
          <a:bodyPr/>
          <a:lstStyle/>
          <a:p>
            <a:pPr>
              <a:defRPr sz="900"/>
            </a:pPr>
            <a:endParaRPr lang="cs-CZ"/>
          </a:p>
        </c:txPr>
        <c:crossAx val="273214848"/>
        <c:crosses val="autoZero"/>
        <c:auto val="1"/>
        <c:lblAlgn val="ctr"/>
        <c:lblOffset val="100"/>
        <c:noMultiLvlLbl val="0"/>
      </c:catAx>
      <c:valAx>
        <c:axId val="2732148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2133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121-47DF-A066-939F8AF5BEA4}"/>
              </c:ext>
            </c:extLst>
          </c:dPt>
          <c:cat>
            <c:numRef>
              <c:f>'14.6'!$J$19:$J$26</c:f>
              <c:numCache>
                <c:formatCode>General</c:formatCode>
                <c:ptCount val="8"/>
              </c:numCache>
            </c:numRef>
          </c:cat>
          <c:val>
            <c:numRef>
              <c:f>'14.6'!$K$19:$K$26</c:f>
              <c:numCache>
                <c:formatCode>General</c:formatCode>
                <c:ptCount val="8"/>
              </c:numCache>
            </c:numRef>
          </c:val>
          <c:extLst>
            <c:ext xmlns:c16="http://schemas.microsoft.com/office/drawing/2014/chart" uri="{C3380CC4-5D6E-409C-BE32-E72D297353CC}">
              <c16:uniqueId val="{00000002-1121-47DF-A066-939F8AF5BE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c:ext xmlns:c16="http://schemas.microsoft.com/office/drawing/2014/chart" uri="{C3380CC4-5D6E-409C-BE32-E72D297353CC}">
              <c16:uniqueId val="{00000000-9049-4F71-88B4-02D8FD815F57}"/>
            </c:ext>
          </c:extLst>
        </c:ser>
        <c:dLbls>
          <c:showLegendKey val="0"/>
          <c:showVal val="0"/>
          <c:showCatName val="0"/>
          <c:showSerName val="0"/>
          <c:showPercent val="0"/>
          <c:showBubbleSize val="0"/>
        </c:dLbls>
        <c:gapWidth val="150"/>
        <c:axId val="248643584"/>
        <c:axId val="248645120"/>
      </c:barChart>
      <c:catAx>
        <c:axId val="248643584"/>
        <c:scaling>
          <c:orientation val="maxMin"/>
        </c:scaling>
        <c:delete val="0"/>
        <c:axPos val="l"/>
        <c:numFmt formatCode="0.0" sourceLinked="1"/>
        <c:majorTickMark val="none"/>
        <c:minorTickMark val="none"/>
        <c:tickLblPos val="nextTo"/>
        <c:txPr>
          <a:bodyPr/>
          <a:lstStyle/>
          <a:p>
            <a:pPr>
              <a:defRPr sz="900"/>
            </a:pPr>
            <a:endParaRPr lang="cs-CZ"/>
          </a:p>
        </c:txPr>
        <c:crossAx val="248645120"/>
        <c:crosses val="autoZero"/>
        <c:auto val="1"/>
        <c:lblAlgn val="ctr"/>
        <c:lblOffset val="100"/>
        <c:noMultiLvlLbl val="0"/>
      </c:catAx>
      <c:valAx>
        <c:axId val="2486451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864358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c:ext xmlns:c16="http://schemas.microsoft.com/office/drawing/2014/chart" uri="{C3380CC4-5D6E-409C-BE32-E72D297353CC}">
              <c16:uniqueId val="{00000000-A4A7-4652-9AA5-5FA977427D6E}"/>
            </c:ext>
          </c:extLst>
        </c:ser>
        <c:dLbls>
          <c:showLegendKey val="0"/>
          <c:showVal val="0"/>
          <c:showCatName val="0"/>
          <c:showSerName val="0"/>
          <c:showPercent val="0"/>
          <c:showBubbleSize val="0"/>
        </c:dLbls>
        <c:gapWidth val="150"/>
        <c:axId val="248657408"/>
        <c:axId val="248658944"/>
      </c:barChart>
      <c:catAx>
        <c:axId val="248657408"/>
        <c:scaling>
          <c:orientation val="minMax"/>
        </c:scaling>
        <c:delete val="0"/>
        <c:axPos val="l"/>
        <c:numFmt formatCode="General" sourceLinked="1"/>
        <c:majorTickMark val="none"/>
        <c:minorTickMark val="none"/>
        <c:tickLblPos val="nextTo"/>
        <c:txPr>
          <a:bodyPr/>
          <a:lstStyle/>
          <a:p>
            <a:pPr>
              <a:defRPr sz="900"/>
            </a:pPr>
            <a:endParaRPr lang="cs-CZ"/>
          </a:p>
        </c:txPr>
        <c:crossAx val="248658944"/>
        <c:crosses val="autoZero"/>
        <c:auto val="1"/>
        <c:lblAlgn val="ctr"/>
        <c:lblOffset val="100"/>
        <c:noMultiLvlLbl val="0"/>
      </c:catAx>
      <c:valAx>
        <c:axId val="248658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7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c:ext xmlns:c16="http://schemas.microsoft.com/office/drawing/2014/chart" uri="{C3380CC4-5D6E-409C-BE32-E72D297353CC}">
              <c16:uniqueId val="{00000000-1A14-45F6-84A2-7B3CE5193F8B}"/>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c:ext xmlns:c16="http://schemas.microsoft.com/office/drawing/2014/chart" uri="{C3380CC4-5D6E-409C-BE32-E72D297353CC}">
              <c16:uniqueId val="{00000001-1A14-45F6-84A2-7B3CE5193F8B}"/>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c:ext xmlns:c16="http://schemas.microsoft.com/office/drawing/2014/chart" uri="{C3380CC4-5D6E-409C-BE32-E72D297353CC}">
              <c16:uniqueId val="{00000002-1A14-45F6-84A2-7B3CE5193F8B}"/>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c:ext xmlns:c16="http://schemas.microsoft.com/office/drawing/2014/chart" uri="{C3380CC4-5D6E-409C-BE32-E72D297353CC}">
              <c16:uniqueId val="{00000003-1A14-45F6-84A2-7B3CE5193F8B}"/>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c:ext xmlns:c16="http://schemas.microsoft.com/office/drawing/2014/chart" uri="{C3380CC4-5D6E-409C-BE32-E72D297353CC}">
              <c16:uniqueId val="{00000004-1A14-45F6-84A2-7B3CE5193F8B}"/>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c:ext xmlns:c16="http://schemas.microsoft.com/office/drawing/2014/chart" uri="{C3380CC4-5D6E-409C-BE32-E72D297353CC}">
              <c16:uniqueId val="{00000005-1A14-45F6-84A2-7B3CE5193F8B}"/>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c:ext xmlns:c16="http://schemas.microsoft.com/office/drawing/2014/chart" uri="{C3380CC4-5D6E-409C-BE32-E72D297353CC}">
              <c16:uniqueId val="{00000006-1A14-45F6-84A2-7B3CE5193F8B}"/>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c:ext xmlns:c16="http://schemas.microsoft.com/office/drawing/2014/chart" uri="{C3380CC4-5D6E-409C-BE32-E72D297353CC}">
              <c16:uniqueId val="{00000007-1A14-45F6-84A2-7B3CE5193F8B}"/>
            </c:ext>
          </c:extLst>
        </c:ser>
        <c:dLbls>
          <c:showLegendKey val="0"/>
          <c:showVal val="0"/>
          <c:showCatName val="0"/>
          <c:showSerName val="0"/>
          <c:showPercent val="0"/>
          <c:showBubbleSize val="0"/>
        </c:dLbls>
        <c:gapWidth val="150"/>
        <c:overlap val="100"/>
        <c:axId val="273509760"/>
        <c:axId val="273523840"/>
      </c:barChart>
      <c:catAx>
        <c:axId val="273509760"/>
        <c:scaling>
          <c:orientation val="minMax"/>
        </c:scaling>
        <c:delete val="0"/>
        <c:axPos val="b"/>
        <c:numFmt formatCode="General" sourceLinked="1"/>
        <c:majorTickMark val="none"/>
        <c:minorTickMark val="none"/>
        <c:tickLblPos val="nextTo"/>
        <c:txPr>
          <a:bodyPr/>
          <a:lstStyle/>
          <a:p>
            <a:pPr>
              <a:defRPr sz="900"/>
            </a:pPr>
            <a:endParaRPr lang="cs-CZ"/>
          </a:p>
        </c:txPr>
        <c:crossAx val="273523840"/>
        <c:crosses val="autoZero"/>
        <c:auto val="1"/>
        <c:lblAlgn val="ctr"/>
        <c:lblOffset val="100"/>
        <c:noMultiLvlLbl val="0"/>
      </c:catAx>
      <c:valAx>
        <c:axId val="2735238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3509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spPr>
            <a:solidFill>
              <a:schemeClr val="tx2"/>
            </a:solidFill>
          </c:spPr>
          <c:invertIfNegative val="0"/>
          <c:cat>
            <c:numRef>
              <c:f>'4.2'!$P$6</c:f>
              <c:numCache>
                <c:formatCode>General</c:formatCode>
                <c:ptCount val="1"/>
              </c:numCache>
            </c:numRef>
          </c:cat>
          <c:val>
            <c:numRef>
              <c:f>'4.2'!$P$7</c:f>
              <c:numCache>
                <c:formatCode>0.0%</c:formatCode>
                <c:ptCount val="1"/>
              </c:numCache>
            </c:numRef>
          </c:val>
          <c:extLst>
            <c:ext xmlns:c16="http://schemas.microsoft.com/office/drawing/2014/chart" uri="{C3380CC4-5D6E-409C-BE32-E72D297353CC}">
              <c16:uniqueId val="{00000000-CBCC-4B95-985B-10F246F75AF3}"/>
            </c:ext>
          </c:extLst>
        </c:ser>
        <c:ser>
          <c:idx val="1"/>
          <c:order val="1"/>
          <c:tx>
            <c:strRef>
              <c:f>'4.2'!$O$8</c:f>
              <c:strCache>
                <c:ptCount val="1"/>
              </c:strCache>
            </c:strRef>
          </c:tx>
          <c:spPr>
            <a:solidFill>
              <a:schemeClr val="accent2"/>
            </a:solidFill>
          </c:spPr>
          <c:invertIfNegative val="0"/>
          <c:cat>
            <c:numRef>
              <c:f>'4.2'!$P$6</c:f>
              <c:numCache>
                <c:formatCode>General</c:formatCode>
                <c:ptCount val="1"/>
              </c:numCache>
            </c:numRef>
          </c:cat>
          <c:val>
            <c:numRef>
              <c:f>'4.2'!$P$8</c:f>
              <c:numCache>
                <c:formatCode>0.0%</c:formatCode>
                <c:ptCount val="1"/>
              </c:numCache>
            </c:numRef>
          </c:val>
          <c:extLst>
            <c:ext xmlns:c16="http://schemas.microsoft.com/office/drawing/2014/chart" uri="{C3380CC4-5D6E-409C-BE32-E72D297353CC}">
              <c16:uniqueId val="{00000001-CBCC-4B95-985B-10F246F75AF3}"/>
            </c:ext>
          </c:extLst>
        </c:ser>
        <c:ser>
          <c:idx val="2"/>
          <c:order val="2"/>
          <c:tx>
            <c:strRef>
              <c:f>'4.2'!$O$9</c:f>
              <c:strCache>
                <c:ptCount val="1"/>
              </c:strCache>
            </c:strRef>
          </c:tx>
          <c:spPr>
            <a:solidFill>
              <a:schemeClr val="accent3"/>
            </a:solidFill>
          </c:spPr>
          <c:invertIfNegative val="0"/>
          <c:cat>
            <c:numRef>
              <c:f>'4.2'!$P$6</c:f>
              <c:numCache>
                <c:formatCode>General</c:formatCode>
                <c:ptCount val="1"/>
              </c:numCache>
            </c:numRef>
          </c:cat>
          <c:val>
            <c:numRef>
              <c:f>'4.2'!$P$9</c:f>
              <c:numCache>
                <c:formatCode>0.0%</c:formatCode>
                <c:ptCount val="1"/>
              </c:numCache>
            </c:numRef>
          </c:val>
          <c:extLst>
            <c:ext xmlns:c16="http://schemas.microsoft.com/office/drawing/2014/chart" uri="{C3380CC4-5D6E-409C-BE32-E72D297353CC}">
              <c16:uniqueId val="{00000002-CBCC-4B95-985B-10F246F75AF3}"/>
            </c:ext>
          </c:extLst>
        </c:ser>
        <c:ser>
          <c:idx val="3"/>
          <c:order val="3"/>
          <c:tx>
            <c:strRef>
              <c:f>'4.2'!$O$10</c:f>
              <c:strCache>
                <c:ptCount val="1"/>
              </c:strCache>
            </c:strRef>
          </c:tx>
          <c:spPr>
            <a:solidFill>
              <a:schemeClr val="accent4"/>
            </a:solidFill>
          </c:spPr>
          <c:invertIfNegative val="0"/>
          <c:cat>
            <c:numRef>
              <c:f>'4.2'!$P$6</c:f>
              <c:numCache>
                <c:formatCode>General</c:formatCode>
                <c:ptCount val="1"/>
              </c:numCache>
            </c:numRef>
          </c:cat>
          <c:val>
            <c:numRef>
              <c:f>'4.2'!$P$10</c:f>
              <c:numCache>
                <c:formatCode>0.0%</c:formatCode>
                <c:ptCount val="1"/>
              </c:numCache>
            </c:numRef>
          </c:val>
          <c:extLst>
            <c:ext xmlns:c16="http://schemas.microsoft.com/office/drawing/2014/chart" uri="{C3380CC4-5D6E-409C-BE32-E72D297353CC}">
              <c16:uniqueId val="{00000003-CBCC-4B95-985B-10F246F75AF3}"/>
            </c:ext>
          </c:extLst>
        </c:ser>
        <c:ser>
          <c:idx val="4"/>
          <c:order val="4"/>
          <c:tx>
            <c:strRef>
              <c:f>'4.2'!$O$11</c:f>
              <c:strCache>
                <c:ptCount val="1"/>
              </c:strCache>
            </c:strRef>
          </c:tx>
          <c:spPr>
            <a:solidFill>
              <a:schemeClr val="accent5"/>
            </a:solidFill>
          </c:spPr>
          <c:invertIfNegative val="0"/>
          <c:cat>
            <c:numRef>
              <c:f>'4.2'!$P$6</c:f>
              <c:numCache>
                <c:formatCode>General</c:formatCode>
                <c:ptCount val="1"/>
              </c:numCache>
            </c:numRef>
          </c:cat>
          <c:val>
            <c:numRef>
              <c:f>'4.2'!$P$11</c:f>
              <c:numCache>
                <c:formatCode>0.0%</c:formatCode>
                <c:ptCount val="1"/>
              </c:numCache>
            </c:numRef>
          </c:val>
          <c:extLst>
            <c:ext xmlns:c16="http://schemas.microsoft.com/office/drawing/2014/chart" uri="{C3380CC4-5D6E-409C-BE32-E72D297353CC}">
              <c16:uniqueId val="{00000004-CBCC-4B95-985B-10F246F75AF3}"/>
            </c:ext>
          </c:extLst>
        </c:ser>
        <c:ser>
          <c:idx val="5"/>
          <c:order val="5"/>
          <c:tx>
            <c:strRef>
              <c:f>'4.2'!$O$12</c:f>
              <c:strCache>
                <c:ptCount val="1"/>
              </c:strCache>
            </c:strRef>
          </c:tx>
          <c:spPr>
            <a:solidFill>
              <a:schemeClr val="accent6"/>
            </a:solidFill>
          </c:spPr>
          <c:invertIfNegative val="0"/>
          <c:cat>
            <c:numRef>
              <c:f>'4.2'!$P$6</c:f>
              <c:numCache>
                <c:formatCode>General</c:formatCode>
                <c:ptCount val="1"/>
              </c:numCache>
            </c:numRef>
          </c:cat>
          <c:val>
            <c:numRef>
              <c:f>'4.2'!$P$12</c:f>
              <c:numCache>
                <c:formatCode>0.0%</c:formatCode>
                <c:ptCount val="1"/>
              </c:numCache>
            </c:numRef>
          </c:val>
          <c:extLst>
            <c:ext xmlns:c16="http://schemas.microsoft.com/office/drawing/2014/chart" uri="{C3380CC4-5D6E-409C-BE32-E72D297353CC}">
              <c16:uniqueId val="{00000005-CBCC-4B95-985B-10F246F75AF3}"/>
            </c:ext>
          </c:extLst>
        </c:ser>
        <c:ser>
          <c:idx val="6"/>
          <c:order val="6"/>
          <c:tx>
            <c:strRef>
              <c:f>'4.2'!$O$13</c:f>
              <c:strCache>
                <c:ptCount val="1"/>
              </c:strCache>
            </c:strRef>
          </c:tx>
          <c:spPr>
            <a:solidFill>
              <a:srgbClr val="F0948F"/>
            </a:solidFill>
          </c:spPr>
          <c:invertIfNegative val="0"/>
          <c:cat>
            <c:numRef>
              <c:f>'4.2'!$P$6</c:f>
              <c:numCache>
                <c:formatCode>General</c:formatCode>
                <c:ptCount val="1"/>
              </c:numCache>
            </c:numRef>
          </c:cat>
          <c:val>
            <c:numRef>
              <c:f>'4.2'!$P$13</c:f>
              <c:numCache>
                <c:formatCode>0.0%</c:formatCode>
                <c:ptCount val="1"/>
              </c:numCache>
            </c:numRef>
          </c:val>
          <c:extLst>
            <c:ext xmlns:c16="http://schemas.microsoft.com/office/drawing/2014/chart" uri="{C3380CC4-5D6E-409C-BE32-E72D297353CC}">
              <c16:uniqueId val="{00000006-CBCC-4B95-985B-10F246F75AF3}"/>
            </c:ext>
          </c:extLst>
        </c:ser>
        <c:ser>
          <c:idx val="7"/>
          <c:order val="7"/>
          <c:tx>
            <c:strRef>
              <c:f>'4.2'!$O$14</c:f>
              <c:strCache>
                <c:ptCount val="1"/>
              </c:strCache>
            </c:strRef>
          </c:tx>
          <c:spPr>
            <a:solidFill>
              <a:srgbClr val="F7C9C7"/>
            </a:solidFill>
          </c:spPr>
          <c:invertIfNegative val="0"/>
          <c:cat>
            <c:numRef>
              <c:f>'4.2'!$P$6</c:f>
              <c:numCache>
                <c:formatCode>General</c:formatCode>
                <c:ptCount val="1"/>
              </c:numCache>
            </c:numRef>
          </c:cat>
          <c:val>
            <c:numRef>
              <c:f>'4.2'!$P$14</c:f>
              <c:numCache>
                <c:formatCode>0.0%</c:formatCode>
                <c:ptCount val="1"/>
              </c:numCache>
            </c:numRef>
          </c:val>
          <c:extLst>
            <c:ext xmlns:c16="http://schemas.microsoft.com/office/drawing/2014/chart" uri="{C3380CC4-5D6E-409C-BE32-E72D297353CC}">
              <c16:uniqueId val="{00000007-CBCC-4B95-985B-10F246F75AF3}"/>
            </c:ext>
          </c:extLst>
        </c:ser>
        <c:ser>
          <c:idx val="8"/>
          <c:order val="8"/>
          <c:tx>
            <c:strRef>
              <c:f>'4.2'!$O$15</c:f>
              <c:strCache>
                <c:ptCount val="1"/>
              </c:strCache>
            </c:strRef>
          </c:tx>
          <c:spPr>
            <a:solidFill>
              <a:schemeClr val="tx1"/>
            </a:solidFill>
          </c:spPr>
          <c:invertIfNegative val="0"/>
          <c:cat>
            <c:numRef>
              <c:f>'4.2'!$P$6</c:f>
              <c:numCache>
                <c:formatCode>General</c:formatCode>
                <c:ptCount val="1"/>
              </c:numCache>
            </c:numRef>
          </c:cat>
          <c:val>
            <c:numRef>
              <c:f>'4.2'!$P$15</c:f>
              <c:numCache>
                <c:formatCode>0.0%</c:formatCode>
                <c:ptCount val="1"/>
              </c:numCache>
            </c:numRef>
          </c:val>
          <c:extLst>
            <c:ext xmlns:c16="http://schemas.microsoft.com/office/drawing/2014/chart" uri="{C3380CC4-5D6E-409C-BE32-E72D297353CC}">
              <c16:uniqueId val="{00000008-CBCC-4B95-985B-10F246F75AF3}"/>
            </c:ext>
          </c:extLst>
        </c:ser>
        <c:ser>
          <c:idx val="9"/>
          <c:order val="9"/>
          <c:tx>
            <c:strRef>
              <c:f>'4.2'!$O$16</c:f>
              <c:strCache>
                <c:ptCount val="1"/>
              </c:strCache>
            </c:strRef>
          </c:tx>
          <c:spPr>
            <a:solidFill>
              <a:srgbClr val="646363"/>
            </a:solidFill>
          </c:spPr>
          <c:invertIfNegative val="0"/>
          <c:cat>
            <c:numRef>
              <c:f>'4.2'!$P$6</c:f>
              <c:numCache>
                <c:formatCode>General</c:formatCode>
                <c:ptCount val="1"/>
              </c:numCache>
            </c:numRef>
          </c:cat>
          <c:val>
            <c:numRef>
              <c:f>'4.2'!$P$16</c:f>
              <c:numCache>
                <c:formatCode>0.0%</c:formatCode>
                <c:ptCount val="1"/>
              </c:numCache>
            </c:numRef>
          </c:val>
          <c:extLst>
            <c:ext xmlns:c16="http://schemas.microsoft.com/office/drawing/2014/chart" uri="{C3380CC4-5D6E-409C-BE32-E72D297353CC}">
              <c16:uniqueId val="{00000009-CBCC-4B95-985B-10F246F75AF3}"/>
            </c:ext>
          </c:extLst>
        </c:ser>
        <c:ser>
          <c:idx val="10"/>
          <c:order val="10"/>
          <c:tx>
            <c:strRef>
              <c:f>'4.2'!$O$17</c:f>
              <c:strCache>
                <c:ptCount val="1"/>
              </c:strCache>
            </c:strRef>
          </c:tx>
          <c:spPr>
            <a:solidFill>
              <a:srgbClr val="9D9D9C"/>
            </a:solidFill>
          </c:spPr>
          <c:invertIfNegative val="0"/>
          <c:cat>
            <c:numRef>
              <c:f>'4.2'!$P$6</c:f>
              <c:numCache>
                <c:formatCode>General</c:formatCode>
                <c:ptCount val="1"/>
              </c:numCache>
            </c:numRef>
          </c:cat>
          <c:val>
            <c:numRef>
              <c:f>'4.2'!$P$17</c:f>
              <c:numCache>
                <c:formatCode>0.0%</c:formatCode>
                <c:ptCount val="1"/>
              </c:numCache>
            </c:numRef>
          </c:val>
          <c:extLst>
            <c:ext xmlns:c16="http://schemas.microsoft.com/office/drawing/2014/chart" uri="{C3380CC4-5D6E-409C-BE32-E72D297353CC}">
              <c16:uniqueId val="{0000000A-CBCC-4B95-985B-10F246F75AF3}"/>
            </c:ext>
          </c:extLst>
        </c:ser>
        <c:ser>
          <c:idx val="11"/>
          <c:order val="11"/>
          <c:tx>
            <c:strRef>
              <c:f>'4.2'!$O$18</c:f>
              <c:strCache>
                <c:ptCount val="1"/>
              </c:strCache>
            </c:strRef>
          </c:tx>
          <c:spPr>
            <a:solidFill>
              <a:srgbClr val="D0D0D0"/>
            </a:solidFill>
          </c:spPr>
          <c:invertIfNegative val="0"/>
          <c:cat>
            <c:numRef>
              <c:f>'4.2'!$P$6</c:f>
              <c:numCache>
                <c:formatCode>General</c:formatCode>
                <c:ptCount val="1"/>
              </c:numCache>
            </c:numRef>
          </c:cat>
          <c:val>
            <c:numRef>
              <c:f>'4.2'!$P$18</c:f>
              <c:numCache>
                <c:formatCode>0.0%</c:formatCode>
                <c:ptCount val="1"/>
              </c:numCache>
            </c:numRef>
          </c:val>
          <c:extLst>
            <c:ext xmlns:c16="http://schemas.microsoft.com/office/drawing/2014/chart" uri="{C3380CC4-5D6E-409C-BE32-E72D297353CC}">
              <c16:uniqueId val="{0000000B-CBCC-4B95-985B-10F246F75AF3}"/>
            </c:ext>
          </c:extLst>
        </c:ser>
        <c:ser>
          <c:idx val="12"/>
          <c:order val="12"/>
          <c:tx>
            <c:strRef>
              <c:f>'4.2'!$O$19</c:f>
              <c:strCache>
                <c:ptCount val="1"/>
              </c:strCache>
            </c:strRef>
          </c:tx>
          <c:spPr>
            <a:pattFill prst="ltUpDiag">
              <a:fgClr>
                <a:schemeClr val="tx2"/>
              </a:fgClr>
              <a:bgClr>
                <a:schemeClr val="bg1"/>
              </a:bgClr>
            </a:pattFill>
          </c:spPr>
          <c:invertIfNegative val="0"/>
          <c:cat>
            <c:numRef>
              <c:f>'4.2'!$P$6</c:f>
              <c:numCache>
                <c:formatCode>General</c:formatCode>
                <c:ptCount val="1"/>
              </c:numCache>
            </c:numRef>
          </c:cat>
          <c:val>
            <c:numRef>
              <c:f>'4.2'!$P$19</c:f>
              <c:numCache>
                <c:formatCode>0.0%</c:formatCode>
                <c:ptCount val="1"/>
              </c:numCache>
            </c:numRef>
          </c:val>
          <c:extLst>
            <c:ext xmlns:c16="http://schemas.microsoft.com/office/drawing/2014/chart" uri="{C3380CC4-5D6E-409C-BE32-E72D297353CC}">
              <c16:uniqueId val="{0000000C-CBCC-4B95-985B-10F246F75AF3}"/>
            </c:ext>
          </c:extLst>
        </c:ser>
        <c:ser>
          <c:idx val="13"/>
          <c:order val="13"/>
          <c:tx>
            <c:strRef>
              <c:f>'4.2'!$O$20</c:f>
              <c:strCache>
                <c:ptCount val="1"/>
              </c:strCache>
            </c:strRef>
          </c:tx>
          <c:spPr>
            <a:pattFill prst="ltUpDiag">
              <a:fgClr>
                <a:schemeClr val="accent5"/>
              </a:fgClr>
              <a:bgClr>
                <a:schemeClr val="bg1"/>
              </a:bgClr>
            </a:pattFill>
          </c:spPr>
          <c:invertIfNegative val="0"/>
          <c:cat>
            <c:numRef>
              <c:f>'4.2'!$P$6</c:f>
              <c:numCache>
                <c:formatCode>General</c:formatCode>
                <c:ptCount val="1"/>
              </c:numCache>
            </c:numRef>
          </c:cat>
          <c:val>
            <c:numRef>
              <c:f>'4.2'!$P$20</c:f>
              <c:numCache>
                <c:formatCode>0.0%</c:formatCode>
                <c:ptCount val="1"/>
              </c:numCache>
            </c:numRef>
          </c:val>
          <c:extLst>
            <c:ext xmlns:c16="http://schemas.microsoft.com/office/drawing/2014/chart" uri="{C3380CC4-5D6E-409C-BE32-E72D297353CC}">
              <c16:uniqueId val="{0000000D-CBCC-4B95-985B-10F246F75AF3}"/>
            </c:ext>
          </c:extLst>
        </c:ser>
        <c:dLbls>
          <c:showLegendKey val="0"/>
          <c:showVal val="0"/>
          <c:showCatName val="0"/>
          <c:showSerName val="0"/>
          <c:showPercent val="0"/>
          <c:showBubbleSize val="0"/>
        </c:dLbls>
        <c:gapWidth val="150"/>
        <c:axId val="225759232"/>
        <c:axId val="225760768"/>
      </c:barChart>
      <c:catAx>
        <c:axId val="225759232"/>
        <c:scaling>
          <c:orientation val="minMax"/>
        </c:scaling>
        <c:delete val="1"/>
        <c:axPos val="b"/>
        <c:numFmt formatCode="General" sourceLinked="1"/>
        <c:majorTickMark val="out"/>
        <c:minorTickMark val="none"/>
        <c:tickLblPos val="nextTo"/>
        <c:crossAx val="225760768"/>
        <c:crosses val="autoZero"/>
        <c:auto val="1"/>
        <c:lblAlgn val="ctr"/>
        <c:lblOffset val="100"/>
        <c:noMultiLvlLbl val="0"/>
      </c:catAx>
      <c:valAx>
        <c:axId val="225760768"/>
        <c:scaling>
          <c:orientation val="minMax"/>
        </c:scaling>
        <c:delete val="1"/>
        <c:axPos val="l"/>
        <c:numFmt formatCode="0.0%" sourceLinked="1"/>
        <c:majorTickMark val="out"/>
        <c:minorTickMark val="none"/>
        <c:tickLblPos val="nextTo"/>
        <c:crossAx val="225759232"/>
        <c:crosses val="autoZero"/>
        <c:crossBetween val="between"/>
      </c:valAx>
      <c:spPr>
        <a:noFill/>
      </c:spPr>
    </c:plotArea>
    <c:legend>
      <c:legendPos val="r"/>
      <c:layout>
        <c:manualLayout>
          <c:xMode val="edge"/>
          <c:yMode val="edge"/>
          <c:x val="0"/>
          <c:y val="0"/>
          <c:w val="1"/>
          <c:h val="0.98285714285714287"/>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c:ext xmlns:c16="http://schemas.microsoft.com/office/drawing/2014/chart" uri="{C3380CC4-5D6E-409C-BE32-E72D297353CC}">
              <c16:uniqueId val="{00000000-F2FC-4B78-9C3C-48E068C9CC4D}"/>
            </c:ext>
          </c:extLst>
        </c:ser>
        <c:dLbls>
          <c:showLegendKey val="0"/>
          <c:showVal val="0"/>
          <c:showCatName val="0"/>
          <c:showSerName val="0"/>
          <c:showPercent val="0"/>
          <c:showBubbleSize val="0"/>
        </c:dLbls>
        <c:gapWidth val="150"/>
        <c:axId val="273545088"/>
        <c:axId val="273546624"/>
      </c:barChart>
      <c:catAx>
        <c:axId val="273545088"/>
        <c:scaling>
          <c:orientation val="minMax"/>
        </c:scaling>
        <c:delete val="0"/>
        <c:axPos val="l"/>
        <c:numFmt formatCode="General" sourceLinked="1"/>
        <c:majorTickMark val="none"/>
        <c:minorTickMark val="none"/>
        <c:tickLblPos val="nextTo"/>
        <c:txPr>
          <a:bodyPr/>
          <a:lstStyle/>
          <a:p>
            <a:pPr>
              <a:defRPr sz="900"/>
            </a:pPr>
            <a:endParaRPr lang="cs-CZ"/>
          </a:p>
        </c:txPr>
        <c:crossAx val="273546624"/>
        <c:crosses val="autoZero"/>
        <c:auto val="1"/>
        <c:lblAlgn val="ctr"/>
        <c:lblOffset val="100"/>
        <c:noMultiLvlLbl val="0"/>
      </c:catAx>
      <c:valAx>
        <c:axId val="273546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545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EA30-4CEE-82F4-84E39EA87D4D}"/>
              </c:ext>
            </c:extLst>
          </c:dPt>
          <c:cat>
            <c:numRef>
              <c:f>'14.7'!$J$19:$J$26</c:f>
              <c:numCache>
                <c:formatCode>General</c:formatCode>
                <c:ptCount val="8"/>
              </c:numCache>
            </c:numRef>
          </c:cat>
          <c:val>
            <c:numRef>
              <c:f>'14.7'!$K$19:$K$26</c:f>
              <c:numCache>
                <c:formatCode>General</c:formatCode>
                <c:ptCount val="8"/>
              </c:numCache>
            </c:numRef>
          </c:val>
          <c:extLst>
            <c:ext xmlns:c16="http://schemas.microsoft.com/office/drawing/2014/chart" uri="{C3380CC4-5D6E-409C-BE32-E72D297353CC}">
              <c16:uniqueId val="{00000002-EA30-4CEE-82F4-84E39EA87D4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c:ext xmlns:c16="http://schemas.microsoft.com/office/drawing/2014/chart" uri="{C3380CC4-5D6E-409C-BE32-E72D297353CC}">
              <c16:uniqueId val="{00000000-EDEF-469E-8882-6677712C58D1}"/>
            </c:ext>
          </c:extLst>
        </c:ser>
        <c:dLbls>
          <c:showLegendKey val="0"/>
          <c:showVal val="0"/>
          <c:showCatName val="0"/>
          <c:showSerName val="0"/>
          <c:showPercent val="0"/>
          <c:showBubbleSize val="0"/>
        </c:dLbls>
        <c:gapWidth val="150"/>
        <c:axId val="273390592"/>
        <c:axId val="273392384"/>
      </c:barChart>
      <c:catAx>
        <c:axId val="273390592"/>
        <c:scaling>
          <c:orientation val="maxMin"/>
        </c:scaling>
        <c:delete val="0"/>
        <c:axPos val="l"/>
        <c:numFmt formatCode="0.0" sourceLinked="1"/>
        <c:majorTickMark val="none"/>
        <c:minorTickMark val="none"/>
        <c:tickLblPos val="nextTo"/>
        <c:txPr>
          <a:bodyPr/>
          <a:lstStyle/>
          <a:p>
            <a:pPr>
              <a:defRPr sz="900"/>
            </a:pPr>
            <a:endParaRPr lang="cs-CZ"/>
          </a:p>
        </c:txPr>
        <c:crossAx val="273392384"/>
        <c:crosses val="autoZero"/>
        <c:auto val="1"/>
        <c:lblAlgn val="ctr"/>
        <c:lblOffset val="100"/>
        <c:noMultiLvlLbl val="0"/>
      </c:catAx>
      <c:valAx>
        <c:axId val="2733923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c:ext xmlns:c16="http://schemas.microsoft.com/office/drawing/2014/chart" uri="{C3380CC4-5D6E-409C-BE32-E72D297353CC}">
              <c16:uniqueId val="{00000000-742B-43B9-B62D-C3F42BE7D44B}"/>
            </c:ext>
          </c:extLst>
        </c:ser>
        <c:dLbls>
          <c:showLegendKey val="0"/>
          <c:showVal val="0"/>
          <c:showCatName val="0"/>
          <c:showSerName val="0"/>
          <c:showPercent val="0"/>
          <c:showBubbleSize val="0"/>
        </c:dLbls>
        <c:gapWidth val="150"/>
        <c:axId val="273421056"/>
        <c:axId val="273422592"/>
      </c:barChart>
      <c:catAx>
        <c:axId val="273421056"/>
        <c:scaling>
          <c:orientation val="minMax"/>
        </c:scaling>
        <c:delete val="0"/>
        <c:axPos val="l"/>
        <c:numFmt formatCode="General" sourceLinked="1"/>
        <c:majorTickMark val="none"/>
        <c:minorTickMark val="none"/>
        <c:tickLblPos val="nextTo"/>
        <c:txPr>
          <a:bodyPr/>
          <a:lstStyle/>
          <a:p>
            <a:pPr>
              <a:defRPr sz="900"/>
            </a:pPr>
            <a:endParaRPr lang="cs-CZ"/>
          </a:p>
        </c:txPr>
        <c:crossAx val="273422592"/>
        <c:crosses val="autoZero"/>
        <c:auto val="1"/>
        <c:lblAlgn val="ctr"/>
        <c:lblOffset val="100"/>
        <c:noMultiLvlLbl val="0"/>
      </c:catAx>
      <c:valAx>
        <c:axId val="27342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42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c:ext xmlns:c16="http://schemas.microsoft.com/office/drawing/2014/chart" uri="{C3380CC4-5D6E-409C-BE32-E72D297353CC}">
              <c16:uniqueId val="{00000000-485F-4B2D-94E1-A077602F6E15}"/>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c:ext xmlns:c16="http://schemas.microsoft.com/office/drawing/2014/chart" uri="{C3380CC4-5D6E-409C-BE32-E72D297353CC}">
              <c16:uniqueId val="{00000001-485F-4B2D-94E1-A077602F6E15}"/>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c:ext xmlns:c16="http://schemas.microsoft.com/office/drawing/2014/chart" uri="{C3380CC4-5D6E-409C-BE32-E72D297353CC}">
              <c16:uniqueId val="{00000002-485F-4B2D-94E1-A077602F6E15}"/>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c:ext xmlns:c16="http://schemas.microsoft.com/office/drawing/2014/chart" uri="{C3380CC4-5D6E-409C-BE32-E72D297353CC}">
              <c16:uniqueId val="{00000003-485F-4B2D-94E1-A077602F6E15}"/>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c:ext xmlns:c16="http://schemas.microsoft.com/office/drawing/2014/chart" uri="{C3380CC4-5D6E-409C-BE32-E72D297353CC}">
              <c16:uniqueId val="{00000004-485F-4B2D-94E1-A077602F6E15}"/>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c:ext xmlns:c16="http://schemas.microsoft.com/office/drawing/2014/chart" uri="{C3380CC4-5D6E-409C-BE32-E72D297353CC}">
              <c16:uniqueId val="{00000005-485F-4B2D-94E1-A077602F6E15}"/>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c:ext xmlns:c16="http://schemas.microsoft.com/office/drawing/2014/chart" uri="{C3380CC4-5D6E-409C-BE32-E72D297353CC}">
              <c16:uniqueId val="{00000006-485F-4B2D-94E1-A077602F6E15}"/>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c:ext xmlns:c16="http://schemas.microsoft.com/office/drawing/2014/chart" uri="{C3380CC4-5D6E-409C-BE32-E72D297353CC}">
              <c16:uniqueId val="{00000007-485F-4B2D-94E1-A077602F6E15}"/>
            </c:ext>
          </c:extLst>
        </c:ser>
        <c:dLbls>
          <c:showLegendKey val="0"/>
          <c:showVal val="0"/>
          <c:showCatName val="0"/>
          <c:showSerName val="0"/>
          <c:showPercent val="0"/>
          <c:showBubbleSize val="0"/>
        </c:dLbls>
        <c:gapWidth val="150"/>
        <c:overlap val="100"/>
        <c:axId val="199301760"/>
        <c:axId val="199307648"/>
      </c:barChart>
      <c:catAx>
        <c:axId val="199301760"/>
        <c:scaling>
          <c:orientation val="minMax"/>
        </c:scaling>
        <c:delete val="0"/>
        <c:axPos val="b"/>
        <c:numFmt formatCode="General" sourceLinked="1"/>
        <c:majorTickMark val="none"/>
        <c:minorTickMark val="none"/>
        <c:tickLblPos val="nextTo"/>
        <c:txPr>
          <a:bodyPr/>
          <a:lstStyle/>
          <a:p>
            <a:pPr>
              <a:defRPr sz="900"/>
            </a:pPr>
            <a:endParaRPr lang="cs-CZ"/>
          </a:p>
        </c:txPr>
        <c:crossAx val="199307648"/>
        <c:crosses val="autoZero"/>
        <c:auto val="1"/>
        <c:lblAlgn val="ctr"/>
        <c:lblOffset val="100"/>
        <c:noMultiLvlLbl val="0"/>
      </c:catAx>
      <c:valAx>
        <c:axId val="1993076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3017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c:ext xmlns:c16="http://schemas.microsoft.com/office/drawing/2014/chart" uri="{C3380CC4-5D6E-409C-BE32-E72D297353CC}">
              <c16:uniqueId val="{00000000-4C4F-4C99-971D-152B3649C556}"/>
            </c:ext>
          </c:extLst>
        </c:ser>
        <c:dLbls>
          <c:showLegendKey val="0"/>
          <c:showVal val="0"/>
          <c:showCatName val="0"/>
          <c:showSerName val="0"/>
          <c:showPercent val="0"/>
          <c:showBubbleSize val="0"/>
        </c:dLbls>
        <c:gapWidth val="150"/>
        <c:axId val="199337088"/>
        <c:axId val="199338624"/>
      </c:barChart>
      <c:catAx>
        <c:axId val="199337088"/>
        <c:scaling>
          <c:orientation val="minMax"/>
        </c:scaling>
        <c:delete val="0"/>
        <c:axPos val="l"/>
        <c:numFmt formatCode="General" sourceLinked="1"/>
        <c:majorTickMark val="none"/>
        <c:minorTickMark val="none"/>
        <c:tickLblPos val="nextTo"/>
        <c:txPr>
          <a:bodyPr/>
          <a:lstStyle/>
          <a:p>
            <a:pPr>
              <a:defRPr sz="900"/>
            </a:pPr>
            <a:endParaRPr lang="cs-CZ"/>
          </a:p>
        </c:txPr>
        <c:crossAx val="199338624"/>
        <c:crosses val="autoZero"/>
        <c:auto val="1"/>
        <c:lblAlgn val="ctr"/>
        <c:lblOffset val="100"/>
        <c:noMultiLvlLbl val="0"/>
      </c:catAx>
      <c:valAx>
        <c:axId val="199338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37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FEC-4315-80D4-4B7A801E662B}"/>
              </c:ext>
            </c:extLst>
          </c:dPt>
          <c:cat>
            <c:numRef>
              <c:f>'14.8'!$J$19:$J$26</c:f>
              <c:numCache>
                <c:formatCode>General</c:formatCode>
                <c:ptCount val="8"/>
              </c:numCache>
            </c:numRef>
          </c:cat>
          <c:val>
            <c:numRef>
              <c:f>'14.8'!$K$19:$K$26</c:f>
              <c:numCache>
                <c:formatCode>General</c:formatCode>
                <c:ptCount val="8"/>
              </c:numCache>
            </c:numRef>
          </c:val>
          <c:extLst>
            <c:ext xmlns:c16="http://schemas.microsoft.com/office/drawing/2014/chart" uri="{C3380CC4-5D6E-409C-BE32-E72D297353CC}">
              <c16:uniqueId val="{00000002-1FEC-4315-80D4-4B7A801E662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c:ext xmlns:c16="http://schemas.microsoft.com/office/drawing/2014/chart" uri="{C3380CC4-5D6E-409C-BE32-E72D297353CC}">
              <c16:uniqueId val="{00000000-4731-47CA-88D3-4FD328BA874F}"/>
            </c:ext>
          </c:extLst>
        </c:ser>
        <c:dLbls>
          <c:showLegendKey val="0"/>
          <c:showVal val="0"/>
          <c:showCatName val="0"/>
          <c:showSerName val="0"/>
          <c:showPercent val="0"/>
          <c:showBubbleSize val="0"/>
        </c:dLbls>
        <c:gapWidth val="150"/>
        <c:axId val="273251328"/>
        <c:axId val="239141632"/>
      </c:barChart>
      <c:catAx>
        <c:axId val="273251328"/>
        <c:scaling>
          <c:orientation val="maxMin"/>
        </c:scaling>
        <c:delete val="0"/>
        <c:axPos val="l"/>
        <c:numFmt formatCode="0.0" sourceLinked="1"/>
        <c:majorTickMark val="none"/>
        <c:minorTickMark val="none"/>
        <c:tickLblPos val="nextTo"/>
        <c:txPr>
          <a:bodyPr/>
          <a:lstStyle/>
          <a:p>
            <a:pPr>
              <a:defRPr sz="900"/>
            </a:pPr>
            <a:endParaRPr lang="cs-CZ"/>
          </a:p>
        </c:txPr>
        <c:crossAx val="239141632"/>
        <c:crosses val="autoZero"/>
        <c:auto val="1"/>
        <c:lblAlgn val="ctr"/>
        <c:lblOffset val="100"/>
        <c:noMultiLvlLbl val="0"/>
      </c:catAx>
      <c:valAx>
        <c:axId val="2391416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2513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c:ext xmlns:c16="http://schemas.microsoft.com/office/drawing/2014/chart" uri="{C3380CC4-5D6E-409C-BE32-E72D297353CC}">
              <c16:uniqueId val="{00000000-C04A-4152-B6DE-430C151AFD37}"/>
            </c:ext>
          </c:extLst>
        </c:ser>
        <c:dLbls>
          <c:showLegendKey val="0"/>
          <c:showVal val="0"/>
          <c:showCatName val="0"/>
          <c:showSerName val="0"/>
          <c:showPercent val="0"/>
          <c:showBubbleSize val="0"/>
        </c:dLbls>
        <c:gapWidth val="150"/>
        <c:axId val="239162112"/>
        <c:axId val="239163648"/>
      </c:barChart>
      <c:catAx>
        <c:axId val="239162112"/>
        <c:scaling>
          <c:orientation val="minMax"/>
        </c:scaling>
        <c:delete val="0"/>
        <c:axPos val="l"/>
        <c:numFmt formatCode="General" sourceLinked="1"/>
        <c:majorTickMark val="none"/>
        <c:minorTickMark val="none"/>
        <c:tickLblPos val="nextTo"/>
        <c:txPr>
          <a:bodyPr/>
          <a:lstStyle/>
          <a:p>
            <a:pPr>
              <a:defRPr sz="900"/>
            </a:pPr>
            <a:endParaRPr lang="cs-CZ"/>
          </a:p>
        </c:txPr>
        <c:crossAx val="239163648"/>
        <c:crosses val="autoZero"/>
        <c:auto val="1"/>
        <c:lblAlgn val="ctr"/>
        <c:lblOffset val="100"/>
        <c:noMultiLvlLbl val="0"/>
      </c:catAx>
      <c:valAx>
        <c:axId val="2391636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1621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c:ext xmlns:c16="http://schemas.microsoft.com/office/drawing/2014/chart" uri="{C3380CC4-5D6E-409C-BE32-E72D297353CC}">
              <c16:uniqueId val="{00000000-1568-4295-8493-CE17D15AB661}"/>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c:ext xmlns:c16="http://schemas.microsoft.com/office/drawing/2014/chart" uri="{C3380CC4-5D6E-409C-BE32-E72D297353CC}">
              <c16:uniqueId val="{00000001-1568-4295-8493-CE17D15AB661}"/>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c:ext xmlns:c16="http://schemas.microsoft.com/office/drawing/2014/chart" uri="{C3380CC4-5D6E-409C-BE32-E72D297353CC}">
              <c16:uniqueId val="{00000002-1568-4295-8493-CE17D15AB661}"/>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c:ext xmlns:c16="http://schemas.microsoft.com/office/drawing/2014/chart" uri="{C3380CC4-5D6E-409C-BE32-E72D297353CC}">
              <c16:uniqueId val="{00000003-1568-4295-8493-CE17D15AB661}"/>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c:ext xmlns:c16="http://schemas.microsoft.com/office/drawing/2014/chart" uri="{C3380CC4-5D6E-409C-BE32-E72D297353CC}">
              <c16:uniqueId val="{00000004-1568-4295-8493-CE17D15AB661}"/>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c:ext xmlns:c16="http://schemas.microsoft.com/office/drawing/2014/chart" uri="{C3380CC4-5D6E-409C-BE32-E72D297353CC}">
              <c16:uniqueId val="{00000005-1568-4295-8493-CE17D15AB661}"/>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c:ext xmlns:c16="http://schemas.microsoft.com/office/drawing/2014/chart" uri="{C3380CC4-5D6E-409C-BE32-E72D297353CC}">
              <c16:uniqueId val="{00000006-1568-4295-8493-CE17D15AB661}"/>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c:ext xmlns:c16="http://schemas.microsoft.com/office/drawing/2014/chart" uri="{C3380CC4-5D6E-409C-BE32-E72D297353CC}">
              <c16:uniqueId val="{00000007-1568-4295-8493-CE17D15AB661}"/>
            </c:ext>
          </c:extLst>
        </c:ser>
        <c:dLbls>
          <c:showLegendKey val="0"/>
          <c:showVal val="0"/>
          <c:showCatName val="0"/>
          <c:showSerName val="0"/>
          <c:showPercent val="0"/>
          <c:showBubbleSize val="0"/>
        </c:dLbls>
        <c:gapWidth val="150"/>
        <c:overlap val="100"/>
        <c:axId val="239291008"/>
        <c:axId val="239313280"/>
      </c:barChart>
      <c:catAx>
        <c:axId val="239291008"/>
        <c:scaling>
          <c:orientation val="minMax"/>
        </c:scaling>
        <c:delete val="0"/>
        <c:axPos val="b"/>
        <c:numFmt formatCode="General" sourceLinked="1"/>
        <c:majorTickMark val="none"/>
        <c:minorTickMark val="none"/>
        <c:tickLblPos val="nextTo"/>
        <c:txPr>
          <a:bodyPr/>
          <a:lstStyle/>
          <a:p>
            <a:pPr>
              <a:defRPr sz="900"/>
            </a:pPr>
            <a:endParaRPr lang="cs-CZ"/>
          </a:p>
        </c:txPr>
        <c:crossAx val="239313280"/>
        <c:crosses val="autoZero"/>
        <c:auto val="1"/>
        <c:lblAlgn val="ctr"/>
        <c:lblOffset val="100"/>
        <c:noMultiLvlLbl val="0"/>
      </c:catAx>
      <c:valAx>
        <c:axId val="23931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291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tx2"/>
                </a:solidFill>
              </a:rPr>
              <a:t>Výroba tepla brutto v krajích ČR (TJ)</a:t>
            </a:r>
          </a:p>
        </c:rich>
      </c:tx>
      <c:layout>
        <c:manualLayout>
          <c:xMode val="edge"/>
          <c:yMode val="edge"/>
          <c:x val="1.4614830998366302E-3"/>
          <c:y val="0"/>
        </c:manualLayout>
      </c:layout>
      <c:overlay val="0"/>
    </c:title>
    <c:autoTitleDeleted val="0"/>
    <c:plotArea>
      <c:layout>
        <c:manualLayout>
          <c:layoutTarget val="inner"/>
          <c:xMode val="edge"/>
          <c:yMode val="edge"/>
          <c:x val="7.9914833822405579E-2"/>
          <c:y val="0.11408768804251168"/>
          <c:w val="0.88530669494128988"/>
          <c:h val="0.80001938503290837"/>
        </c:manualLayout>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689.83385900000007</c:v>
                </c:pt>
                <c:pt idx="1">
                  <c:v>566.82599799999991</c:v>
                </c:pt>
                <c:pt idx="2">
                  <c:v>569.71031500000015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36A-4182-821D-07A924959D79}"/>
            </c:ext>
          </c:extLst>
        </c:ser>
        <c:ser>
          <c:idx val="1"/>
          <c:order val="1"/>
          <c:tx>
            <c:strRef>
              <c:f>'4.2'!$A$8</c:f>
              <c:strCache>
                <c:ptCount val="1"/>
                <c:pt idx="0">
                  <c:v>Jihočeský kraj</c:v>
                </c:pt>
              </c:strCache>
            </c:strRef>
          </c:tx>
          <c:spPr>
            <a:solidFill>
              <a:schemeClr val="accent2"/>
            </a:solidFill>
          </c:spPr>
          <c:invertIfNegative val="0"/>
          <c:val>
            <c:numRef>
              <c:f>'4.2'!$B$8:$M$8</c:f>
              <c:numCache>
                <c:formatCode>#,##0.0</c:formatCode>
                <c:ptCount val="12"/>
                <c:pt idx="0">
                  <c:v>957.16605600000014</c:v>
                </c:pt>
                <c:pt idx="1">
                  <c:v>785.94108700000038</c:v>
                </c:pt>
                <c:pt idx="2">
                  <c:v>827.88881399999968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36A-4182-821D-07A924959D79}"/>
            </c:ext>
          </c:extLst>
        </c:ser>
        <c:ser>
          <c:idx val="2"/>
          <c:order val="2"/>
          <c:tx>
            <c:strRef>
              <c:f>'4.2'!$A$9</c:f>
              <c:strCache>
                <c:ptCount val="1"/>
                <c:pt idx="0">
                  <c:v>Jihomoravský kraj</c:v>
                </c:pt>
              </c:strCache>
            </c:strRef>
          </c:tx>
          <c:spPr>
            <a:solidFill>
              <a:schemeClr val="accent3"/>
            </a:solidFill>
          </c:spPr>
          <c:invertIfNegative val="0"/>
          <c:val>
            <c:numRef>
              <c:f>'4.2'!$B$9:$M$9</c:f>
              <c:numCache>
                <c:formatCode>#,##0.0</c:formatCode>
                <c:ptCount val="12"/>
                <c:pt idx="0">
                  <c:v>1054.758149</c:v>
                </c:pt>
                <c:pt idx="1">
                  <c:v>830.44210999999996</c:v>
                </c:pt>
                <c:pt idx="2">
                  <c:v>853.5081909999999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36A-4182-821D-07A924959D79}"/>
            </c:ext>
          </c:extLst>
        </c:ser>
        <c:ser>
          <c:idx val="3"/>
          <c:order val="3"/>
          <c:tx>
            <c:strRef>
              <c:f>'4.2'!$A$10</c:f>
              <c:strCache>
                <c:ptCount val="1"/>
                <c:pt idx="0">
                  <c:v>Karlovarský kraj</c:v>
                </c:pt>
              </c:strCache>
            </c:strRef>
          </c:tx>
          <c:spPr>
            <a:solidFill>
              <a:schemeClr val="accent4"/>
            </a:solidFill>
          </c:spPr>
          <c:invertIfNegative val="0"/>
          <c:val>
            <c:numRef>
              <c:f>'4.2'!$B$10:$M$10</c:f>
              <c:numCache>
                <c:formatCode>#,##0.0</c:formatCode>
                <c:ptCount val="12"/>
                <c:pt idx="0">
                  <c:v>1099.1723939999999</c:v>
                </c:pt>
                <c:pt idx="1">
                  <c:v>1011.0654139999998</c:v>
                </c:pt>
                <c:pt idx="2">
                  <c:v>1069.6539819999996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36A-4182-821D-07A924959D79}"/>
            </c:ext>
          </c:extLst>
        </c:ser>
        <c:ser>
          <c:idx val="4"/>
          <c:order val="4"/>
          <c:tx>
            <c:strRef>
              <c:f>'4.2'!$A$11</c:f>
              <c:strCache>
                <c:ptCount val="1"/>
                <c:pt idx="0">
                  <c:v>Kraj Vysočina</c:v>
                </c:pt>
              </c:strCache>
            </c:strRef>
          </c:tx>
          <c:spPr>
            <a:solidFill>
              <a:schemeClr val="accent5"/>
            </a:solidFill>
          </c:spPr>
          <c:invertIfNegative val="0"/>
          <c:val>
            <c:numRef>
              <c:f>'4.2'!$B$11:$M$11</c:f>
              <c:numCache>
                <c:formatCode>#,##0.0</c:formatCode>
                <c:ptCount val="12"/>
                <c:pt idx="0">
                  <c:v>444.95439664179759</c:v>
                </c:pt>
                <c:pt idx="1">
                  <c:v>378.71412217595679</c:v>
                </c:pt>
                <c:pt idx="2">
                  <c:v>394.70121047496247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136A-4182-821D-07A924959D79}"/>
            </c:ext>
          </c:extLst>
        </c:ser>
        <c:ser>
          <c:idx val="5"/>
          <c:order val="5"/>
          <c:tx>
            <c:strRef>
              <c:f>'4.2'!$A$12</c:f>
              <c:strCache>
                <c:ptCount val="1"/>
                <c:pt idx="0">
                  <c:v>Královéhradecký kraj</c:v>
                </c:pt>
              </c:strCache>
            </c:strRef>
          </c:tx>
          <c:spPr>
            <a:solidFill>
              <a:schemeClr val="accent6"/>
            </a:solidFill>
          </c:spPr>
          <c:invertIfNegative val="0"/>
          <c:val>
            <c:numRef>
              <c:f>'4.2'!$B$12:$M$12</c:f>
              <c:numCache>
                <c:formatCode>#,##0.0</c:formatCode>
                <c:ptCount val="12"/>
                <c:pt idx="0">
                  <c:v>614.57520442794237</c:v>
                </c:pt>
                <c:pt idx="1">
                  <c:v>437.15222549065186</c:v>
                </c:pt>
                <c:pt idx="2">
                  <c:v>443.49601899999999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36A-4182-821D-07A924959D79}"/>
            </c:ext>
          </c:extLst>
        </c:ser>
        <c:ser>
          <c:idx val="6"/>
          <c:order val="6"/>
          <c:tx>
            <c:strRef>
              <c:f>'4.2'!$A$13</c:f>
              <c:strCache>
                <c:ptCount val="1"/>
                <c:pt idx="0">
                  <c:v>Liberecký kraj</c:v>
                </c:pt>
              </c:strCache>
            </c:strRef>
          </c:tx>
          <c:spPr>
            <a:solidFill>
              <a:srgbClr val="F0948F"/>
            </a:solidFill>
          </c:spPr>
          <c:invertIfNegative val="0"/>
          <c:val>
            <c:numRef>
              <c:f>'4.2'!$B$13:$M$13</c:f>
              <c:numCache>
                <c:formatCode>#,##0.0</c:formatCode>
                <c:ptCount val="12"/>
                <c:pt idx="0">
                  <c:v>336.06059899999991</c:v>
                </c:pt>
                <c:pt idx="1">
                  <c:v>281.485772</c:v>
                </c:pt>
                <c:pt idx="2">
                  <c:v>272.35713899999996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136A-4182-821D-07A924959D79}"/>
            </c:ext>
          </c:extLst>
        </c:ser>
        <c:ser>
          <c:idx val="7"/>
          <c:order val="7"/>
          <c:tx>
            <c:strRef>
              <c:f>'4.2'!$A$14</c:f>
              <c:strCache>
                <c:ptCount val="1"/>
                <c:pt idx="0">
                  <c:v>Moravskoslezský kraj</c:v>
                </c:pt>
              </c:strCache>
            </c:strRef>
          </c:tx>
          <c:spPr>
            <a:solidFill>
              <a:srgbClr val="F7C9C7"/>
            </a:solidFill>
          </c:spPr>
          <c:invertIfNegative val="0"/>
          <c:val>
            <c:numRef>
              <c:f>'4.2'!$B$14:$M$14</c:f>
              <c:numCache>
                <c:formatCode>#,##0.0</c:formatCode>
                <c:ptCount val="12"/>
                <c:pt idx="0">
                  <c:v>3740.7915640000028</c:v>
                </c:pt>
                <c:pt idx="1">
                  <c:v>2995.1418029999986</c:v>
                </c:pt>
                <c:pt idx="2">
                  <c:v>3200.3181300000006</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36A-4182-821D-07A924959D79}"/>
            </c:ext>
          </c:extLst>
        </c:ser>
        <c:ser>
          <c:idx val="8"/>
          <c:order val="8"/>
          <c:tx>
            <c:strRef>
              <c:f>'4.2'!$A$15</c:f>
              <c:strCache>
                <c:ptCount val="1"/>
                <c:pt idx="0">
                  <c:v>Olomoucký kraj</c:v>
                </c:pt>
              </c:strCache>
            </c:strRef>
          </c:tx>
          <c:spPr>
            <a:solidFill>
              <a:schemeClr val="tx1"/>
            </a:solidFill>
          </c:spPr>
          <c:invertIfNegative val="0"/>
          <c:val>
            <c:numRef>
              <c:f>'4.2'!$B$15:$M$15</c:f>
              <c:numCache>
                <c:formatCode>#,##0.0</c:formatCode>
                <c:ptCount val="12"/>
                <c:pt idx="0">
                  <c:v>889.82469200000003</c:v>
                </c:pt>
                <c:pt idx="1">
                  <c:v>652.70693100000005</c:v>
                </c:pt>
                <c:pt idx="2">
                  <c:v>666.46068800000012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36A-4182-821D-07A924959D79}"/>
            </c:ext>
          </c:extLst>
        </c:ser>
        <c:ser>
          <c:idx val="9"/>
          <c:order val="9"/>
          <c:tx>
            <c:strRef>
              <c:f>'4.2'!$A$16</c:f>
              <c:strCache>
                <c:ptCount val="1"/>
                <c:pt idx="0">
                  <c:v>Pardubický kraj</c:v>
                </c:pt>
              </c:strCache>
            </c:strRef>
          </c:tx>
          <c:spPr>
            <a:solidFill>
              <a:srgbClr val="646363"/>
            </a:solidFill>
          </c:spPr>
          <c:invertIfNegative val="0"/>
          <c:val>
            <c:numRef>
              <c:f>'4.2'!$B$16:$M$16</c:f>
              <c:numCache>
                <c:formatCode>#,##0.0</c:formatCode>
                <c:ptCount val="12"/>
                <c:pt idx="0">
                  <c:v>933.32962751696618</c:v>
                </c:pt>
                <c:pt idx="1">
                  <c:v>755.23049579771964</c:v>
                </c:pt>
                <c:pt idx="2">
                  <c:v>768.39075336547023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136A-4182-821D-07A924959D79}"/>
            </c:ext>
          </c:extLst>
        </c:ser>
        <c:ser>
          <c:idx val="10"/>
          <c:order val="10"/>
          <c:tx>
            <c:strRef>
              <c:f>'4.2'!$A$17</c:f>
              <c:strCache>
                <c:ptCount val="1"/>
                <c:pt idx="0">
                  <c:v>Plzeňský kraj</c:v>
                </c:pt>
              </c:strCache>
            </c:strRef>
          </c:tx>
          <c:spPr>
            <a:solidFill>
              <a:srgbClr val="9D9D9C"/>
            </a:solidFill>
          </c:spPr>
          <c:invertIfNegative val="0"/>
          <c:val>
            <c:numRef>
              <c:f>'4.2'!$B$17:$M$17</c:f>
              <c:numCache>
                <c:formatCode>#,##0.0</c:formatCode>
                <c:ptCount val="12"/>
                <c:pt idx="0">
                  <c:v>789.3313775011992</c:v>
                </c:pt>
                <c:pt idx="1">
                  <c:v>647.05073348857775</c:v>
                </c:pt>
                <c:pt idx="2">
                  <c:v>665.19945181942944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136A-4182-821D-07A924959D79}"/>
            </c:ext>
          </c:extLst>
        </c:ser>
        <c:ser>
          <c:idx val="11"/>
          <c:order val="11"/>
          <c:tx>
            <c:strRef>
              <c:f>'4.2'!$A$18</c:f>
              <c:strCache>
                <c:ptCount val="1"/>
                <c:pt idx="0">
                  <c:v>Středočeský kraj</c:v>
                </c:pt>
              </c:strCache>
            </c:strRef>
          </c:tx>
          <c:spPr>
            <a:solidFill>
              <a:srgbClr val="D0D0D0"/>
            </a:solidFill>
          </c:spPr>
          <c:invertIfNegative val="0"/>
          <c:val>
            <c:numRef>
              <c:f>'4.2'!$B$18:$M$18</c:f>
              <c:numCache>
                <c:formatCode>#,##0.0</c:formatCode>
                <c:ptCount val="12"/>
                <c:pt idx="0">
                  <c:v>3453.3394149999995</c:v>
                </c:pt>
                <c:pt idx="1">
                  <c:v>2755.9194036516064</c:v>
                </c:pt>
                <c:pt idx="2">
                  <c:v>2588.6387841216974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136A-4182-821D-07A924959D79}"/>
            </c:ext>
          </c:extLst>
        </c:ser>
        <c:ser>
          <c:idx val="12"/>
          <c:order val="12"/>
          <c:tx>
            <c:strRef>
              <c:f>'4.2'!$A$19</c:f>
              <c:strCache>
                <c:ptCount val="1"/>
                <c:pt idx="0">
                  <c:v>Ústecký kraj</c:v>
                </c:pt>
              </c:strCache>
            </c:strRef>
          </c:tx>
          <c:spPr>
            <a:pattFill prst="ltUpDiag">
              <a:fgClr>
                <a:schemeClr val="accent1"/>
              </a:fgClr>
              <a:bgClr>
                <a:schemeClr val="bg1"/>
              </a:bgClr>
            </a:pattFill>
          </c:spPr>
          <c:invertIfNegative val="0"/>
          <c:val>
            <c:numRef>
              <c:f>'4.2'!$B$19:$M$19</c:f>
              <c:numCache>
                <c:formatCode>#,##0.0</c:formatCode>
                <c:ptCount val="12"/>
                <c:pt idx="0">
                  <c:v>3406.2016220000005</c:v>
                </c:pt>
                <c:pt idx="1">
                  <c:v>2943.5065019999988</c:v>
                </c:pt>
                <c:pt idx="2">
                  <c:v>3076.9218300000007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136A-4182-821D-07A924959D79}"/>
            </c:ext>
          </c:extLst>
        </c:ser>
        <c:ser>
          <c:idx val="13"/>
          <c:order val="13"/>
          <c:tx>
            <c:strRef>
              <c:f>'4.2'!$A$20</c:f>
              <c:strCache>
                <c:ptCount val="1"/>
                <c:pt idx="0">
                  <c:v>Zlínský kraj</c:v>
                </c:pt>
              </c:strCache>
            </c:strRef>
          </c:tx>
          <c:spPr>
            <a:pattFill prst="ltUpDiag">
              <a:fgClr>
                <a:schemeClr val="accent5"/>
              </a:fgClr>
              <a:bgClr>
                <a:schemeClr val="bg1"/>
              </a:bgClr>
            </a:pattFill>
          </c:spPr>
          <c:invertIfNegative val="0"/>
          <c:val>
            <c:numRef>
              <c:f>'4.2'!$B$20:$M$20</c:f>
              <c:numCache>
                <c:formatCode>#,##0.0</c:formatCode>
                <c:ptCount val="12"/>
                <c:pt idx="0">
                  <c:v>890.02930400000025</c:v>
                </c:pt>
                <c:pt idx="1">
                  <c:v>728.48050400000022</c:v>
                </c:pt>
                <c:pt idx="2">
                  <c:v>783.18039800000031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136A-4182-821D-07A924959D79}"/>
            </c:ext>
          </c:extLst>
        </c:ser>
        <c:dLbls>
          <c:showLegendKey val="0"/>
          <c:showVal val="0"/>
          <c:showCatName val="0"/>
          <c:showSerName val="0"/>
          <c:showPercent val="0"/>
          <c:showBubbleSize val="0"/>
        </c:dLbls>
        <c:gapWidth val="50"/>
        <c:overlap val="100"/>
        <c:axId val="230913536"/>
        <c:axId val="230915072"/>
      </c:barChart>
      <c:catAx>
        <c:axId val="230913536"/>
        <c:scaling>
          <c:orientation val="minMax"/>
        </c:scaling>
        <c:delete val="0"/>
        <c:axPos val="b"/>
        <c:majorTickMark val="none"/>
        <c:minorTickMark val="none"/>
        <c:tickLblPos val="nextTo"/>
        <c:txPr>
          <a:bodyPr/>
          <a:lstStyle/>
          <a:p>
            <a:pPr>
              <a:defRPr sz="900"/>
            </a:pPr>
            <a:endParaRPr lang="cs-CZ"/>
          </a:p>
        </c:txPr>
        <c:crossAx val="230915072"/>
        <c:crosses val="autoZero"/>
        <c:auto val="1"/>
        <c:lblAlgn val="ctr"/>
        <c:lblOffset val="100"/>
        <c:noMultiLvlLbl val="0"/>
      </c:catAx>
      <c:valAx>
        <c:axId val="230915072"/>
        <c:scaling>
          <c:orientation val="minMax"/>
          <c:max val="20000"/>
        </c:scaling>
        <c:delete val="0"/>
        <c:axPos val="l"/>
        <c:majorGridlines/>
        <c:numFmt formatCode="#,##0" sourceLinked="0"/>
        <c:majorTickMark val="none"/>
        <c:minorTickMark val="none"/>
        <c:tickLblPos val="nextTo"/>
        <c:spPr>
          <a:ln w="6350">
            <a:noFill/>
          </a:ln>
        </c:spPr>
        <c:txPr>
          <a:bodyPr/>
          <a:lstStyle/>
          <a:p>
            <a:pPr>
              <a:defRPr sz="900"/>
            </a:pPr>
            <a:endParaRPr lang="cs-CZ"/>
          </a:p>
        </c:txPr>
        <c:crossAx val="2309135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c:ext xmlns:c16="http://schemas.microsoft.com/office/drawing/2014/chart" uri="{C3380CC4-5D6E-409C-BE32-E72D297353CC}">
              <c16:uniqueId val="{00000000-9CF2-4986-BA65-CA71F5D8D0D6}"/>
            </c:ext>
          </c:extLst>
        </c:ser>
        <c:dLbls>
          <c:showLegendKey val="0"/>
          <c:showVal val="0"/>
          <c:showCatName val="0"/>
          <c:showSerName val="0"/>
          <c:showPercent val="0"/>
          <c:showBubbleSize val="0"/>
        </c:dLbls>
        <c:gapWidth val="150"/>
        <c:axId val="239326336"/>
        <c:axId val="239327872"/>
      </c:barChart>
      <c:catAx>
        <c:axId val="239326336"/>
        <c:scaling>
          <c:orientation val="minMax"/>
        </c:scaling>
        <c:delete val="0"/>
        <c:axPos val="l"/>
        <c:numFmt formatCode="General" sourceLinked="1"/>
        <c:majorTickMark val="none"/>
        <c:minorTickMark val="none"/>
        <c:tickLblPos val="nextTo"/>
        <c:txPr>
          <a:bodyPr/>
          <a:lstStyle/>
          <a:p>
            <a:pPr>
              <a:defRPr sz="900"/>
            </a:pPr>
            <a:endParaRPr lang="cs-CZ"/>
          </a:p>
        </c:txPr>
        <c:crossAx val="239327872"/>
        <c:crosses val="autoZero"/>
        <c:auto val="1"/>
        <c:lblAlgn val="ctr"/>
        <c:lblOffset val="100"/>
        <c:noMultiLvlLbl val="0"/>
      </c:catAx>
      <c:valAx>
        <c:axId val="239327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326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4091-431D-A8B3-D9803D311F40}"/>
              </c:ext>
            </c:extLst>
          </c:dPt>
          <c:cat>
            <c:numRef>
              <c:f>'14.9'!$J$19:$J$26</c:f>
              <c:numCache>
                <c:formatCode>General</c:formatCode>
                <c:ptCount val="8"/>
              </c:numCache>
            </c:numRef>
          </c:cat>
          <c:val>
            <c:numRef>
              <c:f>'14.9'!$K$19:$K$26</c:f>
              <c:numCache>
                <c:formatCode>General</c:formatCode>
                <c:ptCount val="8"/>
              </c:numCache>
            </c:numRef>
          </c:val>
          <c:extLst>
            <c:ext xmlns:c16="http://schemas.microsoft.com/office/drawing/2014/chart" uri="{C3380CC4-5D6E-409C-BE32-E72D297353CC}">
              <c16:uniqueId val="{00000002-4091-431D-A8B3-D9803D311F40}"/>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c:ext xmlns:c16="http://schemas.microsoft.com/office/drawing/2014/chart" uri="{C3380CC4-5D6E-409C-BE32-E72D297353CC}">
              <c16:uniqueId val="{00000000-2149-4519-A948-13538D1FA8A2}"/>
            </c:ext>
          </c:extLst>
        </c:ser>
        <c:dLbls>
          <c:showLegendKey val="0"/>
          <c:showVal val="0"/>
          <c:showCatName val="0"/>
          <c:showSerName val="0"/>
          <c:showPercent val="0"/>
          <c:showBubbleSize val="0"/>
        </c:dLbls>
        <c:gapWidth val="150"/>
        <c:axId val="273689216"/>
        <c:axId val="273727872"/>
      </c:barChart>
      <c:catAx>
        <c:axId val="273689216"/>
        <c:scaling>
          <c:orientation val="maxMin"/>
        </c:scaling>
        <c:delete val="0"/>
        <c:axPos val="l"/>
        <c:numFmt formatCode="0.0" sourceLinked="1"/>
        <c:majorTickMark val="none"/>
        <c:minorTickMark val="none"/>
        <c:tickLblPos val="nextTo"/>
        <c:txPr>
          <a:bodyPr/>
          <a:lstStyle/>
          <a:p>
            <a:pPr>
              <a:defRPr sz="900"/>
            </a:pPr>
            <a:endParaRPr lang="cs-CZ"/>
          </a:p>
        </c:txPr>
        <c:crossAx val="273727872"/>
        <c:crosses val="autoZero"/>
        <c:auto val="1"/>
        <c:lblAlgn val="ctr"/>
        <c:lblOffset val="100"/>
        <c:noMultiLvlLbl val="0"/>
      </c:catAx>
      <c:valAx>
        <c:axId val="2737278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7368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c:ext xmlns:c16="http://schemas.microsoft.com/office/drawing/2014/chart" uri="{C3380CC4-5D6E-409C-BE32-E72D297353CC}">
              <c16:uniqueId val="{00000000-6B65-42E2-9A82-93FAD9E4E8AF}"/>
            </c:ext>
          </c:extLst>
        </c:ser>
        <c:dLbls>
          <c:showLegendKey val="0"/>
          <c:showVal val="0"/>
          <c:showCatName val="0"/>
          <c:showSerName val="0"/>
          <c:showPercent val="0"/>
          <c:showBubbleSize val="0"/>
        </c:dLbls>
        <c:gapWidth val="150"/>
        <c:axId val="273768832"/>
        <c:axId val="273770368"/>
      </c:barChart>
      <c:catAx>
        <c:axId val="273768832"/>
        <c:scaling>
          <c:orientation val="minMax"/>
        </c:scaling>
        <c:delete val="0"/>
        <c:axPos val="l"/>
        <c:numFmt formatCode="General" sourceLinked="1"/>
        <c:majorTickMark val="none"/>
        <c:minorTickMark val="none"/>
        <c:tickLblPos val="nextTo"/>
        <c:txPr>
          <a:bodyPr/>
          <a:lstStyle/>
          <a:p>
            <a:pPr>
              <a:defRPr sz="900"/>
            </a:pPr>
            <a:endParaRPr lang="cs-CZ"/>
          </a:p>
        </c:txPr>
        <c:crossAx val="273770368"/>
        <c:crosses val="autoZero"/>
        <c:auto val="1"/>
        <c:lblAlgn val="ctr"/>
        <c:lblOffset val="100"/>
        <c:noMultiLvlLbl val="0"/>
      </c:catAx>
      <c:valAx>
        <c:axId val="27377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7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c:ext xmlns:c16="http://schemas.microsoft.com/office/drawing/2014/chart" uri="{C3380CC4-5D6E-409C-BE32-E72D297353CC}">
              <c16:uniqueId val="{00000000-4932-44E0-848B-781B20C8C87C}"/>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c:ext xmlns:c16="http://schemas.microsoft.com/office/drawing/2014/chart" uri="{C3380CC4-5D6E-409C-BE32-E72D297353CC}">
              <c16:uniqueId val="{00000001-4932-44E0-848B-781B20C8C87C}"/>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c:ext xmlns:c16="http://schemas.microsoft.com/office/drawing/2014/chart" uri="{C3380CC4-5D6E-409C-BE32-E72D297353CC}">
              <c16:uniqueId val="{00000002-4932-44E0-848B-781B20C8C87C}"/>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c:ext xmlns:c16="http://schemas.microsoft.com/office/drawing/2014/chart" uri="{C3380CC4-5D6E-409C-BE32-E72D297353CC}">
              <c16:uniqueId val="{00000003-4932-44E0-848B-781B20C8C87C}"/>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c:ext xmlns:c16="http://schemas.microsoft.com/office/drawing/2014/chart" uri="{C3380CC4-5D6E-409C-BE32-E72D297353CC}">
              <c16:uniqueId val="{00000004-4932-44E0-848B-781B20C8C87C}"/>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c:ext xmlns:c16="http://schemas.microsoft.com/office/drawing/2014/chart" uri="{C3380CC4-5D6E-409C-BE32-E72D297353CC}">
              <c16:uniqueId val="{00000005-4932-44E0-848B-781B20C8C87C}"/>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c:ext xmlns:c16="http://schemas.microsoft.com/office/drawing/2014/chart" uri="{C3380CC4-5D6E-409C-BE32-E72D297353CC}">
              <c16:uniqueId val="{00000006-4932-44E0-848B-781B20C8C87C}"/>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c:ext xmlns:c16="http://schemas.microsoft.com/office/drawing/2014/chart" uri="{C3380CC4-5D6E-409C-BE32-E72D297353CC}">
              <c16:uniqueId val="{00000007-4932-44E0-848B-781B20C8C87C}"/>
            </c:ext>
          </c:extLst>
        </c:ser>
        <c:dLbls>
          <c:showLegendKey val="0"/>
          <c:showVal val="0"/>
          <c:showCatName val="0"/>
          <c:showSerName val="0"/>
          <c:showPercent val="0"/>
          <c:showBubbleSize val="0"/>
        </c:dLbls>
        <c:gapWidth val="150"/>
        <c:overlap val="100"/>
        <c:axId val="273877248"/>
        <c:axId val="273887232"/>
      </c:barChart>
      <c:catAx>
        <c:axId val="273877248"/>
        <c:scaling>
          <c:orientation val="minMax"/>
        </c:scaling>
        <c:delete val="0"/>
        <c:axPos val="b"/>
        <c:numFmt formatCode="General" sourceLinked="1"/>
        <c:majorTickMark val="none"/>
        <c:minorTickMark val="none"/>
        <c:tickLblPos val="nextTo"/>
        <c:txPr>
          <a:bodyPr/>
          <a:lstStyle/>
          <a:p>
            <a:pPr>
              <a:defRPr sz="900"/>
            </a:pPr>
            <a:endParaRPr lang="cs-CZ"/>
          </a:p>
        </c:txPr>
        <c:crossAx val="273887232"/>
        <c:crosses val="autoZero"/>
        <c:auto val="1"/>
        <c:lblAlgn val="ctr"/>
        <c:lblOffset val="100"/>
        <c:noMultiLvlLbl val="0"/>
      </c:catAx>
      <c:valAx>
        <c:axId val="273887232"/>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73877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c:ext xmlns:c16="http://schemas.microsoft.com/office/drawing/2014/chart" uri="{C3380CC4-5D6E-409C-BE32-E72D297353CC}">
              <c16:uniqueId val="{00000000-F990-4CAA-BC17-3581B0BC59F5}"/>
            </c:ext>
          </c:extLst>
        </c:ser>
        <c:dLbls>
          <c:showLegendKey val="0"/>
          <c:showVal val="0"/>
          <c:showCatName val="0"/>
          <c:showSerName val="0"/>
          <c:showPercent val="0"/>
          <c:showBubbleSize val="0"/>
        </c:dLbls>
        <c:gapWidth val="150"/>
        <c:axId val="273928960"/>
        <c:axId val="273930496"/>
      </c:barChart>
      <c:catAx>
        <c:axId val="273928960"/>
        <c:scaling>
          <c:orientation val="minMax"/>
        </c:scaling>
        <c:delete val="0"/>
        <c:axPos val="l"/>
        <c:numFmt formatCode="General" sourceLinked="1"/>
        <c:majorTickMark val="none"/>
        <c:minorTickMark val="none"/>
        <c:tickLblPos val="nextTo"/>
        <c:txPr>
          <a:bodyPr/>
          <a:lstStyle/>
          <a:p>
            <a:pPr>
              <a:defRPr sz="900"/>
            </a:pPr>
            <a:endParaRPr lang="cs-CZ"/>
          </a:p>
        </c:txPr>
        <c:crossAx val="273930496"/>
        <c:crosses val="autoZero"/>
        <c:auto val="1"/>
        <c:lblAlgn val="ctr"/>
        <c:lblOffset val="100"/>
        <c:noMultiLvlLbl val="0"/>
      </c:catAx>
      <c:valAx>
        <c:axId val="273930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739289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1866-486B-92CE-D6F802979A99}"/>
              </c:ext>
            </c:extLst>
          </c:dPt>
          <c:cat>
            <c:numRef>
              <c:f>'14.10'!$J$19:$J$26</c:f>
              <c:numCache>
                <c:formatCode>General</c:formatCode>
                <c:ptCount val="8"/>
              </c:numCache>
            </c:numRef>
          </c:cat>
          <c:val>
            <c:numRef>
              <c:f>'14.10'!$K$19:$K$26</c:f>
              <c:numCache>
                <c:formatCode>General</c:formatCode>
                <c:ptCount val="8"/>
              </c:numCache>
            </c:numRef>
          </c:val>
          <c:extLst>
            <c:ext xmlns:c16="http://schemas.microsoft.com/office/drawing/2014/chart" uri="{C3380CC4-5D6E-409C-BE32-E72D297353CC}">
              <c16:uniqueId val="{00000002-1866-486B-92CE-D6F802979A9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c:ext xmlns:c16="http://schemas.microsoft.com/office/drawing/2014/chart" uri="{C3380CC4-5D6E-409C-BE32-E72D297353CC}">
              <c16:uniqueId val="{00000000-CA2E-4F2E-9540-E0F0730E1080}"/>
            </c:ext>
          </c:extLst>
        </c:ser>
        <c:dLbls>
          <c:showLegendKey val="0"/>
          <c:showVal val="0"/>
          <c:showCatName val="0"/>
          <c:showSerName val="0"/>
          <c:showPercent val="0"/>
          <c:showBubbleSize val="0"/>
        </c:dLbls>
        <c:gapWidth val="150"/>
        <c:axId val="233446016"/>
        <c:axId val="233447808"/>
      </c:barChart>
      <c:catAx>
        <c:axId val="233446016"/>
        <c:scaling>
          <c:orientation val="maxMin"/>
        </c:scaling>
        <c:delete val="0"/>
        <c:axPos val="l"/>
        <c:numFmt formatCode="0.0" sourceLinked="1"/>
        <c:majorTickMark val="none"/>
        <c:minorTickMark val="none"/>
        <c:tickLblPos val="nextTo"/>
        <c:txPr>
          <a:bodyPr/>
          <a:lstStyle/>
          <a:p>
            <a:pPr>
              <a:defRPr sz="900"/>
            </a:pPr>
            <a:endParaRPr lang="cs-CZ"/>
          </a:p>
        </c:txPr>
        <c:crossAx val="233447808"/>
        <c:crosses val="autoZero"/>
        <c:auto val="1"/>
        <c:lblAlgn val="ctr"/>
        <c:lblOffset val="100"/>
        <c:noMultiLvlLbl val="0"/>
      </c:catAx>
      <c:valAx>
        <c:axId val="23344780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334460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c:ext xmlns:c16="http://schemas.microsoft.com/office/drawing/2014/chart" uri="{C3380CC4-5D6E-409C-BE32-E72D297353CC}">
              <c16:uniqueId val="{00000000-2258-41E0-BDFA-95DDE87F2ABA}"/>
            </c:ext>
          </c:extLst>
        </c:ser>
        <c:dLbls>
          <c:showLegendKey val="0"/>
          <c:showVal val="0"/>
          <c:showCatName val="0"/>
          <c:showSerName val="0"/>
          <c:showPercent val="0"/>
          <c:showBubbleSize val="0"/>
        </c:dLbls>
        <c:gapWidth val="150"/>
        <c:axId val="233468288"/>
        <c:axId val="233469824"/>
      </c:barChart>
      <c:catAx>
        <c:axId val="233468288"/>
        <c:scaling>
          <c:orientation val="minMax"/>
        </c:scaling>
        <c:delete val="0"/>
        <c:axPos val="l"/>
        <c:numFmt formatCode="General" sourceLinked="1"/>
        <c:majorTickMark val="none"/>
        <c:minorTickMark val="none"/>
        <c:tickLblPos val="nextTo"/>
        <c:txPr>
          <a:bodyPr/>
          <a:lstStyle/>
          <a:p>
            <a:pPr>
              <a:defRPr sz="900"/>
            </a:pPr>
            <a:endParaRPr lang="cs-CZ"/>
          </a:p>
        </c:txPr>
        <c:crossAx val="233469824"/>
        <c:crosses val="autoZero"/>
        <c:auto val="1"/>
        <c:lblAlgn val="ctr"/>
        <c:lblOffset val="100"/>
        <c:noMultiLvlLbl val="0"/>
      </c:catAx>
      <c:valAx>
        <c:axId val="233469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3468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c:ext xmlns:c16="http://schemas.microsoft.com/office/drawing/2014/chart" uri="{C3380CC4-5D6E-409C-BE32-E72D297353CC}">
              <c16:uniqueId val="{00000000-BA15-437A-AFEC-F67B4F4772C2}"/>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c:ext xmlns:c16="http://schemas.microsoft.com/office/drawing/2014/chart" uri="{C3380CC4-5D6E-409C-BE32-E72D297353CC}">
              <c16:uniqueId val="{00000001-BA15-437A-AFEC-F67B4F4772C2}"/>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c:ext xmlns:c16="http://schemas.microsoft.com/office/drawing/2014/chart" uri="{C3380CC4-5D6E-409C-BE32-E72D297353CC}">
              <c16:uniqueId val="{00000002-BA15-437A-AFEC-F67B4F4772C2}"/>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c:ext xmlns:c16="http://schemas.microsoft.com/office/drawing/2014/chart" uri="{C3380CC4-5D6E-409C-BE32-E72D297353CC}">
              <c16:uniqueId val="{00000003-BA15-437A-AFEC-F67B4F4772C2}"/>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c:ext xmlns:c16="http://schemas.microsoft.com/office/drawing/2014/chart" uri="{C3380CC4-5D6E-409C-BE32-E72D297353CC}">
              <c16:uniqueId val="{00000004-BA15-437A-AFEC-F67B4F4772C2}"/>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c:ext xmlns:c16="http://schemas.microsoft.com/office/drawing/2014/chart" uri="{C3380CC4-5D6E-409C-BE32-E72D297353CC}">
              <c16:uniqueId val="{00000005-BA15-437A-AFEC-F67B4F4772C2}"/>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c:ext xmlns:c16="http://schemas.microsoft.com/office/drawing/2014/chart" uri="{C3380CC4-5D6E-409C-BE32-E72D297353CC}">
              <c16:uniqueId val="{00000006-BA15-437A-AFEC-F67B4F4772C2}"/>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c:ext xmlns:c16="http://schemas.microsoft.com/office/drawing/2014/chart" uri="{C3380CC4-5D6E-409C-BE32-E72D297353CC}">
              <c16:uniqueId val="{00000007-BA15-437A-AFEC-F67B4F4772C2}"/>
            </c:ext>
          </c:extLst>
        </c:ser>
        <c:dLbls>
          <c:showLegendKey val="0"/>
          <c:showVal val="0"/>
          <c:showCatName val="0"/>
          <c:showSerName val="0"/>
          <c:showPercent val="0"/>
          <c:showBubbleSize val="0"/>
        </c:dLbls>
        <c:gapWidth val="150"/>
        <c:overlap val="100"/>
        <c:axId val="239941888"/>
        <c:axId val="239951872"/>
      </c:barChart>
      <c:catAx>
        <c:axId val="239941888"/>
        <c:scaling>
          <c:orientation val="minMax"/>
        </c:scaling>
        <c:delete val="0"/>
        <c:axPos val="b"/>
        <c:numFmt formatCode="General" sourceLinked="1"/>
        <c:majorTickMark val="none"/>
        <c:minorTickMark val="none"/>
        <c:tickLblPos val="nextTo"/>
        <c:txPr>
          <a:bodyPr/>
          <a:lstStyle/>
          <a:p>
            <a:pPr>
              <a:defRPr sz="900"/>
            </a:pPr>
            <a:endParaRPr lang="cs-CZ"/>
          </a:p>
        </c:txPr>
        <c:crossAx val="239951872"/>
        <c:crosses val="autoZero"/>
        <c:auto val="1"/>
        <c:lblAlgn val="ctr"/>
        <c:lblOffset val="100"/>
        <c:noMultiLvlLbl val="0"/>
      </c:catAx>
      <c:valAx>
        <c:axId val="23995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399418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solidFill>
                  <a:schemeClr val="accent1"/>
                </a:solidFill>
              </a:rPr>
              <a:t>Výroba tepla brutto v krajích ČR </a:t>
            </a:r>
            <a:r>
              <a:rPr lang="en-US" sz="1000">
                <a:solidFill>
                  <a:schemeClr val="accent1"/>
                </a:solidFill>
              </a:rPr>
              <a:t>(</a:t>
            </a:r>
            <a:r>
              <a:rPr lang="cs-CZ" sz="1000">
                <a:solidFill>
                  <a:schemeClr val="accent1"/>
                </a:solidFill>
              </a:rPr>
              <a:t>TJ</a:t>
            </a:r>
            <a:r>
              <a:rPr lang="en-US" sz="1000">
                <a:solidFill>
                  <a:schemeClr val="accent1"/>
                </a:solidFill>
              </a:rPr>
              <a:t>)</a:t>
            </a:r>
          </a:p>
        </c:rich>
      </c:tx>
      <c:layout>
        <c:manualLayout>
          <c:xMode val="edge"/>
          <c:yMode val="edge"/>
          <c:x val="9.5246358349698951E-4"/>
          <c:y val="1.9225951097960763E-2"/>
        </c:manualLayout>
      </c:layout>
      <c:overlay val="0"/>
    </c:title>
    <c:autoTitleDeleted val="0"/>
    <c:plotArea>
      <c:layout/>
      <c:barChart>
        <c:barDir val="col"/>
        <c:grouping val="stacked"/>
        <c:varyColors val="0"/>
        <c:ser>
          <c:idx val="0"/>
          <c:order val="0"/>
          <c:tx>
            <c:strRef>
              <c:f>'4.3'!$A$5</c:f>
              <c:strCache>
                <c:ptCount val="1"/>
                <c:pt idx="0">
                  <c:v>Biomasa</c:v>
                </c:pt>
              </c:strCache>
            </c:strRef>
          </c:tx>
          <c:spPr>
            <a:solidFill>
              <a:schemeClr val="accent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618.78615400000012</c:v>
                </c:pt>
                <c:pt idx="2">
                  <c:v>159.631</c:v>
                </c:pt>
                <c:pt idx="3">
                  <c:v>151.94515699999999</c:v>
                </c:pt>
                <c:pt idx="4">
                  <c:v>403.43343500000003</c:v>
                </c:pt>
                <c:pt idx="5">
                  <c:v>199.56418000000002</c:v>
                </c:pt>
                <c:pt idx="6">
                  <c:v>2.0045960000000003</c:v>
                </c:pt>
                <c:pt idx="7">
                  <c:v>1622.5134180000002</c:v>
                </c:pt>
                <c:pt idx="8">
                  <c:v>63.768018000000005</c:v>
                </c:pt>
                <c:pt idx="9">
                  <c:v>21.409303999999999</c:v>
                </c:pt>
                <c:pt idx="10">
                  <c:v>430.30869399999989</c:v>
                </c:pt>
                <c:pt idx="11">
                  <c:v>518.43703800000003</c:v>
                </c:pt>
                <c:pt idx="12">
                  <c:v>2400.3777400000008</c:v>
                </c:pt>
                <c:pt idx="13">
                  <c:v>146.50643400000001</c:v>
                </c:pt>
              </c:numCache>
            </c:numRef>
          </c:val>
          <c:extLst>
            <c:ext xmlns:c16="http://schemas.microsoft.com/office/drawing/2014/chart" uri="{C3380CC4-5D6E-409C-BE32-E72D297353CC}">
              <c16:uniqueId val="{00000000-EF37-4A35-B978-FEC626290C06}"/>
            </c:ext>
          </c:extLst>
        </c:ser>
        <c:ser>
          <c:idx val="1"/>
          <c:order val="1"/>
          <c:tx>
            <c:strRef>
              <c:f>'4.3'!$A$6</c:f>
              <c:strCache>
                <c:ptCount val="1"/>
                <c:pt idx="0">
                  <c:v>Bioplyn</c:v>
                </c:pt>
              </c:strCache>
            </c:strRef>
          </c:tx>
          <c:spPr>
            <a:solidFill>
              <a:schemeClr val="accent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52.667999999999999</c:v>
                </c:pt>
                <c:pt idx="1">
                  <c:v>113.71253000000003</c:v>
                </c:pt>
                <c:pt idx="2">
                  <c:v>90.439926999999997</c:v>
                </c:pt>
                <c:pt idx="3">
                  <c:v>20.498425000000005</c:v>
                </c:pt>
                <c:pt idx="4">
                  <c:v>176.090588</c:v>
                </c:pt>
                <c:pt idx="5">
                  <c:v>106.64501399999995</c:v>
                </c:pt>
                <c:pt idx="6">
                  <c:v>10.895200000000001</c:v>
                </c:pt>
                <c:pt idx="7">
                  <c:v>96.68567800000001</c:v>
                </c:pt>
                <c:pt idx="8">
                  <c:v>102.691682</c:v>
                </c:pt>
                <c:pt idx="9">
                  <c:v>113.93167100000001</c:v>
                </c:pt>
                <c:pt idx="10">
                  <c:v>107.88596300000002</c:v>
                </c:pt>
                <c:pt idx="11">
                  <c:v>133.62784800000003</c:v>
                </c:pt>
                <c:pt idx="12">
                  <c:v>30.466536999999995</c:v>
                </c:pt>
                <c:pt idx="13">
                  <c:v>37.77477300000001</c:v>
                </c:pt>
              </c:numCache>
            </c:numRef>
          </c:val>
          <c:extLst>
            <c:ext xmlns:c16="http://schemas.microsoft.com/office/drawing/2014/chart" uri="{C3380CC4-5D6E-409C-BE32-E72D297353CC}">
              <c16:uniqueId val="{00000001-EF37-4A35-B978-FEC626290C06}"/>
            </c:ext>
          </c:extLst>
        </c:ser>
        <c:ser>
          <c:idx val="2"/>
          <c:order val="2"/>
          <c:tx>
            <c:strRef>
              <c:f>'4.3'!$A$7</c:f>
              <c:strCache>
                <c:ptCount val="1"/>
                <c:pt idx="0">
                  <c:v>Černé uhlí</c:v>
                </c:pt>
              </c:strCache>
            </c:strRef>
          </c:tx>
          <c:spPr>
            <a:solidFill>
              <a:schemeClr val="accent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0.5126099999999999</c:v>
                </c:pt>
                <c:pt idx="3">
                  <c:v>0</c:v>
                </c:pt>
                <c:pt idx="4">
                  <c:v>0</c:v>
                </c:pt>
                <c:pt idx="5">
                  <c:v>16.715630000000001</c:v>
                </c:pt>
                <c:pt idx="6">
                  <c:v>0</c:v>
                </c:pt>
                <c:pt idx="7">
                  <c:v>4767.0660739999994</c:v>
                </c:pt>
                <c:pt idx="8">
                  <c:v>155.08419700000002</c:v>
                </c:pt>
                <c:pt idx="9">
                  <c:v>4.05</c:v>
                </c:pt>
                <c:pt idx="10">
                  <c:v>0</c:v>
                </c:pt>
                <c:pt idx="11">
                  <c:v>0</c:v>
                </c:pt>
                <c:pt idx="12">
                  <c:v>2.3277399999999999</c:v>
                </c:pt>
                <c:pt idx="13">
                  <c:v>32.091569999999997</c:v>
                </c:pt>
              </c:numCache>
            </c:numRef>
          </c:val>
          <c:extLst>
            <c:ext xmlns:c16="http://schemas.microsoft.com/office/drawing/2014/chart" uri="{C3380CC4-5D6E-409C-BE32-E72D297353CC}">
              <c16:uniqueId val="{00000002-EF37-4A35-B978-FEC626290C06}"/>
            </c:ext>
          </c:extLst>
        </c:ser>
        <c:ser>
          <c:idx val="3"/>
          <c:order val="3"/>
          <c:tx>
            <c:strRef>
              <c:f>'4.3'!$A$8</c:f>
              <c:strCache>
                <c:ptCount val="1"/>
                <c:pt idx="0">
                  <c:v>Elektrická energie</c:v>
                </c:pt>
              </c:strCache>
            </c:strRef>
          </c:tx>
          <c:spPr>
            <a:solidFill>
              <a:schemeClr val="accent4"/>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0</c:v>
                </c:pt>
                <c:pt idx="2">
                  <c:v>1.484</c:v>
                </c:pt>
                <c:pt idx="3">
                  <c:v>0</c:v>
                </c:pt>
                <c:pt idx="4">
                  <c:v>0</c:v>
                </c:pt>
                <c:pt idx="5">
                  <c:v>0</c:v>
                </c:pt>
                <c:pt idx="6">
                  <c:v>0</c:v>
                </c:pt>
                <c:pt idx="7">
                  <c:v>0.622</c:v>
                </c:pt>
                <c:pt idx="8">
                  <c:v>0</c:v>
                </c:pt>
                <c:pt idx="9">
                  <c:v>11.17634</c:v>
                </c:pt>
                <c:pt idx="10">
                  <c:v>1.01044</c:v>
                </c:pt>
                <c:pt idx="11">
                  <c:v>0</c:v>
                </c:pt>
                <c:pt idx="12">
                  <c:v>0</c:v>
                </c:pt>
                <c:pt idx="13">
                  <c:v>0</c:v>
                </c:pt>
              </c:numCache>
            </c:numRef>
          </c:val>
          <c:extLst>
            <c:ext xmlns:c16="http://schemas.microsoft.com/office/drawing/2014/chart" uri="{C3380CC4-5D6E-409C-BE32-E72D297353CC}">
              <c16:uniqueId val="{00000003-EF37-4A35-B978-FEC626290C06}"/>
            </c:ext>
          </c:extLst>
        </c:ser>
        <c:ser>
          <c:idx val="4"/>
          <c:order val="4"/>
          <c:tx>
            <c:strRef>
              <c:f>'4.3'!$A$9</c:f>
              <c:strCache>
                <c:ptCount val="1"/>
                <c:pt idx="0">
                  <c:v>Energie prostředí (tepelné čerpadlo)</c:v>
                </c:pt>
              </c:strCache>
            </c:strRef>
          </c:tx>
          <c:spPr>
            <a:solidFill>
              <a:schemeClr val="accent5"/>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2.2970000000000002</c:v>
                </c:pt>
                <c:pt idx="1">
                  <c:v>0</c:v>
                </c:pt>
                <c:pt idx="2">
                  <c:v>0.25900000000000001</c:v>
                </c:pt>
                <c:pt idx="3">
                  <c:v>1.4933399999999999</c:v>
                </c:pt>
                <c:pt idx="4">
                  <c:v>0</c:v>
                </c:pt>
                <c:pt idx="5">
                  <c:v>0</c:v>
                </c:pt>
                <c:pt idx="6">
                  <c:v>0</c:v>
                </c:pt>
                <c:pt idx="7">
                  <c:v>0</c:v>
                </c:pt>
                <c:pt idx="8">
                  <c:v>0</c:v>
                </c:pt>
                <c:pt idx="9">
                  <c:v>0</c:v>
                </c:pt>
                <c:pt idx="10">
                  <c:v>0</c:v>
                </c:pt>
                <c:pt idx="11">
                  <c:v>0</c:v>
                </c:pt>
                <c:pt idx="12">
                  <c:v>0.33900000000000002</c:v>
                </c:pt>
                <c:pt idx="13">
                  <c:v>4.5999999999999999E-3</c:v>
                </c:pt>
              </c:numCache>
            </c:numRef>
          </c:val>
          <c:extLst>
            <c:ext xmlns:c16="http://schemas.microsoft.com/office/drawing/2014/chart" uri="{C3380CC4-5D6E-409C-BE32-E72D297353CC}">
              <c16:uniqueId val="{00000004-EF37-4A35-B978-FEC626290C06}"/>
            </c:ext>
          </c:extLst>
        </c:ser>
        <c:ser>
          <c:idx val="5"/>
          <c:order val="5"/>
          <c:tx>
            <c:strRef>
              <c:f>'4.3'!$A$10</c:f>
              <c:strCache>
                <c:ptCount val="1"/>
                <c:pt idx="0">
                  <c:v>Energie Slunce (solární kolektor)</c:v>
                </c:pt>
              </c:strCache>
            </c:strRef>
          </c:tx>
          <c:spPr>
            <a:solidFill>
              <a:schemeClr val="accent6"/>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4.2999999999999997E-2</c:v>
                </c:pt>
                <c:pt idx="3">
                  <c:v>2.76E-2</c:v>
                </c:pt>
                <c:pt idx="4">
                  <c:v>2.98E-2</c:v>
                </c:pt>
                <c:pt idx="5">
                  <c:v>0</c:v>
                </c:pt>
                <c:pt idx="6">
                  <c:v>0</c:v>
                </c:pt>
                <c:pt idx="7">
                  <c:v>0</c:v>
                </c:pt>
                <c:pt idx="8">
                  <c:v>0</c:v>
                </c:pt>
                <c:pt idx="9">
                  <c:v>0</c:v>
                </c:pt>
                <c:pt idx="10">
                  <c:v>0</c:v>
                </c:pt>
                <c:pt idx="11">
                  <c:v>0</c:v>
                </c:pt>
                <c:pt idx="12">
                  <c:v>1.7999999999999999E-2</c:v>
                </c:pt>
                <c:pt idx="13">
                  <c:v>0</c:v>
                </c:pt>
              </c:numCache>
            </c:numRef>
          </c:val>
          <c:extLst>
            <c:ext xmlns:c16="http://schemas.microsoft.com/office/drawing/2014/chart" uri="{C3380CC4-5D6E-409C-BE32-E72D297353CC}">
              <c16:uniqueId val="{00000005-EF37-4A35-B978-FEC626290C06}"/>
            </c:ext>
          </c:extLst>
        </c:ser>
        <c:ser>
          <c:idx val="6"/>
          <c:order val="6"/>
          <c:tx>
            <c:strRef>
              <c:f>'4.3'!$A$11</c:f>
              <c:strCache>
                <c:ptCount val="1"/>
                <c:pt idx="0">
                  <c:v>Hnědé uhlí</c:v>
                </c:pt>
              </c:strCache>
            </c:strRef>
          </c:tx>
          <c:spPr>
            <a:solidFill>
              <a:srgbClr val="F0948F"/>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1331.2863970000003</c:v>
                </c:pt>
                <c:pt idx="2">
                  <c:v>38.659980000000004</c:v>
                </c:pt>
                <c:pt idx="3">
                  <c:v>2684.3019690000001</c:v>
                </c:pt>
                <c:pt idx="4">
                  <c:v>190.97674300000003</c:v>
                </c:pt>
                <c:pt idx="5">
                  <c:v>651.72649000000001</c:v>
                </c:pt>
                <c:pt idx="6">
                  <c:v>34.237009</c:v>
                </c:pt>
                <c:pt idx="7">
                  <c:v>265.11908799999998</c:v>
                </c:pt>
                <c:pt idx="8">
                  <c:v>773.46574699999996</c:v>
                </c:pt>
                <c:pt idx="9">
                  <c:v>2025.554271</c:v>
                </c:pt>
                <c:pt idx="10">
                  <c:v>1156.3792480000002</c:v>
                </c:pt>
                <c:pt idx="11">
                  <c:v>5171.6788349999997</c:v>
                </c:pt>
                <c:pt idx="12">
                  <c:v>5823.3830369999996</c:v>
                </c:pt>
                <c:pt idx="13">
                  <c:v>1124.4721050000001</c:v>
                </c:pt>
              </c:numCache>
            </c:numRef>
          </c:val>
          <c:extLst>
            <c:ext xmlns:c16="http://schemas.microsoft.com/office/drawing/2014/chart" uri="{C3380CC4-5D6E-409C-BE32-E72D297353CC}">
              <c16:uniqueId val="{00000006-EF37-4A35-B978-FEC626290C06}"/>
            </c:ext>
          </c:extLst>
        </c:ser>
        <c:ser>
          <c:idx val="7"/>
          <c:order val="7"/>
          <c:tx>
            <c:strRef>
              <c:f>'4.3'!$A$12</c:f>
              <c:strCache>
                <c:ptCount val="1"/>
                <c:pt idx="0">
                  <c:v>Jaderné palivo</c:v>
                </c:pt>
              </c:strCache>
            </c:strRef>
          </c:tx>
          <c:spPr>
            <a:solidFill>
              <a:srgbClr val="F7C9C7"/>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202.036</c:v>
                </c:pt>
                <c:pt idx="2">
                  <c:v>0</c:v>
                </c:pt>
                <c:pt idx="3">
                  <c:v>0</c:v>
                </c:pt>
                <c:pt idx="4">
                  <c:v>150.084</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EF37-4A35-B978-FEC626290C06}"/>
            </c:ext>
          </c:extLst>
        </c:ser>
        <c:ser>
          <c:idx val="8"/>
          <c:order val="8"/>
          <c:tx>
            <c:strRef>
              <c:f>'4.3'!$A$13</c:f>
              <c:strCache>
                <c:ptCount val="1"/>
                <c:pt idx="0">
                  <c:v>Koks</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EF37-4A35-B978-FEC626290C06}"/>
            </c:ext>
          </c:extLst>
        </c:ser>
        <c:ser>
          <c:idx val="9"/>
          <c:order val="9"/>
          <c:tx>
            <c:strRef>
              <c:f>'4.3'!$A$14</c:f>
              <c:strCache>
                <c:ptCount val="1"/>
                <c:pt idx="0">
                  <c:v>Odpadní teplo</c:v>
                </c:pt>
              </c:strCache>
            </c:strRef>
          </c:tx>
          <c:spPr>
            <a:solidFill>
              <a:srgbClr val="646363"/>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29.777000000000001</c:v>
                </c:pt>
                <c:pt idx="3">
                  <c:v>2.1866999999999996</c:v>
                </c:pt>
                <c:pt idx="4">
                  <c:v>7.9539999999999997</c:v>
                </c:pt>
                <c:pt idx="5">
                  <c:v>0.85784000000000016</c:v>
                </c:pt>
                <c:pt idx="6">
                  <c:v>1.0062</c:v>
                </c:pt>
                <c:pt idx="7">
                  <c:v>539.79663000000005</c:v>
                </c:pt>
                <c:pt idx="8">
                  <c:v>169.07138800000001</c:v>
                </c:pt>
                <c:pt idx="9">
                  <c:v>74.495000000000005</c:v>
                </c:pt>
                <c:pt idx="10">
                  <c:v>0</c:v>
                </c:pt>
                <c:pt idx="11">
                  <c:v>733.67499999999995</c:v>
                </c:pt>
                <c:pt idx="12">
                  <c:v>423.43700000000001</c:v>
                </c:pt>
                <c:pt idx="13">
                  <c:v>36.722000000000001</c:v>
                </c:pt>
              </c:numCache>
            </c:numRef>
          </c:val>
          <c:extLst>
            <c:ext xmlns:c16="http://schemas.microsoft.com/office/drawing/2014/chart" uri="{C3380CC4-5D6E-409C-BE32-E72D297353CC}">
              <c16:uniqueId val="{00000009-EF37-4A35-B978-FEC626290C06}"/>
            </c:ext>
          </c:extLst>
        </c:ser>
        <c:ser>
          <c:idx val="10"/>
          <c:order val="10"/>
          <c:tx>
            <c:strRef>
              <c:f>'4.3'!$A$15</c:f>
              <c:strCache>
                <c:ptCount val="1"/>
                <c:pt idx="0">
                  <c:v>Ostatní kapalná paliva</c:v>
                </c:pt>
              </c:strCache>
            </c:strRef>
          </c:tx>
          <c:spPr>
            <a:solidFill>
              <a:srgbClr val="9D9D9C"/>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3.3071540000000001</c:v>
                </c:pt>
                <c:pt idx="2">
                  <c:v>0</c:v>
                </c:pt>
                <c:pt idx="3">
                  <c:v>0</c:v>
                </c:pt>
                <c:pt idx="4">
                  <c:v>0</c:v>
                </c:pt>
                <c:pt idx="5">
                  <c:v>0</c:v>
                </c:pt>
                <c:pt idx="6">
                  <c:v>0</c:v>
                </c:pt>
                <c:pt idx="7">
                  <c:v>0</c:v>
                </c:pt>
                <c:pt idx="8">
                  <c:v>0</c:v>
                </c:pt>
                <c:pt idx="9">
                  <c:v>0</c:v>
                </c:pt>
                <c:pt idx="10">
                  <c:v>0</c:v>
                </c:pt>
                <c:pt idx="11">
                  <c:v>11.228918</c:v>
                </c:pt>
                <c:pt idx="12">
                  <c:v>0</c:v>
                </c:pt>
                <c:pt idx="13">
                  <c:v>101.739</c:v>
                </c:pt>
              </c:numCache>
            </c:numRef>
          </c:val>
          <c:extLst>
            <c:ext xmlns:c16="http://schemas.microsoft.com/office/drawing/2014/chart" uri="{C3380CC4-5D6E-409C-BE32-E72D297353CC}">
              <c16:uniqueId val="{0000000A-EF37-4A35-B978-FEC626290C06}"/>
            </c:ext>
          </c:extLst>
        </c:ser>
        <c:ser>
          <c:idx val="11"/>
          <c:order val="11"/>
          <c:tx>
            <c:strRef>
              <c:f>'4.3'!$A$16</c:f>
              <c:strCache>
                <c:ptCount val="1"/>
                <c:pt idx="0">
                  <c:v>Ostatní pevná paliva</c:v>
                </c:pt>
              </c:strCache>
            </c:strRef>
          </c:tx>
          <c:spPr>
            <a:solidFill>
              <a:srgbClr val="D0D0D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282.09771999999998</c:v>
                </c:pt>
                <c:pt idx="1">
                  <c:v>2.232507</c:v>
                </c:pt>
                <c:pt idx="2">
                  <c:v>370.26800000000009</c:v>
                </c:pt>
                <c:pt idx="3">
                  <c:v>0</c:v>
                </c:pt>
                <c:pt idx="4">
                  <c:v>3.9661110000000002</c:v>
                </c:pt>
                <c:pt idx="5">
                  <c:v>0</c:v>
                </c:pt>
                <c:pt idx="6">
                  <c:v>204.03</c:v>
                </c:pt>
                <c:pt idx="7">
                  <c:v>51.814374999999998</c:v>
                </c:pt>
                <c:pt idx="8">
                  <c:v>0</c:v>
                </c:pt>
                <c:pt idx="9">
                  <c:v>0</c:v>
                </c:pt>
                <c:pt idx="10">
                  <c:v>62.834769999999999</c:v>
                </c:pt>
                <c:pt idx="11">
                  <c:v>26.688669000000001</c:v>
                </c:pt>
                <c:pt idx="12">
                  <c:v>10.03529</c:v>
                </c:pt>
                <c:pt idx="13">
                  <c:v>20.703200000000002</c:v>
                </c:pt>
              </c:numCache>
            </c:numRef>
          </c:val>
          <c:extLst>
            <c:ext xmlns:c16="http://schemas.microsoft.com/office/drawing/2014/chart" uri="{C3380CC4-5D6E-409C-BE32-E72D297353CC}">
              <c16:uniqueId val="{0000000B-EF37-4A35-B978-FEC626290C06}"/>
            </c:ext>
          </c:extLst>
        </c:ser>
        <c:ser>
          <c:idx val="12"/>
          <c:order val="12"/>
          <c:tx>
            <c:strRef>
              <c:f>'4.3'!$A$17</c:f>
              <c:strCache>
                <c:ptCount val="1"/>
                <c:pt idx="0">
                  <c:v>Ostatní plyny</c:v>
                </c:pt>
              </c:strCache>
            </c:strRef>
          </c:tx>
          <c:spPr>
            <a:pattFill prst="ltUpDiag">
              <a:fgClr>
                <a:schemeClr val="accent1"/>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0.32809000000000005</c:v>
                </c:pt>
                <c:pt idx="2">
                  <c:v>0</c:v>
                </c:pt>
                <c:pt idx="3">
                  <c:v>0</c:v>
                </c:pt>
                <c:pt idx="4">
                  <c:v>0</c:v>
                </c:pt>
                <c:pt idx="5">
                  <c:v>0</c:v>
                </c:pt>
                <c:pt idx="6">
                  <c:v>0</c:v>
                </c:pt>
                <c:pt idx="7">
                  <c:v>1666.4377260000003</c:v>
                </c:pt>
                <c:pt idx="8">
                  <c:v>0</c:v>
                </c:pt>
                <c:pt idx="9">
                  <c:v>0</c:v>
                </c:pt>
                <c:pt idx="10">
                  <c:v>0.112</c:v>
                </c:pt>
                <c:pt idx="11">
                  <c:v>255.07040000000001</c:v>
                </c:pt>
                <c:pt idx="12">
                  <c:v>281.601</c:v>
                </c:pt>
                <c:pt idx="13">
                  <c:v>301.75700000000001</c:v>
                </c:pt>
              </c:numCache>
            </c:numRef>
          </c:val>
          <c:extLst>
            <c:ext xmlns:c16="http://schemas.microsoft.com/office/drawing/2014/chart" uri="{C3380CC4-5D6E-409C-BE32-E72D297353CC}">
              <c16:uniqueId val="{0000000C-EF37-4A35-B978-FEC626290C06}"/>
            </c:ext>
          </c:extLst>
        </c:ser>
        <c:ser>
          <c:idx val="13"/>
          <c:order val="13"/>
          <c:tx>
            <c:strRef>
              <c:f>'4.3'!$A$18</c:f>
              <c:strCache>
                <c:ptCount val="1"/>
                <c:pt idx="0">
                  <c:v>Ostatní</c:v>
                </c:pt>
              </c:strCache>
            </c:strRef>
          </c:tx>
          <c:spPr>
            <a:pattFill prst="ltUpDiag">
              <a:fgClr>
                <a:schemeClr val="accent5"/>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F37-4A35-B978-FEC626290C06}"/>
            </c:ext>
          </c:extLst>
        </c:ser>
        <c:ser>
          <c:idx val="14"/>
          <c:order val="14"/>
          <c:tx>
            <c:strRef>
              <c:f>'4.3'!$A$19</c:f>
              <c:strCache>
                <c:ptCount val="1"/>
                <c:pt idx="0">
                  <c:v>Topné oleje</c:v>
                </c:pt>
              </c:strCache>
            </c:strRef>
          </c:tx>
          <c:spPr>
            <a:pattFill prst="ltUpDiag">
              <a:fgClr>
                <a:schemeClr val="accent2"/>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0.872</c:v>
                </c:pt>
                <c:pt idx="1">
                  <c:v>56.420287999999985</c:v>
                </c:pt>
                <c:pt idx="2">
                  <c:v>0.18370900000000001</c:v>
                </c:pt>
                <c:pt idx="3">
                  <c:v>29.424119999999998</c:v>
                </c:pt>
                <c:pt idx="4">
                  <c:v>0.80879100000000004</c:v>
                </c:pt>
                <c:pt idx="5">
                  <c:v>13.225249000000002</c:v>
                </c:pt>
                <c:pt idx="6">
                  <c:v>122.54883599999999</c:v>
                </c:pt>
                <c:pt idx="7">
                  <c:v>2.1057619999999999</c:v>
                </c:pt>
                <c:pt idx="8">
                  <c:v>91.098471000000004</c:v>
                </c:pt>
                <c:pt idx="9">
                  <c:v>0.70400400000000007</c:v>
                </c:pt>
                <c:pt idx="10">
                  <c:v>0.70735500000000007</c:v>
                </c:pt>
                <c:pt idx="11">
                  <c:v>14.911877000000002</c:v>
                </c:pt>
                <c:pt idx="12">
                  <c:v>12.168562999999999</c:v>
                </c:pt>
                <c:pt idx="13">
                  <c:v>0.50800100000000004</c:v>
                </c:pt>
              </c:numCache>
            </c:numRef>
          </c:val>
          <c:extLst>
            <c:ext xmlns:c16="http://schemas.microsoft.com/office/drawing/2014/chart" uri="{C3380CC4-5D6E-409C-BE32-E72D297353CC}">
              <c16:uniqueId val="{0000000E-EF37-4A35-B978-FEC626290C06}"/>
            </c:ext>
          </c:extLst>
        </c:ser>
        <c:ser>
          <c:idx val="15"/>
          <c:order val="15"/>
          <c:tx>
            <c:strRef>
              <c:f>'4.3'!$A$20</c:f>
              <c:strCache>
                <c:ptCount val="1"/>
                <c:pt idx="0">
                  <c:v>Zemní plyn</c:v>
                </c:pt>
              </c:strCache>
            </c:strRef>
          </c:tx>
          <c:spPr>
            <a:pattFill prst="ltUpDiag">
              <a:fgClr>
                <a:schemeClr val="accent6"/>
              </a:fgClr>
              <a:bgClr>
                <a:schemeClr val="bg1"/>
              </a:bgClr>
            </a:patt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1488.4354519999997</c:v>
                </c:pt>
                <c:pt idx="1">
                  <c:v>242.88683700000004</c:v>
                </c:pt>
                <c:pt idx="2">
                  <c:v>2047.4502239999999</c:v>
                </c:pt>
                <c:pt idx="3">
                  <c:v>290.01447899999999</c:v>
                </c:pt>
                <c:pt idx="4">
                  <c:v>285.02626129271675</c:v>
                </c:pt>
                <c:pt idx="5">
                  <c:v>506.48904591859446</c:v>
                </c:pt>
                <c:pt idx="6">
                  <c:v>515.18166899999994</c:v>
                </c:pt>
                <c:pt idx="7">
                  <c:v>924.09074600000031</c:v>
                </c:pt>
                <c:pt idx="8">
                  <c:v>853.81280800000013</c:v>
                </c:pt>
                <c:pt idx="9">
                  <c:v>205.63028668015656</c:v>
                </c:pt>
                <c:pt idx="10">
                  <c:v>342.34309280920723</c:v>
                </c:pt>
                <c:pt idx="11">
                  <c:v>1932.579017773302</c:v>
                </c:pt>
                <c:pt idx="12">
                  <c:v>442.47604700000016</c:v>
                </c:pt>
                <c:pt idx="13">
                  <c:v>599.41152300000056</c:v>
                </c:pt>
              </c:numCache>
            </c:numRef>
          </c:val>
          <c:extLst>
            <c:ext xmlns:c16="http://schemas.microsoft.com/office/drawing/2014/chart" uri="{C3380CC4-5D6E-409C-BE32-E72D297353CC}">
              <c16:uniqueId val="{0000000F-EF37-4A35-B978-FEC626290C06}"/>
            </c:ext>
          </c:extLst>
        </c:ser>
        <c:dLbls>
          <c:showLegendKey val="0"/>
          <c:showVal val="0"/>
          <c:showCatName val="0"/>
          <c:showSerName val="0"/>
          <c:showPercent val="0"/>
          <c:showBubbleSize val="0"/>
        </c:dLbls>
        <c:gapWidth val="75"/>
        <c:overlap val="100"/>
        <c:axId val="231081856"/>
        <c:axId val="231083392"/>
      </c:barChart>
      <c:catAx>
        <c:axId val="23108185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231083392"/>
        <c:crosses val="autoZero"/>
        <c:auto val="1"/>
        <c:lblAlgn val="ctr"/>
        <c:lblOffset val="100"/>
        <c:noMultiLvlLbl val="0"/>
      </c:catAx>
      <c:valAx>
        <c:axId val="231083392"/>
        <c:scaling>
          <c:orientation val="minMax"/>
          <c:max val="10000"/>
          <c:min val="0"/>
        </c:scaling>
        <c:delete val="0"/>
        <c:axPos val="l"/>
        <c:majorGridlines/>
        <c:numFmt formatCode="#,##0" sourceLinked="0"/>
        <c:majorTickMark val="none"/>
        <c:minorTickMark val="none"/>
        <c:tickLblPos val="nextTo"/>
        <c:spPr>
          <a:ln>
            <a:noFill/>
          </a:ln>
        </c:spPr>
        <c:txPr>
          <a:bodyPr/>
          <a:lstStyle/>
          <a:p>
            <a:pPr>
              <a:defRPr sz="900"/>
            </a:pPr>
            <a:endParaRPr lang="cs-CZ"/>
          </a:p>
        </c:txPr>
        <c:crossAx val="23108185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c:ext xmlns:c16="http://schemas.microsoft.com/office/drawing/2014/chart" uri="{C3380CC4-5D6E-409C-BE32-E72D297353CC}">
              <c16:uniqueId val="{00000000-23D2-4185-9911-1AA78E8AE87D}"/>
            </c:ext>
          </c:extLst>
        </c:ser>
        <c:dLbls>
          <c:showLegendKey val="0"/>
          <c:showVal val="0"/>
          <c:showCatName val="0"/>
          <c:showSerName val="0"/>
          <c:showPercent val="0"/>
          <c:showBubbleSize val="0"/>
        </c:dLbls>
        <c:gapWidth val="150"/>
        <c:axId val="239985408"/>
        <c:axId val="239986944"/>
      </c:barChart>
      <c:catAx>
        <c:axId val="239985408"/>
        <c:scaling>
          <c:orientation val="minMax"/>
        </c:scaling>
        <c:delete val="0"/>
        <c:axPos val="l"/>
        <c:numFmt formatCode="General" sourceLinked="1"/>
        <c:majorTickMark val="none"/>
        <c:minorTickMark val="none"/>
        <c:tickLblPos val="nextTo"/>
        <c:txPr>
          <a:bodyPr/>
          <a:lstStyle/>
          <a:p>
            <a:pPr>
              <a:defRPr sz="900"/>
            </a:pPr>
            <a:endParaRPr lang="cs-CZ"/>
          </a:p>
        </c:txPr>
        <c:crossAx val="239986944"/>
        <c:crosses val="autoZero"/>
        <c:auto val="1"/>
        <c:lblAlgn val="ctr"/>
        <c:lblOffset val="100"/>
        <c:noMultiLvlLbl val="0"/>
      </c:catAx>
      <c:valAx>
        <c:axId val="2399869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399854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38CE-44D1-85D7-94C1CC5A2F72}"/>
              </c:ext>
            </c:extLst>
          </c:dPt>
          <c:cat>
            <c:numRef>
              <c:f>'14.11'!$J$19:$J$26</c:f>
              <c:numCache>
                <c:formatCode>General</c:formatCode>
                <c:ptCount val="8"/>
              </c:numCache>
            </c:numRef>
          </c:cat>
          <c:val>
            <c:numRef>
              <c:f>'14.11'!$K$19:$K$26</c:f>
              <c:numCache>
                <c:formatCode>General</c:formatCode>
                <c:ptCount val="8"/>
              </c:numCache>
            </c:numRef>
          </c:val>
          <c:extLst>
            <c:ext xmlns:c16="http://schemas.microsoft.com/office/drawing/2014/chart" uri="{C3380CC4-5D6E-409C-BE32-E72D297353CC}">
              <c16:uniqueId val="{00000002-38CE-44D1-85D7-94C1CC5A2F7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c:ext xmlns:c16="http://schemas.microsoft.com/office/drawing/2014/chart" uri="{C3380CC4-5D6E-409C-BE32-E72D297353CC}">
              <c16:uniqueId val="{00000000-8067-45B0-B91B-8BE079E260DC}"/>
            </c:ext>
          </c:extLst>
        </c:ser>
        <c:dLbls>
          <c:showLegendKey val="0"/>
          <c:showVal val="0"/>
          <c:showCatName val="0"/>
          <c:showSerName val="0"/>
          <c:showPercent val="0"/>
          <c:showBubbleSize val="0"/>
        </c:dLbls>
        <c:gapWidth val="150"/>
        <c:axId val="282414080"/>
        <c:axId val="282444544"/>
      </c:barChart>
      <c:catAx>
        <c:axId val="282414080"/>
        <c:scaling>
          <c:orientation val="maxMin"/>
        </c:scaling>
        <c:delete val="0"/>
        <c:axPos val="l"/>
        <c:numFmt formatCode="0.0" sourceLinked="1"/>
        <c:majorTickMark val="none"/>
        <c:minorTickMark val="none"/>
        <c:tickLblPos val="nextTo"/>
        <c:txPr>
          <a:bodyPr/>
          <a:lstStyle/>
          <a:p>
            <a:pPr>
              <a:defRPr sz="900"/>
            </a:pPr>
            <a:endParaRPr lang="cs-CZ"/>
          </a:p>
        </c:txPr>
        <c:crossAx val="282444544"/>
        <c:crosses val="autoZero"/>
        <c:auto val="1"/>
        <c:lblAlgn val="ctr"/>
        <c:lblOffset val="100"/>
        <c:noMultiLvlLbl val="0"/>
      </c:catAx>
      <c:valAx>
        <c:axId val="28244454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24140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c:ext xmlns:c16="http://schemas.microsoft.com/office/drawing/2014/chart" uri="{C3380CC4-5D6E-409C-BE32-E72D297353CC}">
              <c16:uniqueId val="{00000000-B9A4-4520-8A93-B59E49D15D68}"/>
            </c:ext>
          </c:extLst>
        </c:ser>
        <c:dLbls>
          <c:showLegendKey val="0"/>
          <c:showVal val="0"/>
          <c:showCatName val="0"/>
          <c:showSerName val="0"/>
          <c:showPercent val="0"/>
          <c:showBubbleSize val="0"/>
        </c:dLbls>
        <c:gapWidth val="150"/>
        <c:axId val="282469120"/>
        <c:axId val="282470656"/>
      </c:barChart>
      <c:catAx>
        <c:axId val="282469120"/>
        <c:scaling>
          <c:orientation val="minMax"/>
        </c:scaling>
        <c:delete val="0"/>
        <c:axPos val="l"/>
        <c:numFmt formatCode="General" sourceLinked="1"/>
        <c:majorTickMark val="none"/>
        <c:minorTickMark val="none"/>
        <c:tickLblPos val="nextTo"/>
        <c:txPr>
          <a:bodyPr/>
          <a:lstStyle/>
          <a:p>
            <a:pPr>
              <a:defRPr sz="900"/>
            </a:pPr>
            <a:endParaRPr lang="cs-CZ"/>
          </a:p>
        </c:txPr>
        <c:crossAx val="282470656"/>
        <c:crosses val="autoZero"/>
        <c:auto val="1"/>
        <c:lblAlgn val="ctr"/>
        <c:lblOffset val="100"/>
        <c:noMultiLvlLbl val="0"/>
      </c:catAx>
      <c:valAx>
        <c:axId val="282470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2469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c:ext xmlns:c16="http://schemas.microsoft.com/office/drawing/2014/chart" uri="{C3380CC4-5D6E-409C-BE32-E72D297353CC}">
              <c16:uniqueId val="{00000000-D8D9-4205-8FFE-D75120B2EB3F}"/>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c:ext xmlns:c16="http://schemas.microsoft.com/office/drawing/2014/chart" uri="{C3380CC4-5D6E-409C-BE32-E72D297353CC}">
              <c16:uniqueId val="{00000001-D8D9-4205-8FFE-D75120B2EB3F}"/>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c:ext xmlns:c16="http://schemas.microsoft.com/office/drawing/2014/chart" uri="{C3380CC4-5D6E-409C-BE32-E72D297353CC}">
              <c16:uniqueId val="{00000002-D8D9-4205-8FFE-D75120B2EB3F}"/>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c:ext xmlns:c16="http://schemas.microsoft.com/office/drawing/2014/chart" uri="{C3380CC4-5D6E-409C-BE32-E72D297353CC}">
              <c16:uniqueId val="{00000003-D8D9-4205-8FFE-D75120B2EB3F}"/>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c:ext xmlns:c16="http://schemas.microsoft.com/office/drawing/2014/chart" uri="{C3380CC4-5D6E-409C-BE32-E72D297353CC}">
              <c16:uniqueId val="{00000004-D8D9-4205-8FFE-D75120B2EB3F}"/>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c:ext xmlns:c16="http://schemas.microsoft.com/office/drawing/2014/chart" uri="{C3380CC4-5D6E-409C-BE32-E72D297353CC}">
              <c16:uniqueId val="{00000005-D8D9-4205-8FFE-D75120B2EB3F}"/>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c:ext xmlns:c16="http://schemas.microsoft.com/office/drawing/2014/chart" uri="{C3380CC4-5D6E-409C-BE32-E72D297353CC}">
              <c16:uniqueId val="{00000006-D8D9-4205-8FFE-D75120B2EB3F}"/>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c:ext xmlns:c16="http://schemas.microsoft.com/office/drawing/2014/chart" uri="{C3380CC4-5D6E-409C-BE32-E72D297353CC}">
              <c16:uniqueId val="{00000007-D8D9-4205-8FFE-D75120B2EB3F}"/>
            </c:ext>
          </c:extLst>
        </c:ser>
        <c:dLbls>
          <c:showLegendKey val="0"/>
          <c:showVal val="0"/>
          <c:showCatName val="0"/>
          <c:showSerName val="0"/>
          <c:showPercent val="0"/>
          <c:showBubbleSize val="0"/>
        </c:dLbls>
        <c:gapWidth val="150"/>
        <c:overlap val="100"/>
        <c:axId val="282520192"/>
        <c:axId val="284635520"/>
      </c:barChart>
      <c:catAx>
        <c:axId val="282520192"/>
        <c:scaling>
          <c:orientation val="minMax"/>
        </c:scaling>
        <c:delete val="0"/>
        <c:axPos val="b"/>
        <c:numFmt formatCode="General" sourceLinked="1"/>
        <c:majorTickMark val="none"/>
        <c:minorTickMark val="none"/>
        <c:tickLblPos val="nextTo"/>
        <c:txPr>
          <a:bodyPr/>
          <a:lstStyle/>
          <a:p>
            <a:pPr>
              <a:defRPr sz="900"/>
            </a:pPr>
            <a:endParaRPr lang="cs-CZ"/>
          </a:p>
        </c:txPr>
        <c:crossAx val="284635520"/>
        <c:crosses val="autoZero"/>
        <c:auto val="1"/>
        <c:lblAlgn val="ctr"/>
        <c:lblOffset val="100"/>
        <c:noMultiLvlLbl val="0"/>
      </c:catAx>
      <c:valAx>
        <c:axId val="2846355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25201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c:ext xmlns:c16="http://schemas.microsoft.com/office/drawing/2014/chart" uri="{C3380CC4-5D6E-409C-BE32-E72D297353CC}">
              <c16:uniqueId val="{00000000-284D-48C2-8EA4-9AF7E6CF9D65}"/>
            </c:ext>
          </c:extLst>
        </c:ser>
        <c:dLbls>
          <c:showLegendKey val="0"/>
          <c:showVal val="0"/>
          <c:showCatName val="0"/>
          <c:showSerName val="0"/>
          <c:showPercent val="0"/>
          <c:showBubbleSize val="0"/>
        </c:dLbls>
        <c:gapWidth val="150"/>
        <c:axId val="284660864"/>
        <c:axId val="284662400"/>
      </c:barChart>
      <c:catAx>
        <c:axId val="284660864"/>
        <c:scaling>
          <c:orientation val="minMax"/>
        </c:scaling>
        <c:delete val="0"/>
        <c:axPos val="l"/>
        <c:numFmt formatCode="General" sourceLinked="1"/>
        <c:majorTickMark val="none"/>
        <c:minorTickMark val="none"/>
        <c:tickLblPos val="nextTo"/>
        <c:txPr>
          <a:bodyPr/>
          <a:lstStyle/>
          <a:p>
            <a:pPr>
              <a:defRPr sz="900"/>
            </a:pPr>
            <a:endParaRPr lang="cs-CZ"/>
          </a:p>
        </c:txPr>
        <c:crossAx val="284662400"/>
        <c:crosses val="autoZero"/>
        <c:auto val="1"/>
        <c:lblAlgn val="ctr"/>
        <c:lblOffset val="100"/>
        <c:noMultiLvlLbl val="0"/>
      </c:catAx>
      <c:valAx>
        <c:axId val="2846624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6608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c:ext xmlns:c16="http://schemas.microsoft.com/office/drawing/2014/chart" uri="{C3380CC4-5D6E-409C-BE32-E72D297353CC}">
                <c16:uniqueId val="{00000001-B811-48CA-9688-34DCE695C456}"/>
              </c:ext>
            </c:extLst>
          </c:dPt>
          <c:cat>
            <c:numRef>
              <c:f>'14.12'!$J$19:$J$26</c:f>
              <c:numCache>
                <c:formatCode>General</c:formatCode>
                <c:ptCount val="8"/>
              </c:numCache>
            </c:numRef>
          </c:cat>
          <c:val>
            <c:numRef>
              <c:f>'14.12'!$K$19:$K$26</c:f>
              <c:numCache>
                <c:formatCode>General</c:formatCode>
                <c:ptCount val="8"/>
              </c:numCache>
            </c:numRef>
          </c:val>
          <c:extLst>
            <c:ext xmlns:c16="http://schemas.microsoft.com/office/drawing/2014/chart" uri="{C3380CC4-5D6E-409C-BE32-E72D297353CC}">
              <c16:uniqueId val="{00000002-B811-48CA-9688-34DCE695C45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c:ext xmlns:c16="http://schemas.microsoft.com/office/drawing/2014/chart" uri="{C3380CC4-5D6E-409C-BE32-E72D297353CC}">
              <c16:uniqueId val="{00000000-D62E-46B3-B390-D4ABEDCE35D4}"/>
            </c:ext>
          </c:extLst>
        </c:ser>
        <c:dLbls>
          <c:showLegendKey val="0"/>
          <c:showVal val="0"/>
          <c:showCatName val="0"/>
          <c:showSerName val="0"/>
          <c:showPercent val="0"/>
          <c:showBubbleSize val="0"/>
        </c:dLbls>
        <c:gapWidth val="150"/>
        <c:axId val="284748416"/>
        <c:axId val="284758400"/>
      </c:barChart>
      <c:catAx>
        <c:axId val="284748416"/>
        <c:scaling>
          <c:orientation val="maxMin"/>
        </c:scaling>
        <c:delete val="0"/>
        <c:axPos val="l"/>
        <c:numFmt formatCode="0.0" sourceLinked="1"/>
        <c:majorTickMark val="none"/>
        <c:minorTickMark val="none"/>
        <c:tickLblPos val="nextTo"/>
        <c:txPr>
          <a:bodyPr/>
          <a:lstStyle/>
          <a:p>
            <a:pPr>
              <a:defRPr sz="900"/>
            </a:pPr>
            <a:endParaRPr lang="cs-CZ"/>
          </a:p>
        </c:txPr>
        <c:crossAx val="284758400"/>
        <c:crosses val="autoZero"/>
        <c:auto val="1"/>
        <c:lblAlgn val="ctr"/>
        <c:lblOffset val="100"/>
        <c:noMultiLvlLbl val="0"/>
      </c:catAx>
      <c:valAx>
        <c:axId val="284758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847484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c:ext xmlns:c16="http://schemas.microsoft.com/office/drawing/2014/chart" uri="{C3380CC4-5D6E-409C-BE32-E72D297353CC}">
              <c16:uniqueId val="{00000000-F2A0-451B-B7CC-C92BF36CB4F8}"/>
            </c:ext>
          </c:extLst>
        </c:ser>
        <c:dLbls>
          <c:showLegendKey val="0"/>
          <c:showVal val="0"/>
          <c:showCatName val="0"/>
          <c:showSerName val="0"/>
          <c:showPercent val="0"/>
          <c:showBubbleSize val="0"/>
        </c:dLbls>
        <c:gapWidth val="150"/>
        <c:axId val="284787072"/>
        <c:axId val="284788608"/>
      </c:barChart>
      <c:catAx>
        <c:axId val="284787072"/>
        <c:scaling>
          <c:orientation val="minMax"/>
        </c:scaling>
        <c:delete val="0"/>
        <c:axPos val="l"/>
        <c:numFmt formatCode="General" sourceLinked="1"/>
        <c:majorTickMark val="none"/>
        <c:minorTickMark val="none"/>
        <c:tickLblPos val="nextTo"/>
        <c:txPr>
          <a:bodyPr/>
          <a:lstStyle/>
          <a:p>
            <a:pPr>
              <a:defRPr sz="900"/>
            </a:pPr>
            <a:endParaRPr lang="cs-CZ"/>
          </a:p>
        </c:txPr>
        <c:crossAx val="284788608"/>
        <c:crosses val="autoZero"/>
        <c:auto val="1"/>
        <c:lblAlgn val="ctr"/>
        <c:lblOffset val="100"/>
        <c:noMultiLvlLbl val="0"/>
      </c:catAx>
      <c:valAx>
        <c:axId val="2847886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847870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c:ext xmlns:c16="http://schemas.microsoft.com/office/drawing/2014/chart" uri="{C3380CC4-5D6E-409C-BE32-E72D297353CC}">
              <c16:uniqueId val="{00000000-F83F-4CFE-81BF-ADCF32E0E5E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c:ext xmlns:c16="http://schemas.microsoft.com/office/drawing/2014/chart" uri="{C3380CC4-5D6E-409C-BE32-E72D297353CC}">
              <c16:uniqueId val="{00000001-F83F-4CFE-81BF-ADCF32E0E5E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c:ext xmlns:c16="http://schemas.microsoft.com/office/drawing/2014/chart" uri="{C3380CC4-5D6E-409C-BE32-E72D297353CC}">
              <c16:uniqueId val="{00000002-F83F-4CFE-81BF-ADCF32E0E5E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c:ext xmlns:c16="http://schemas.microsoft.com/office/drawing/2014/chart" uri="{C3380CC4-5D6E-409C-BE32-E72D297353CC}">
              <c16:uniqueId val="{00000003-F83F-4CFE-81BF-ADCF32E0E5E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c:ext xmlns:c16="http://schemas.microsoft.com/office/drawing/2014/chart" uri="{C3380CC4-5D6E-409C-BE32-E72D297353CC}">
              <c16:uniqueId val="{00000004-F83F-4CFE-81BF-ADCF32E0E5E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c:ext xmlns:c16="http://schemas.microsoft.com/office/drawing/2014/chart" uri="{C3380CC4-5D6E-409C-BE32-E72D297353CC}">
              <c16:uniqueId val="{00000005-F83F-4CFE-81BF-ADCF32E0E5E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c:ext xmlns:c16="http://schemas.microsoft.com/office/drawing/2014/chart" uri="{C3380CC4-5D6E-409C-BE32-E72D297353CC}">
              <c16:uniqueId val="{00000006-F83F-4CFE-81BF-ADCF32E0E5E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c:ext xmlns:c16="http://schemas.microsoft.com/office/drawing/2014/chart" uri="{C3380CC4-5D6E-409C-BE32-E72D297353CC}">
              <c16:uniqueId val="{00000007-F83F-4CFE-81BF-ADCF32E0E5EC}"/>
            </c:ext>
          </c:extLst>
        </c:ser>
        <c:dLbls>
          <c:showLegendKey val="0"/>
          <c:showVal val="0"/>
          <c:showCatName val="0"/>
          <c:showSerName val="0"/>
          <c:showPercent val="0"/>
          <c:showBubbleSize val="0"/>
        </c:dLbls>
        <c:gapWidth val="150"/>
        <c:overlap val="100"/>
        <c:axId val="285219072"/>
        <c:axId val="285237248"/>
      </c:barChart>
      <c:catAx>
        <c:axId val="285219072"/>
        <c:scaling>
          <c:orientation val="minMax"/>
        </c:scaling>
        <c:delete val="0"/>
        <c:axPos val="b"/>
        <c:numFmt formatCode="General" sourceLinked="1"/>
        <c:majorTickMark val="none"/>
        <c:minorTickMark val="none"/>
        <c:tickLblPos val="nextTo"/>
        <c:txPr>
          <a:bodyPr/>
          <a:lstStyle/>
          <a:p>
            <a:pPr>
              <a:defRPr sz="900"/>
            </a:pPr>
            <a:endParaRPr lang="cs-CZ"/>
          </a:p>
        </c:txPr>
        <c:crossAx val="285237248"/>
        <c:crosses val="autoZero"/>
        <c:auto val="1"/>
        <c:lblAlgn val="ctr"/>
        <c:lblOffset val="100"/>
        <c:noMultiLvlLbl val="0"/>
      </c:catAx>
      <c:valAx>
        <c:axId val="28523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8521907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0.xml"/><Relationship Id="rId5" Type="http://schemas.openxmlformats.org/officeDocument/2006/relationships/image" Target="../media/image5.png"/><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7.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8.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9.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10.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1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3.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12.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4.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6.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5.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8.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7.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20.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9.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2.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21.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3.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4.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chart" Target="../charts/chart115.xml"/><Relationship Id="rId5" Type="http://schemas.openxmlformats.org/officeDocument/2006/relationships/image" Target="../media/image25.png"/><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chart" Target="../charts/chart120.xml"/><Relationship Id="rId5" Type="http://schemas.openxmlformats.org/officeDocument/2006/relationships/image" Target="../media/image26.png"/><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5.xml"/><Relationship Id="rId5" Type="http://schemas.openxmlformats.org/officeDocument/2006/relationships/image" Target="../media/image27.png"/><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chart" Target="../charts/chart130.xml"/><Relationship Id="rId5" Type="http://schemas.openxmlformats.org/officeDocument/2006/relationships/chart" Target="../charts/chart129.xml"/><Relationship Id="rId4" Type="http://schemas.openxmlformats.org/officeDocument/2006/relationships/image" Target="../media/image28.png"/></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image" Target="../media/image29.png"/></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chart" Target="../charts/chart140.xml"/><Relationship Id="rId5" Type="http://schemas.openxmlformats.org/officeDocument/2006/relationships/chart" Target="../charts/chart139.xml"/><Relationship Id="rId4" Type="http://schemas.openxmlformats.org/officeDocument/2006/relationships/image" Target="../media/image30.png"/></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chart" Target="../charts/chart145.xml"/><Relationship Id="rId5" Type="http://schemas.openxmlformats.org/officeDocument/2006/relationships/chart" Target="../charts/chart144.xml"/><Relationship Id="rId4" Type="http://schemas.openxmlformats.org/officeDocument/2006/relationships/image" Target="../media/image31.png"/></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chart" Target="../charts/chart150.xml"/><Relationship Id="rId5" Type="http://schemas.openxmlformats.org/officeDocument/2006/relationships/chart" Target="../charts/chart149.xml"/><Relationship Id="rId4" Type="http://schemas.openxmlformats.org/officeDocument/2006/relationships/image" Target="../media/image32.png"/></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chart" Target="../charts/chart155.xml"/><Relationship Id="rId5" Type="http://schemas.openxmlformats.org/officeDocument/2006/relationships/chart" Target="../charts/chart154.xml"/><Relationship Id="rId4" Type="http://schemas.openxmlformats.org/officeDocument/2006/relationships/image" Target="../media/image33.png"/></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chart" Target="../charts/chart160.xml"/><Relationship Id="rId5" Type="http://schemas.openxmlformats.org/officeDocument/2006/relationships/chart" Target="../charts/chart159.xml"/><Relationship Id="rId4" Type="http://schemas.openxmlformats.org/officeDocument/2006/relationships/image" Target="../media/image34.png"/></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chart" Target="../charts/chart165.xml"/><Relationship Id="rId5" Type="http://schemas.openxmlformats.org/officeDocument/2006/relationships/chart" Target="../charts/chart164.xml"/><Relationship Id="rId4" Type="http://schemas.openxmlformats.org/officeDocument/2006/relationships/image" Target="../media/image35.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chart" Target="../charts/chart170.xml"/><Relationship Id="rId5" Type="http://schemas.openxmlformats.org/officeDocument/2006/relationships/chart" Target="../charts/chart169.xml"/><Relationship Id="rId4" Type="http://schemas.openxmlformats.org/officeDocument/2006/relationships/image" Target="../media/image36.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78.xml"/><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81.xml"/><Relationship Id="rId2" Type="http://schemas.openxmlformats.org/officeDocument/2006/relationships/chart" Target="../charts/chart180.xml"/><Relationship Id="rId1" Type="http://schemas.openxmlformats.org/officeDocument/2006/relationships/chart" Target="../charts/chart17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182.xml"/></Relationships>
</file>

<file path=xl/drawings/_rels/drawing45.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135708</xdr:rowOff>
    </xdr:from>
    <xdr:to>
      <xdr:col>2</xdr:col>
      <xdr:colOff>985</xdr:colOff>
      <xdr:row>1</xdr:row>
      <xdr:rowOff>4871807</xdr:rowOff>
    </xdr:to>
    <xdr:pic>
      <xdr:nvPicPr>
        <xdr:cNvPr id="3" name="Grafický objekt 14">
          <a:extLst>
            <a:ext uri="{FF2B5EF4-FFF2-40B4-BE49-F238E27FC236}">
              <a16:creationId xmlns:a16="http://schemas.microsoft.com/office/drawing/2014/main" id="{360490B8-8EB1-46D9-A668-C5591BE81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5212533"/>
          <a:ext cx="6135085" cy="4736099"/>
        </a:xfrm>
        <a:prstGeom prst="rect">
          <a:avLst/>
        </a:prstGeom>
      </xdr:spPr>
    </xdr:pic>
    <xdr:clientData/>
  </xdr:twoCellAnchor>
  <xdr:twoCellAnchor editAs="oneCell">
    <xdr:from>
      <xdr:col>1</xdr:col>
      <xdr:colOff>1583663</xdr:colOff>
      <xdr:row>1</xdr:row>
      <xdr:rowOff>3951396</xdr:rowOff>
    </xdr:from>
    <xdr:to>
      <xdr:col>2</xdr:col>
      <xdr:colOff>59620</xdr:colOff>
      <xdr:row>2</xdr:row>
      <xdr:rowOff>146914</xdr:rowOff>
    </xdr:to>
    <xdr:pic>
      <xdr:nvPicPr>
        <xdr:cNvPr id="5" name="Obrázek 4">
          <a:extLst>
            <a:ext uri="{FF2B5EF4-FFF2-40B4-BE49-F238E27FC236}">
              <a16:creationId xmlns:a16="http://schemas.microsoft.com/office/drawing/2014/main" id="{40D98EAA-0F99-44DB-92F2-F97706F67F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8337" y="9028635"/>
          <a:ext cx="1838696" cy="1272757"/>
        </a:xfrm>
        <a:prstGeom prst="rect">
          <a:avLst/>
        </a:prstGeom>
      </xdr:spPr>
    </xdr:pic>
    <xdr:clientData/>
  </xdr:twoCellAnchor>
  <xdr:twoCellAnchor editAs="oneCell">
    <xdr:from>
      <xdr:col>0</xdr:col>
      <xdr:colOff>0</xdr:colOff>
      <xdr:row>0</xdr:row>
      <xdr:rowOff>1</xdr:rowOff>
    </xdr:from>
    <xdr:to>
      <xdr:col>0</xdr:col>
      <xdr:colOff>1800000</xdr:colOff>
      <xdr:row>0</xdr:row>
      <xdr:rowOff>597114</xdr:rowOff>
    </xdr:to>
    <xdr:pic>
      <xdr:nvPicPr>
        <xdr:cNvPr id="2" name="Obrázek 1">
          <a:extLst>
            <a:ext uri="{FF2B5EF4-FFF2-40B4-BE49-F238E27FC236}">
              <a16:creationId xmlns:a16="http://schemas.microsoft.com/office/drawing/2014/main" id="{D83AFF5B-F571-4662-92CD-374AA5A8A8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
          <a:ext cx="1800000" cy="597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131082</xdr:colOff>
      <xdr:row>20</xdr:row>
      <xdr:rowOff>82096</xdr:rowOff>
    </xdr:from>
    <xdr:to>
      <xdr:col>12</xdr:col>
      <xdr:colOff>628317</xdr:colOff>
      <xdr:row>44</xdr:row>
      <xdr:rowOff>9071</xdr:rowOff>
    </xdr:to>
    <xdr:graphicFrame macro="">
      <xdr:nvGraphicFramePr>
        <xdr:cNvPr id="2" name="Graf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124732</xdr:colOff>
      <xdr:row>20</xdr:row>
      <xdr:rowOff>82096</xdr:rowOff>
    </xdr:from>
    <xdr:to>
      <xdr:col>7</xdr:col>
      <xdr:colOff>131081</xdr:colOff>
      <xdr:row>34</xdr:row>
      <xdr:rowOff>37193</xdr:rowOff>
    </xdr:to>
    <xdr:graphicFrame macro="">
      <xdr:nvGraphicFramePr>
        <xdr:cNvPr id="4" name="Graf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124732</xdr:colOff>
      <xdr:row>30</xdr:row>
      <xdr:rowOff>140607</xdr:rowOff>
    </xdr:from>
    <xdr:to>
      <xdr:col>7</xdr:col>
      <xdr:colOff>236309</xdr:colOff>
      <xdr:row>45</xdr:row>
      <xdr:rowOff>45356</xdr:rowOff>
    </xdr:to>
    <xdr:graphicFrame macro="">
      <xdr:nvGraphicFramePr>
        <xdr:cNvPr id="3" name="Graf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16</xdr:row>
      <xdr:rowOff>81643</xdr:rowOff>
    </xdr:from>
    <xdr:to>
      <xdr:col>13</xdr:col>
      <xdr:colOff>609600</xdr:colOff>
      <xdr:row>41</xdr:row>
      <xdr:rowOff>139065</xdr:rowOff>
    </xdr:to>
    <xdr:graphicFrame macro="">
      <xdr:nvGraphicFramePr>
        <xdr:cNvPr id="3" name="Graf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18</xdr:row>
      <xdr:rowOff>130629</xdr:rowOff>
    </xdr:from>
    <xdr:to>
      <xdr:col>9</xdr:col>
      <xdr:colOff>911679</xdr:colOff>
      <xdr:row>43</xdr:row>
      <xdr:rowOff>142875</xdr:rowOff>
    </xdr:to>
    <xdr:graphicFrame macro="">
      <xdr:nvGraphicFramePr>
        <xdr:cNvPr id="3" name="Graf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xdr:colOff>
      <xdr:row>19</xdr:row>
      <xdr:rowOff>6804</xdr:rowOff>
    </xdr:from>
    <xdr:to>
      <xdr:col>9</xdr:col>
      <xdr:colOff>906531</xdr:colOff>
      <xdr:row>42</xdr:row>
      <xdr:rowOff>44241</xdr:rowOff>
    </xdr:to>
    <xdr:graphicFrame macro="">
      <xdr:nvGraphicFramePr>
        <xdr:cNvPr id="2" name="Graf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266514</xdr:colOff>
      <xdr:row>36</xdr:row>
      <xdr:rowOff>2489</xdr:rowOff>
    </xdr:from>
    <xdr:to>
      <xdr:col>8</xdr:col>
      <xdr:colOff>594284</xdr:colOff>
      <xdr:row>44</xdr:row>
      <xdr:rowOff>131979</xdr:rowOff>
    </xdr:to>
    <xdr:graphicFrame macro="">
      <xdr:nvGraphicFramePr>
        <xdr:cNvPr id="4" name="Graf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331134</xdr:colOff>
      <xdr:row>36</xdr:row>
      <xdr:rowOff>2489</xdr:rowOff>
    </xdr:from>
    <xdr:to>
      <xdr:col>8</xdr:col>
      <xdr:colOff>876238</xdr:colOff>
      <xdr:row>44</xdr:row>
      <xdr:rowOff>63501</xdr:rowOff>
    </xdr:to>
    <xdr:graphicFrame macro="">
      <xdr:nvGraphicFramePr>
        <xdr:cNvPr id="2" name="Graf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61008</xdr:colOff>
      <xdr:row>36</xdr:row>
      <xdr:rowOff>2489</xdr:rowOff>
    </xdr:from>
    <xdr:to>
      <xdr:col>2</xdr:col>
      <xdr:colOff>281327</xdr:colOff>
      <xdr:row>44</xdr:row>
      <xdr:rowOff>75951</xdr:rowOff>
    </xdr:to>
    <xdr:graphicFrame macro="">
      <xdr:nvGraphicFramePr>
        <xdr:cNvPr id="3" name="Graf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xdr:colOff>
      <xdr:row>1</xdr:row>
      <xdr:rowOff>212187</xdr:rowOff>
    </xdr:from>
    <xdr:to>
      <xdr:col>0</xdr:col>
      <xdr:colOff>1082829</xdr:colOff>
      <xdr:row>6</xdr:row>
      <xdr:rowOff>2222</xdr:rowOff>
    </xdr:to>
    <xdr:pic>
      <xdr:nvPicPr>
        <xdr:cNvPr id="8" name="Obrázek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9389" b="9389"/>
        <a:stretch/>
      </xdr:blipFill>
      <xdr:spPr>
        <a:xfrm>
          <a:off x="1" y="469362"/>
          <a:ext cx="1082828" cy="637760"/>
        </a:xfrm>
        <a:prstGeom prst="rect">
          <a:avLst/>
        </a:prstGeom>
      </xdr:spPr>
    </xdr:pic>
    <xdr:clientData/>
  </xdr:twoCellAnchor>
  <xdr:twoCellAnchor>
    <xdr:from>
      <xdr:col>0</xdr:col>
      <xdr:colOff>0</xdr:colOff>
      <xdr:row>9</xdr:row>
      <xdr:rowOff>9238</xdr:rowOff>
    </xdr:from>
    <xdr:to>
      <xdr:col>0</xdr:col>
      <xdr:colOff>123825</xdr:colOff>
      <xdr:row>25</xdr:row>
      <xdr:rowOff>89546</xdr:rowOff>
    </xdr:to>
    <xdr:graphicFrame macro="">
      <xdr:nvGraphicFramePr>
        <xdr:cNvPr id="9" name="Graf 8">
          <a:extLst>
            <a:ext uri="{FF2B5EF4-FFF2-40B4-BE49-F238E27FC236}">
              <a16:creationId xmlns:a16="http://schemas.microsoft.com/office/drawing/2014/main" id="{910DCF15-5149-40B8-BD1A-522A42BD48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571504</xdr:colOff>
      <xdr:row>35</xdr:row>
      <xdr:rowOff>19050</xdr:rowOff>
    </xdr:from>
    <xdr:to>
      <xdr:col>8</xdr:col>
      <xdr:colOff>50347</xdr:colOff>
      <xdr:row>45</xdr:row>
      <xdr:rowOff>95249</xdr:rowOff>
    </xdr:to>
    <xdr:graphicFrame macro="">
      <xdr:nvGraphicFramePr>
        <xdr:cNvPr id="2" name="Graf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643889</xdr:colOff>
      <xdr:row>35</xdr:row>
      <xdr:rowOff>47625</xdr:rowOff>
    </xdr:from>
    <xdr:to>
      <xdr:col>8</xdr:col>
      <xdr:colOff>866774</xdr:colOff>
      <xdr:row>45</xdr:row>
      <xdr:rowOff>9525</xdr:rowOff>
    </xdr:to>
    <xdr:graphicFrame macro="">
      <xdr:nvGraphicFramePr>
        <xdr:cNvPr id="3" name="Graf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60960</xdr:colOff>
      <xdr:row>1</xdr:row>
      <xdr:rowOff>9525</xdr:rowOff>
    </xdr:from>
    <xdr:to>
      <xdr:col>0</xdr:col>
      <xdr:colOff>1027464</xdr:colOff>
      <xdr:row>6</xdr:row>
      <xdr:rowOff>60616</xdr:rowOff>
    </xdr:to>
    <xdr:pic>
      <xdr:nvPicPr>
        <xdr:cNvPr id="9" name="Obrázek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0960" y="240846"/>
          <a:ext cx="966504" cy="677020"/>
        </a:xfrm>
        <a:prstGeom prst="rect">
          <a:avLst/>
        </a:prstGeom>
      </xdr:spPr>
    </xdr:pic>
    <xdr:clientData/>
  </xdr:twoCellAnchor>
  <xdr:twoCellAnchor>
    <xdr:from>
      <xdr:col>0</xdr:col>
      <xdr:colOff>0</xdr:colOff>
      <xdr:row>9</xdr:row>
      <xdr:rowOff>17478</xdr:rowOff>
    </xdr:from>
    <xdr:to>
      <xdr:col>0</xdr:col>
      <xdr:colOff>123825</xdr:colOff>
      <xdr:row>24</xdr:row>
      <xdr:rowOff>132826</xdr:rowOff>
    </xdr:to>
    <xdr:graphicFrame macro="">
      <xdr:nvGraphicFramePr>
        <xdr:cNvPr id="8" name="Graf 7">
          <a:extLst>
            <a:ext uri="{FF2B5EF4-FFF2-40B4-BE49-F238E27FC236}">
              <a16:creationId xmlns:a16="http://schemas.microsoft.com/office/drawing/2014/main" id="{FBF72DEA-1AB1-404D-BA51-763C18E82A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38100</xdr:colOff>
      <xdr:row>35</xdr:row>
      <xdr:rowOff>19050</xdr:rowOff>
    </xdr:from>
    <xdr:to>
      <xdr:col>2</xdr:col>
      <xdr:colOff>600075</xdr:colOff>
      <xdr:row>45</xdr:row>
      <xdr:rowOff>38100</xdr:rowOff>
    </xdr:to>
    <xdr:graphicFrame macro="">
      <xdr:nvGraphicFramePr>
        <xdr:cNvPr id="10" name="Graf 9">
          <a:extLst>
            <a:ext uri="{FF2B5EF4-FFF2-40B4-BE49-F238E27FC236}">
              <a16:creationId xmlns:a16="http://schemas.microsoft.com/office/drawing/2014/main" id="{3C1E1CDE-38B5-417B-8608-45C630C81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6" name="Obrázek 5">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8" name="Obrázek 7">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19152</xdr:rowOff>
    </xdr:to>
    <xdr:pic>
      <xdr:nvPicPr>
        <xdr:cNvPr id="2" name="Obrázek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19151</xdr:rowOff>
    </xdr:to>
    <xdr:pic>
      <xdr:nvPicPr>
        <xdr:cNvPr id="7" name="Obrázek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19152</xdr:rowOff>
    </xdr:to>
    <xdr:pic>
      <xdr:nvPicPr>
        <xdr:cNvPr id="3" name="Obrázek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436792</xdr:colOff>
      <xdr:row>35</xdr:row>
      <xdr:rowOff>9526</xdr:rowOff>
    </xdr:from>
    <xdr:to>
      <xdr:col>7</xdr:col>
      <xdr:colOff>610961</xdr:colOff>
      <xdr:row>45</xdr:row>
      <xdr:rowOff>19051</xdr:rowOff>
    </xdr:to>
    <xdr:graphicFrame macro="">
      <xdr:nvGraphicFramePr>
        <xdr:cNvPr id="2" name="Graf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579664</xdr:colOff>
      <xdr:row>34</xdr:row>
      <xdr:rowOff>142876</xdr:rowOff>
    </xdr:from>
    <xdr:to>
      <xdr:col>8</xdr:col>
      <xdr:colOff>866775</xdr:colOff>
      <xdr:row>45</xdr:row>
      <xdr:rowOff>123825</xdr:rowOff>
    </xdr:to>
    <xdr:graphicFrame macro="">
      <xdr:nvGraphicFramePr>
        <xdr:cNvPr id="3" name="Graf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9526</xdr:rowOff>
    </xdr:from>
    <xdr:to>
      <xdr:col>2</xdr:col>
      <xdr:colOff>457200</xdr:colOff>
      <xdr:row>45</xdr:row>
      <xdr:rowOff>43545</xdr:rowOff>
    </xdr:to>
    <xdr:graphicFrame macro="">
      <xdr:nvGraphicFramePr>
        <xdr:cNvPr id="4" name="Graf 3">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127991</xdr:colOff>
      <xdr:row>1</xdr:row>
      <xdr:rowOff>0</xdr:rowOff>
    </xdr:from>
    <xdr:to>
      <xdr:col>0</xdr:col>
      <xdr:colOff>1038472</xdr:colOff>
      <xdr:row>6</xdr:row>
      <xdr:rowOff>11271</xdr:rowOff>
    </xdr:to>
    <xdr:pic>
      <xdr:nvPicPr>
        <xdr:cNvPr id="7" name="Obrázek 6">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27991" y="231321"/>
          <a:ext cx="910481" cy="637200"/>
        </a:xfrm>
        <a:prstGeom prst="rect">
          <a:avLst/>
        </a:prstGeom>
      </xdr:spPr>
    </xdr:pic>
    <xdr:clientData/>
  </xdr:twoCellAnchor>
  <xdr:twoCellAnchor>
    <xdr:from>
      <xdr:col>0</xdr:col>
      <xdr:colOff>0</xdr:colOff>
      <xdr:row>8</xdr:row>
      <xdr:rowOff>152400</xdr:rowOff>
    </xdr:from>
    <xdr:to>
      <xdr:col>0</xdr:col>
      <xdr:colOff>123825</xdr:colOff>
      <xdr:row>24</xdr:row>
      <xdr:rowOff>135775</xdr:rowOff>
    </xdr:to>
    <xdr:graphicFrame macro="">
      <xdr:nvGraphicFramePr>
        <xdr:cNvPr id="8" name="Graf 7">
          <a:extLst>
            <a:ext uri="{FF2B5EF4-FFF2-40B4-BE49-F238E27FC236}">
              <a16:creationId xmlns:a16="http://schemas.microsoft.com/office/drawing/2014/main" id="{096DF24D-1E95-42D8-AEE1-39F6213EB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511631</xdr:colOff>
      <xdr:row>35</xdr:row>
      <xdr:rowOff>9525</xdr:rowOff>
    </xdr:from>
    <xdr:to>
      <xdr:col>7</xdr:col>
      <xdr:colOff>666751</xdr:colOff>
      <xdr:row>45</xdr:row>
      <xdr:rowOff>80282</xdr:rowOff>
    </xdr:to>
    <xdr:graphicFrame macro="">
      <xdr:nvGraphicFramePr>
        <xdr:cNvPr id="2" name="Graf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704850</xdr:colOff>
      <xdr:row>35</xdr:row>
      <xdr:rowOff>9524</xdr:rowOff>
    </xdr:from>
    <xdr:to>
      <xdr:col>8</xdr:col>
      <xdr:colOff>876299</xdr:colOff>
      <xdr:row>45</xdr:row>
      <xdr:rowOff>76199</xdr:rowOff>
    </xdr:to>
    <xdr:graphicFrame macro="">
      <xdr:nvGraphicFramePr>
        <xdr:cNvPr id="3" name="Graf 2">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66676</xdr:rowOff>
    </xdr:to>
    <xdr:graphicFrame macro="">
      <xdr:nvGraphicFramePr>
        <xdr:cNvPr id="4" name="Graf 3">
          <a:extLst>
            <a:ext uri="{FF2B5EF4-FFF2-40B4-BE49-F238E27FC236}">
              <a16:creationId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17145</xdr:rowOff>
    </xdr:from>
    <xdr:to>
      <xdr:col>0</xdr:col>
      <xdr:colOff>123825</xdr:colOff>
      <xdr:row>34</xdr:row>
      <xdr:rowOff>7620</xdr:rowOff>
    </xdr:to>
    <xdr:graphicFrame macro="">
      <xdr:nvGraphicFramePr>
        <xdr:cNvPr id="6" name="Graf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99497</xdr:colOff>
      <xdr:row>1</xdr:row>
      <xdr:rowOff>0</xdr:rowOff>
    </xdr:from>
    <xdr:to>
      <xdr:col>0</xdr:col>
      <xdr:colOff>1005217</xdr:colOff>
      <xdr:row>6</xdr:row>
      <xdr:rowOff>7920</xdr:rowOff>
    </xdr:to>
    <xdr:pic>
      <xdr:nvPicPr>
        <xdr:cNvPr id="7" name="Obrázek 6">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97" y="231321"/>
          <a:ext cx="905720" cy="633849"/>
        </a:xfrm>
        <a:prstGeom prst="rect">
          <a:avLst/>
        </a:prstGeom>
      </xdr:spPr>
    </xdr:pic>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C4DD86EF-FA02-40B0-8531-C831EA6D6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23</xdr:row>
      <xdr:rowOff>76200</xdr:rowOff>
    </xdr:from>
    <xdr:to>
      <xdr:col>7</xdr:col>
      <xdr:colOff>247650</xdr:colOff>
      <xdr:row>45</xdr:row>
      <xdr:rowOff>104775</xdr:rowOff>
    </xdr:to>
    <xdr:graphicFrame macro="">
      <xdr:nvGraphicFramePr>
        <xdr:cNvPr id="2" name="Graf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9524</xdr:rowOff>
    </xdr:from>
    <xdr:to>
      <xdr:col>0</xdr:col>
      <xdr:colOff>123825</xdr:colOff>
      <xdr:row>23</xdr:row>
      <xdr:rowOff>85724</xdr:rowOff>
    </xdr:to>
    <xdr:graphicFrame macro="">
      <xdr:nvGraphicFramePr>
        <xdr:cNvPr id="5" name="Graf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333375</xdr:colOff>
      <xdr:row>23</xdr:row>
      <xdr:rowOff>76200</xdr:rowOff>
    </xdr:from>
    <xdr:to>
      <xdr:col>13</xdr:col>
      <xdr:colOff>653142</xdr:colOff>
      <xdr:row>45</xdr:row>
      <xdr:rowOff>95250</xdr:rowOff>
    </xdr:to>
    <xdr:graphicFrame macro="">
      <xdr:nvGraphicFramePr>
        <xdr:cNvPr id="3" name="Graf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492580</xdr:colOff>
      <xdr:row>34</xdr:row>
      <xdr:rowOff>133350</xdr:rowOff>
    </xdr:from>
    <xdr:to>
      <xdr:col>8</xdr:col>
      <xdr:colOff>121103</xdr:colOff>
      <xdr:row>45</xdr:row>
      <xdr:rowOff>66675</xdr:rowOff>
    </xdr:to>
    <xdr:graphicFrame macro="">
      <xdr:nvGraphicFramePr>
        <xdr:cNvPr id="2" name="Graf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683080</xdr:colOff>
      <xdr:row>34</xdr:row>
      <xdr:rowOff>133350</xdr:rowOff>
    </xdr:from>
    <xdr:to>
      <xdr:col>8</xdr:col>
      <xdr:colOff>866776</xdr:colOff>
      <xdr:row>44</xdr:row>
      <xdr:rowOff>76199</xdr:rowOff>
    </xdr:to>
    <xdr:graphicFrame macro="">
      <xdr:nvGraphicFramePr>
        <xdr:cNvPr id="3" name="Graf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133350</xdr:rowOff>
    </xdr:from>
    <xdr:to>
      <xdr:col>2</xdr:col>
      <xdr:colOff>514349</xdr:colOff>
      <xdr:row>45</xdr:row>
      <xdr:rowOff>47625</xdr:rowOff>
    </xdr:to>
    <xdr:graphicFrame macro="">
      <xdr:nvGraphicFramePr>
        <xdr:cNvPr id="4" name="Graf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99416</xdr:colOff>
      <xdr:row>1</xdr:row>
      <xdr:rowOff>0</xdr:rowOff>
    </xdr:from>
    <xdr:to>
      <xdr:col>0</xdr:col>
      <xdr:colOff>1007831</xdr:colOff>
      <xdr:row>6</xdr:row>
      <xdr:rowOff>9825</xdr:rowOff>
    </xdr:to>
    <xdr:pic>
      <xdr:nvPicPr>
        <xdr:cNvPr id="7" name="Obrázek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9416" y="231321"/>
          <a:ext cx="908415" cy="635754"/>
        </a:xfrm>
        <a:prstGeom prst="rect">
          <a:avLst/>
        </a:prstGeom>
      </xdr:spPr>
    </xdr:pic>
    <xdr:clientData/>
  </xdr:twoCellAnchor>
  <xdr:twoCellAnchor>
    <xdr:from>
      <xdr:col>0</xdr:col>
      <xdr:colOff>0</xdr:colOff>
      <xdr:row>8</xdr:row>
      <xdr:rowOff>153184</xdr:rowOff>
    </xdr:from>
    <xdr:to>
      <xdr:col>0</xdr:col>
      <xdr:colOff>123825</xdr:colOff>
      <xdr:row>24</xdr:row>
      <xdr:rowOff>137473</xdr:rowOff>
    </xdr:to>
    <xdr:graphicFrame macro="">
      <xdr:nvGraphicFramePr>
        <xdr:cNvPr id="8" name="Graf 7">
          <a:extLst>
            <a:ext uri="{FF2B5EF4-FFF2-40B4-BE49-F238E27FC236}">
              <a16:creationId xmlns:a16="http://schemas.microsoft.com/office/drawing/2014/main" id="{6304CCAA-DB51-4089-802D-516A2B7B63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xdr:col>
      <xdr:colOff>542928</xdr:colOff>
      <xdr:row>36</xdr:row>
      <xdr:rowOff>9525</xdr:rowOff>
    </xdr:from>
    <xdr:to>
      <xdr:col>8</xdr:col>
      <xdr:colOff>295275</xdr:colOff>
      <xdr:row>45</xdr:row>
      <xdr:rowOff>76200</xdr:rowOff>
    </xdr:to>
    <xdr:graphicFrame macro="">
      <xdr:nvGraphicFramePr>
        <xdr:cNvPr id="2" name="Graf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666748</xdr:colOff>
      <xdr:row>36</xdr:row>
      <xdr:rowOff>9525</xdr:rowOff>
    </xdr:from>
    <xdr:to>
      <xdr:col>8</xdr:col>
      <xdr:colOff>857250</xdr:colOff>
      <xdr:row>45</xdr:row>
      <xdr:rowOff>66675</xdr:rowOff>
    </xdr:to>
    <xdr:graphicFrame macro="">
      <xdr:nvGraphicFramePr>
        <xdr:cNvPr id="3" name="Graf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36</xdr:row>
      <xdr:rowOff>9525</xdr:rowOff>
    </xdr:from>
    <xdr:to>
      <xdr:col>2</xdr:col>
      <xdr:colOff>533399</xdr:colOff>
      <xdr:row>45</xdr:row>
      <xdr:rowOff>76200</xdr:rowOff>
    </xdr:to>
    <xdr:graphicFrame macro="">
      <xdr:nvGraphicFramePr>
        <xdr:cNvPr id="4" name="Graf 3">
          <a:extLst>
            <a:ext uri="{FF2B5EF4-FFF2-40B4-BE49-F238E27FC236}">
              <a16:creationId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27</xdr:row>
      <xdr:rowOff>15240</xdr:rowOff>
    </xdr:from>
    <xdr:to>
      <xdr:col>0</xdr:col>
      <xdr:colOff>123825</xdr:colOff>
      <xdr:row>35</xdr:row>
      <xdr:rowOff>5715</xdr:rowOff>
    </xdr:to>
    <xdr:graphicFrame macro="">
      <xdr:nvGraphicFramePr>
        <xdr:cNvPr id="12" name="Graf 11">
          <a:extLst>
            <a:ext uri="{FF2B5EF4-FFF2-40B4-BE49-F238E27FC236}">
              <a16:creationId xmlns:a16="http://schemas.microsoft.com/office/drawing/2014/main" id="{94F3ED56-E3EB-43F6-A387-8AD04590E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8" name="Graf 7">
          <a:extLst>
            <a:ext uri="{FF2B5EF4-FFF2-40B4-BE49-F238E27FC236}">
              <a16:creationId xmlns:a16="http://schemas.microsoft.com/office/drawing/2014/main" id="{FB8D3B56-B169-4526-9032-BB8A1F48B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2</xdr:col>
      <xdr:colOff>526597</xdr:colOff>
      <xdr:row>34</xdr:row>
      <xdr:rowOff>152399</xdr:rowOff>
    </xdr:from>
    <xdr:to>
      <xdr:col>7</xdr:col>
      <xdr:colOff>809625</xdr:colOff>
      <xdr:row>45</xdr:row>
      <xdr:rowOff>66674</xdr:rowOff>
    </xdr:to>
    <xdr:graphicFrame macro="">
      <xdr:nvGraphicFramePr>
        <xdr:cNvPr id="2" name="Graf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800100</xdr:colOff>
      <xdr:row>34</xdr:row>
      <xdr:rowOff>152399</xdr:rowOff>
    </xdr:from>
    <xdr:to>
      <xdr:col>8</xdr:col>
      <xdr:colOff>847725</xdr:colOff>
      <xdr:row>45</xdr:row>
      <xdr:rowOff>76199</xdr:rowOff>
    </xdr:to>
    <xdr:graphicFrame macro="">
      <xdr:nvGraphicFramePr>
        <xdr:cNvPr id="3" name="Graf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34</xdr:row>
      <xdr:rowOff>152399</xdr:rowOff>
    </xdr:from>
    <xdr:to>
      <xdr:col>2</xdr:col>
      <xdr:colOff>514349</xdr:colOff>
      <xdr:row>45</xdr:row>
      <xdr:rowOff>76199</xdr:rowOff>
    </xdr:to>
    <xdr:graphicFrame macro="">
      <xdr:nvGraphicFramePr>
        <xdr:cNvPr id="4" name="Graf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101507</xdr:colOff>
      <xdr:row>1</xdr:row>
      <xdr:rowOff>0</xdr:rowOff>
    </xdr:from>
    <xdr:to>
      <xdr:col>0</xdr:col>
      <xdr:colOff>1007227</xdr:colOff>
      <xdr:row>6</xdr:row>
      <xdr:rowOff>7920</xdr:rowOff>
    </xdr:to>
    <xdr:pic>
      <xdr:nvPicPr>
        <xdr:cNvPr id="7" name="Obrázek 6">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1507" y="231321"/>
          <a:ext cx="905720" cy="633849"/>
        </a:xfrm>
        <a:prstGeom prst="rect">
          <a:avLst/>
        </a:prstGeom>
      </xdr:spPr>
    </xdr:pic>
    <xdr:clientData/>
  </xdr:twoCellAnchor>
  <xdr:twoCellAnchor>
    <xdr:from>
      <xdr:col>0</xdr:col>
      <xdr:colOff>0</xdr:colOff>
      <xdr:row>26</xdr:row>
      <xdr:rowOff>16420</xdr:rowOff>
    </xdr:from>
    <xdr:to>
      <xdr:col>0</xdr:col>
      <xdr:colOff>123825</xdr:colOff>
      <xdr:row>34</xdr:row>
      <xdr:rowOff>7158</xdr:rowOff>
    </xdr:to>
    <xdr:graphicFrame macro="">
      <xdr:nvGraphicFramePr>
        <xdr:cNvPr id="8" name="Graf 7">
          <a:extLst>
            <a:ext uri="{FF2B5EF4-FFF2-40B4-BE49-F238E27FC236}">
              <a16:creationId xmlns:a16="http://schemas.microsoft.com/office/drawing/2014/main" id="{BCD5DB2B-8A6C-4AF1-A626-535F4368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140918</xdr:rowOff>
    </xdr:to>
    <xdr:graphicFrame macro="">
      <xdr:nvGraphicFramePr>
        <xdr:cNvPr id="9" name="Graf 8">
          <a:extLst>
            <a:ext uri="{FF2B5EF4-FFF2-40B4-BE49-F238E27FC236}">
              <a16:creationId xmlns:a16="http://schemas.microsoft.com/office/drawing/2014/main" id="{E9472A4B-ED45-4371-85C3-FDFF7289D7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2</xdr:col>
      <xdr:colOff>534762</xdr:colOff>
      <xdr:row>35</xdr:row>
      <xdr:rowOff>9525</xdr:rowOff>
    </xdr:from>
    <xdr:to>
      <xdr:col>7</xdr:col>
      <xdr:colOff>845003</xdr:colOff>
      <xdr:row>45</xdr:row>
      <xdr:rowOff>57150</xdr:rowOff>
    </xdr:to>
    <xdr:graphicFrame macro="">
      <xdr:nvGraphicFramePr>
        <xdr:cNvPr id="2" name="Graf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790575</xdr:colOff>
      <xdr:row>35</xdr:row>
      <xdr:rowOff>9525</xdr:rowOff>
    </xdr:from>
    <xdr:to>
      <xdr:col>8</xdr:col>
      <xdr:colOff>819150</xdr:colOff>
      <xdr:row>45</xdr:row>
      <xdr:rowOff>47625</xdr:rowOff>
    </xdr:to>
    <xdr:graphicFrame macro="">
      <xdr:nvGraphicFramePr>
        <xdr:cNvPr id="3" name="Graf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35</xdr:row>
      <xdr:rowOff>9525</xdr:rowOff>
    </xdr:from>
    <xdr:to>
      <xdr:col>2</xdr:col>
      <xdr:colOff>542924</xdr:colOff>
      <xdr:row>45</xdr:row>
      <xdr:rowOff>85725</xdr:rowOff>
    </xdr:to>
    <xdr:graphicFrame macro="">
      <xdr:nvGraphicFramePr>
        <xdr:cNvPr id="4" name="Graf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102379</xdr:colOff>
      <xdr:row>0</xdr:row>
      <xdr:rowOff>180975</xdr:rowOff>
    </xdr:from>
    <xdr:to>
      <xdr:col>0</xdr:col>
      <xdr:colOff>1007841</xdr:colOff>
      <xdr:row>5</xdr:row>
      <xdr:rowOff>120315</xdr:rowOff>
    </xdr:to>
    <xdr:pic>
      <xdr:nvPicPr>
        <xdr:cNvPr id="7" name="Obrázek 6">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2379" y="180975"/>
          <a:ext cx="905462" cy="646911"/>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6580DBB-EF74-4F3B-A9A4-D94C1AD6E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134470</xdr:rowOff>
    </xdr:to>
    <xdr:graphicFrame macro="">
      <xdr:nvGraphicFramePr>
        <xdr:cNvPr id="9" name="Graf 8">
          <a:extLst>
            <a:ext uri="{FF2B5EF4-FFF2-40B4-BE49-F238E27FC236}">
              <a16:creationId xmlns:a16="http://schemas.microsoft.com/office/drawing/2014/main" id="{D0606D90-58F3-43B1-BF1C-A159513CD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2</xdr:col>
      <xdr:colOff>530681</xdr:colOff>
      <xdr:row>35</xdr:row>
      <xdr:rowOff>38100</xdr:rowOff>
    </xdr:from>
    <xdr:to>
      <xdr:col>8</xdr:col>
      <xdr:colOff>257175</xdr:colOff>
      <xdr:row>45</xdr:row>
      <xdr:rowOff>54429</xdr:rowOff>
    </xdr:to>
    <xdr:graphicFrame macro="">
      <xdr:nvGraphicFramePr>
        <xdr:cNvPr id="2" name="Graf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790576</xdr:colOff>
      <xdr:row>35</xdr:row>
      <xdr:rowOff>38100</xdr:rowOff>
    </xdr:from>
    <xdr:to>
      <xdr:col>8</xdr:col>
      <xdr:colOff>847726</xdr:colOff>
      <xdr:row>45</xdr:row>
      <xdr:rowOff>65315</xdr:rowOff>
    </xdr:to>
    <xdr:graphicFrame macro="">
      <xdr:nvGraphicFramePr>
        <xdr:cNvPr id="3" name="Graf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38100</xdr:rowOff>
    </xdr:from>
    <xdr:to>
      <xdr:col>2</xdr:col>
      <xdr:colOff>533399</xdr:colOff>
      <xdr:row>45</xdr:row>
      <xdr:rowOff>61365</xdr:rowOff>
    </xdr:to>
    <xdr:graphicFrame macro="">
      <xdr:nvGraphicFramePr>
        <xdr:cNvPr id="4" name="Graf 3">
          <a:extLst>
            <a:ext uri="{FF2B5EF4-FFF2-40B4-BE49-F238E27FC236}">
              <a16:creationId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9826</xdr:rowOff>
    </xdr:to>
    <xdr:pic>
      <xdr:nvPicPr>
        <xdr:cNvPr id="7" name="Obrázek 6">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5"/>
        </a:xfrm>
        <a:prstGeom prst="rect">
          <a:avLst/>
        </a:prstGeom>
      </xdr:spPr>
    </xdr:pic>
    <xdr:clientData/>
  </xdr:twoCellAnchor>
  <xdr:twoCellAnchor>
    <xdr:from>
      <xdr:col>0</xdr:col>
      <xdr:colOff>0</xdr:colOff>
      <xdr:row>26</xdr:row>
      <xdr:rowOff>38100</xdr:rowOff>
    </xdr:from>
    <xdr:to>
      <xdr:col>0</xdr:col>
      <xdr:colOff>123825</xdr:colOff>
      <xdr:row>34</xdr:row>
      <xdr:rowOff>2334</xdr:rowOff>
    </xdr:to>
    <xdr:graphicFrame macro="">
      <xdr:nvGraphicFramePr>
        <xdr:cNvPr id="8" name="Graf 7">
          <a:extLst>
            <a:ext uri="{FF2B5EF4-FFF2-40B4-BE49-F238E27FC236}">
              <a16:creationId xmlns:a16="http://schemas.microsoft.com/office/drawing/2014/main" id="{517443B8-E25E-44CD-9663-4B9DC7E46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xdr:row>
      <xdr:rowOff>153830</xdr:rowOff>
    </xdr:from>
    <xdr:to>
      <xdr:col>0</xdr:col>
      <xdr:colOff>123825</xdr:colOff>
      <xdr:row>25</xdr:row>
      <xdr:rowOff>3577</xdr:rowOff>
    </xdr:to>
    <xdr:graphicFrame macro="">
      <xdr:nvGraphicFramePr>
        <xdr:cNvPr id="9" name="Graf 8">
          <a:extLst>
            <a:ext uri="{FF2B5EF4-FFF2-40B4-BE49-F238E27FC236}">
              <a16:creationId xmlns:a16="http://schemas.microsoft.com/office/drawing/2014/main" id="{F386EF36-9787-4364-BDFE-207F5DCC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2</xdr:col>
      <xdr:colOff>576945</xdr:colOff>
      <xdr:row>36</xdr:row>
      <xdr:rowOff>19050</xdr:rowOff>
    </xdr:from>
    <xdr:to>
      <xdr:col>8</xdr:col>
      <xdr:colOff>205468</xdr:colOff>
      <xdr:row>45</xdr:row>
      <xdr:rowOff>104775</xdr:rowOff>
    </xdr:to>
    <xdr:graphicFrame macro="">
      <xdr:nvGraphicFramePr>
        <xdr:cNvPr id="2" name="Graf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36</xdr:row>
      <xdr:rowOff>19050</xdr:rowOff>
    </xdr:from>
    <xdr:to>
      <xdr:col>8</xdr:col>
      <xdr:colOff>857250</xdr:colOff>
      <xdr:row>45</xdr:row>
      <xdr:rowOff>76200</xdr:rowOff>
    </xdr:to>
    <xdr:graphicFrame macro="">
      <xdr:nvGraphicFramePr>
        <xdr:cNvPr id="3" name="Graf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36</xdr:row>
      <xdr:rowOff>19050</xdr:rowOff>
    </xdr:from>
    <xdr:to>
      <xdr:col>2</xdr:col>
      <xdr:colOff>523874</xdr:colOff>
      <xdr:row>45</xdr:row>
      <xdr:rowOff>95923</xdr:rowOff>
    </xdr:to>
    <xdr:graphicFrame macro="">
      <xdr:nvGraphicFramePr>
        <xdr:cNvPr id="4" name="Graf 3">
          <a:extLst>
            <a:ext uri="{FF2B5EF4-FFF2-40B4-BE49-F238E27FC236}">
              <a16:creationId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27</xdr:row>
      <xdr:rowOff>38100</xdr:rowOff>
    </xdr:from>
    <xdr:to>
      <xdr:col>0</xdr:col>
      <xdr:colOff>123825</xdr:colOff>
      <xdr:row>35</xdr:row>
      <xdr:rowOff>2334</xdr:rowOff>
    </xdr:to>
    <xdr:graphicFrame macro="">
      <xdr:nvGraphicFramePr>
        <xdr:cNvPr id="8" name="Graf 7">
          <a:extLst>
            <a:ext uri="{FF2B5EF4-FFF2-40B4-BE49-F238E27FC236}">
              <a16:creationId xmlns:a16="http://schemas.microsoft.com/office/drawing/2014/main" id="{5B623BC1-622C-4C63-8DB4-1A30FCD59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25</xdr:row>
      <xdr:rowOff>0</xdr:rowOff>
    </xdr:to>
    <xdr:graphicFrame macro="">
      <xdr:nvGraphicFramePr>
        <xdr:cNvPr id="9" name="Graf 8">
          <a:extLst>
            <a:ext uri="{FF2B5EF4-FFF2-40B4-BE49-F238E27FC236}">
              <a16:creationId xmlns:a16="http://schemas.microsoft.com/office/drawing/2014/main" id="{66CA93C6-0911-4301-B89D-4F3F7E0B6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503466</xdr:colOff>
      <xdr:row>34</xdr:row>
      <xdr:rowOff>145598</xdr:rowOff>
    </xdr:from>
    <xdr:to>
      <xdr:col>8</xdr:col>
      <xdr:colOff>352425</xdr:colOff>
      <xdr:row>45</xdr:row>
      <xdr:rowOff>9527</xdr:rowOff>
    </xdr:to>
    <xdr:graphicFrame macro="">
      <xdr:nvGraphicFramePr>
        <xdr:cNvPr id="2" name="Graf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681720</xdr:colOff>
      <xdr:row>34</xdr:row>
      <xdr:rowOff>145598</xdr:rowOff>
    </xdr:from>
    <xdr:to>
      <xdr:col>8</xdr:col>
      <xdr:colOff>828676</xdr:colOff>
      <xdr:row>45</xdr:row>
      <xdr:rowOff>38100</xdr:rowOff>
    </xdr:to>
    <xdr:graphicFrame macro="">
      <xdr:nvGraphicFramePr>
        <xdr:cNvPr id="3" name="Graf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145598</xdr:rowOff>
    </xdr:from>
    <xdr:to>
      <xdr:col>2</xdr:col>
      <xdr:colOff>523874</xdr:colOff>
      <xdr:row>45</xdr:row>
      <xdr:rowOff>35083</xdr:rowOff>
    </xdr:to>
    <xdr:graphicFrame macro="">
      <xdr:nvGraphicFramePr>
        <xdr:cNvPr id="4" name="Graf 3">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7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E1F86573-63EA-4010-85AC-915FC8F73D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5404</xdr:rowOff>
    </xdr:from>
    <xdr:to>
      <xdr:col>0</xdr:col>
      <xdr:colOff>123825</xdr:colOff>
      <xdr:row>24</xdr:row>
      <xdr:rowOff>140510</xdr:rowOff>
    </xdr:to>
    <xdr:graphicFrame macro="">
      <xdr:nvGraphicFramePr>
        <xdr:cNvPr id="9" name="Graf 8">
          <a:extLst>
            <a:ext uri="{FF2B5EF4-FFF2-40B4-BE49-F238E27FC236}">
              <a16:creationId xmlns:a16="http://schemas.microsoft.com/office/drawing/2014/main" id="{208F2EA3-54E5-4DBF-B5D7-0E5A9FF29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2</xdr:col>
      <xdr:colOff>538845</xdr:colOff>
      <xdr:row>35</xdr:row>
      <xdr:rowOff>134471</xdr:rowOff>
    </xdr:from>
    <xdr:to>
      <xdr:col>8</xdr:col>
      <xdr:colOff>496661</xdr:colOff>
      <xdr:row>45</xdr:row>
      <xdr:rowOff>85725</xdr:rowOff>
    </xdr:to>
    <xdr:graphicFrame macro="">
      <xdr:nvGraphicFramePr>
        <xdr:cNvPr id="2" name="Graf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744311</xdr:colOff>
      <xdr:row>35</xdr:row>
      <xdr:rowOff>134471</xdr:rowOff>
    </xdr:from>
    <xdr:to>
      <xdr:col>8</xdr:col>
      <xdr:colOff>857250</xdr:colOff>
      <xdr:row>45</xdr:row>
      <xdr:rowOff>66676</xdr:rowOff>
    </xdr:to>
    <xdr:graphicFrame macro="">
      <xdr:nvGraphicFramePr>
        <xdr:cNvPr id="3" name="Graf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134471</xdr:rowOff>
    </xdr:from>
    <xdr:to>
      <xdr:col>2</xdr:col>
      <xdr:colOff>523874</xdr:colOff>
      <xdr:row>45</xdr:row>
      <xdr:rowOff>66811</xdr:rowOff>
    </xdr:to>
    <xdr:graphicFrame macro="">
      <xdr:nvGraphicFramePr>
        <xdr:cNvPr id="4" name="Graf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98199</xdr:colOff>
      <xdr:row>0</xdr:row>
      <xdr:rowOff>171450</xdr:rowOff>
    </xdr:from>
    <xdr:to>
      <xdr:col>0</xdr:col>
      <xdr:colOff>1009048</xdr:colOff>
      <xdr:row>5</xdr:row>
      <xdr:rowOff>119727</xdr:rowOff>
    </xdr:to>
    <xdr:pic>
      <xdr:nvPicPr>
        <xdr:cNvPr id="7" name="Obrázek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8199" y="171450"/>
          <a:ext cx="910849" cy="661291"/>
        </a:xfrm>
        <a:prstGeom prst="rect">
          <a:avLst/>
        </a:prstGeom>
      </xdr:spPr>
    </xdr:pic>
    <xdr:clientData/>
  </xdr:twoCellAnchor>
  <xdr:twoCellAnchor>
    <xdr:from>
      <xdr:col>0</xdr:col>
      <xdr:colOff>0</xdr:colOff>
      <xdr:row>27</xdr:row>
      <xdr:rowOff>30480</xdr:rowOff>
    </xdr:from>
    <xdr:to>
      <xdr:col>0</xdr:col>
      <xdr:colOff>123825</xdr:colOff>
      <xdr:row>34</xdr:row>
      <xdr:rowOff>139494</xdr:rowOff>
    </xdr:to>
    <xdr:graphicFrame macro="">
      <xdr:nvGraphicFramePr>
        <xdr:cNvPr id="8" name="Graf 7">
          <a:extLst>
            <a:ext uri="{FF2B5EF4-FFF2-40B4-BE49-F238E27FC236}">
              <a16:creationId xmlns:a16="http://schemas.microsoft.com/office/drawing/2014/main" id="{BE8834E3-5086-4A31-805F-92B713119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0</xdr:rowOff>
    </xdr:from>
    <xdr:to>
      <xdr:col>0</xdr:col>
      <xdr:colOff>123825</xdr:colOff>
      <xdr:row>24</xdr:row>
      <xdr:rowOff>135106</xdr:rowOff>
    </xdr:to>
    <xdr:graphicFrame macro="">
      <xdr:nvGraphicFramePr>
        <xdr:cNvPr id="9" name="Graf 8">
          <a:extLst>
            <a:ext uri="{FF2B5EF4-FFF2-40B4-BE49-F238E27FC236}">
              <a16:creationId xmlns:a16="http://schemas.microsoft.com/office/drawing/2014/main" id="{C40968FB-EB07-42E7-BD4E-CAD2D764D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2</xdr:col>
      <xdr:colOff>515712</xdr:colOff>
      <xdr:row>34</xdr:row>
      <xdr:rowOff>133350</xdr:rowOff>
    </xdr:from>
    <xdr:to>
      <xdr:col>8</xdr:col>
      <xdr:colOff>664028</xdr:colOff>
      <xdr:row>45</xdr:row>
      <xdr:rowOff>28576</xdr:rowOff>
    </xdr:to>
    <xdr:graphicFrame macro="">
      <xdr:nvGraphicFramePr>
        <xdr:cNvPr id="2" name="Graf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752475</xdr:colOff>
      <xdr:row>34</xdr:row>
      <xdr:rowOff>133350</xdr:rowOff>
    </xdr:from>
    <xdr:to>
      <xdr:col>8</xdr:col>
      <xdr:colOff>838201</xdr:colOff>
      <xdr:row>45</xdr:row>
      <xdr:rowOff>21498</xdr:rowOff>
    </xdr:to>
    <xdr:graphicFrame macro="">
      <xdr:nvGraphicFramePr>
        <xdr:cNvPr id="3" name="Graf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34</xdr:row>
      <xdr:rowOff>133350</xdr:rowOff>
    </xdr:from>
    <xdr:to>
      <xdr:col>2</xdr:col>
      <xdr:colOff>523874</xdr:colOff>
      <xdr:row>45</xdr:row>
      <xdr:rowOff>68969</xdr:rowOff>
    </xdr:to>
    <xdr:graphicFrame macro="">
      <xdr:nvGraphicFramePr>
        <xdr:cNvPr id="4" name="Graf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100159</xdr:colOff>
      <xdr:row>1</xdr:row>
      <xdr:rowOff>0</xdr:rowOff>
    </xdr:from>
    <xdr:to>
      <xdr:col>0</xdr:col>
      <xdr:colOff>1008574</xdr:colOff>
      <xdr:row>6</xdr:row>
      <xdr:rowOff>9825</xdr:rowOff>
    </xdr:to>
    <xdr:pic>
      <xdr:nvPicPr>
        <xdr:cNvPr id="7" name="Obrázek 6">
          <a:extLst>
            <a:ext uri="{FF2B5EF4-FFF2-40B4-BE49-F238E27FC236}">
              <a16:creationId xmlns:a16="http://schemas.microsoft.com/office/drawing/2014/main" id="{00000000-0008-0000-2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159" y="231321"/>
          <a:ext cx="908415" cy="635754"/>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70BED603-2297-4AEF-A435-6CC97E0E4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53849A05-50EE-45A9-80AE-3993F80ED7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2</xdr:col>
      <xdr:colOff>521156</xdr:colOff>
      <xdr:row>35</xdr:row>
      <xdr:rowOff>9525</xdr:rowOff>
    </xdr:from>
    <xdr:to>
      <xdr:col>8</xdr:col>
      <xdr:colOff>329293</xdr:colOff>
      <xdr:row>45</xdr:row>
      <xdr:rowOff>57150</xdr:rowOff>
    </xdr:to>
    <xdr:graphicFrame macro="">
      <xdr:nvGraphicFramePr>
        <xdr:cNvPr id="2" name="Graf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733425</xdr:colOff>
      <xdr:row>35</xdr:row>
      <xdr:rowOff>9525</xdr:rowOff>
    </xdr:from>
    <xdr:to>
      <xdr:col>8</xdr:col>
      <xdr:colOff>838200</xdr:colOff>
      <xdr:row>44</xdr:row>
      <xdr:rowOff>97729</xdr:rowOff>
    </xdr:to>
    <xdr:graphicFrame macro="">
      <xdr:nvGraphicFramePr>
        <xdr:cNvPr id="3" name="Graf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9525</xdr:rowOff>
    </xdr:from>
    <xdr:to>
      <xdr:col>2</xdr:col>
      <xdr:colOff>523874</xdr:colOff>
      <xdr:row>45</xdr:row>
      <xdr:rowOff>43544</xdr:rowOff>
    </xdr:to>
    <xdr:graphicFrame macro="">
      <xdr:nvGraphicFramePr>
        <xdr:cNvPr id="4" name="Graf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100764</xdr:colOff>
      <xdr:row>1</xdr:row>
      <xdr:rowOff>0</xdr:rowOff>
    </xdr:from>
    <xdr:to>
      <xdr:col>0</xdr:col>
      <xdr:colOff>1006484</xdr:colOff>
      <xdr:row>6</xdr:row>
      <xdr:rowOff>7920</xdr:rowOff>
    </xdr:to>
    <xdr:pic>
      <xdr:nvPicPr>
        <xdr:cNvPr id="7" name="Obrázek 6">
          <a:extLst>
            <a:ext uri="{FF2B5EF4-FFF2-40B4-BE49-F238E27FC236}">
              <a16:creationId xmlns:a16="http://schemas.microsoft.com/office/drawing/2014/main" id="{00000000-0008-0000-2A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0764" y="231321"/>
          <a:ext cx="905720" cy="633849"/>
        </a:xfrm>
        <a:prstGeom prst="rect">
          <a:avLst/>
        </a:prstGeom>
      </xdr:spPr>
    </xdr:pic>
    <xdr:clientData/>
  </xdr:twoCellAnchor>
  <xdr:twoCellAnchor>
    <xdr:from>
      <xdr:col>0</xdr:col>
      <xdr:colOff>0</xdr:colOff>
      <xdr:row>26</xdr:row>
      <xdr:rowOff>30480</xdr:rowOff>
    </xdr:from>
    <xdr:to>
      <xdr:col>0</xdr:col>
      <xdr:colOff>123825</xdr:colOff>
      <xdr:row>33</xdr:row>
      <xdr:rowOff>139494</xdr:rowOff>
    </xdr:to>
    <xdr:graphicFrame macro="">
      <xdr:nvGraphicFramePr>
        <xdr:cNvPr id="8" name="Graf 7">
          <a:extLst>
            <a:ext uri="{FF2B5EF4-FFF2-40B4-BE49-F238E27FC236}">
              <a16:creationId xmlns:a16="http://schemas.microsoft.com/office/drawing/2014/main" id="{386DDBA9-DA4C-4BD3-90DE-5888CBC5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9</xdr:row>
      <xdr:rowOff>15240</xdr:rowOff>
    </xdr:from>
    <xdr:to>
      <xdr:col>0</xdr:col>
      <xdr:colOff>123825</xdr:colOff>
      <xdr:row>24</xdr:row>
      <xdr:rowOff>130176</xdr:rowOff>
    </xdr:to>
    <xdr:graphicFrame macro="">
      <xdr:nvGraphicFramePr>
        <xdr:cNvPr id="9" name="Graf 8">
          <a:extLst>
            <a:ext uri="{FF2B5EF4-FFF2-40B4-BE49-F238E27FC236}">
              <a16:creationId xmlns:a16="http://schemas.microsoft.com/office/drawing/2014/main" id="{1BA2B9B9-5977-44A7-A600-1CABAD4A1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20</xdr:row>
      <xdr:rowOff>95380</xdr:rowOff>
    </xdr:from>
    <xdr:to>
      <xdr:col>13</xdr:col>
      <xdr:colOff>636935</xdr:colOff>
      <xdr:row>45</xdr:row>
      <xdr:rowOff>108856</xdr:rowOff>
    </xdr:to>
    <xdr:graphicFrame macro="">
      <xdr:nvGraphicFramePr>
        <xdr:cNvPr id="2" name="Graf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1</xdr:rowOff>
    </xdr:from>
    <xdr:to>
      <xdr:col>0</xdr:col>
      <xdr:colOff>123825</xdr:colOff>
      <xdr:row>20</xdr:row>
      <xdr:rowOff>28576</xdr:rowOff>
    </xdr:to>
    <xdr:graphicFrame macro="">
      <xdr:nvGraphicFramePr>
        <xdr:cNvPr id="4" name="Graf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20</xdr:row>
      <xdr:rowOff>95250</xdr:rowOff>
    </xdr:from>
    <xdr:to>
      <xdr:col>7</xdr:col>
      <xdr:colOff>533401</xdr:colOff>
      <xdr:row>45</xdr:row>
      <xdr:rowOff>114299</xdr:rowOff>
    </xdr:to>
    <xdr:graphicFrame macro="">
      <xdr:nvGraphicFramePr>
        <xdr:cNvPr id="5" name="Graf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104776</xdr:colOff>
      <xdr:row>21</xdr:row>
      <xdr:rowOff>100965</xdr:rowOff>
    </xdr:from>
    <xdr:to>
      <xdr:col>6</xdr:col>
      <xdr:colOff>247650</xdr:colOff>
      <xdr:row>42</xdr:row>
      <xdr:rowOff>34018</xdr:rowOff>
    </xdr:to>
    <xdr:graphicFrame macro="">
      <xdr:nvGraphicFramePr>
        <xdr:cNvPr id="3" name="Graf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21</xdr:row>
      <xdr:rowOff>100965</xdr:rowOff>
    </xdr:from>
    <xdr:to>
      <xdr:col>14</xdr:col>
      <xdr:colOff>590550</xdr:colOff>
      <xdr:row>42</xdr:row>
      <xdr:rowOff>3356</xdr:rowOff>
    </xdr:to>
    <xdr:graphicFrame macro="">
      <xdr:nvGraphicFramePr>
        <xdr:cNvPr id="4" name="Graf 3">
          <a:extLst>
            <a:ext uri="{FF2B5EF4-FFF2-40B4-BE49-F238E27FC236}">
              <a16:creationId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xdr:row>
      <xdr:rowOff>22860</xdr:rowOff>
    </xdr:from>
    <xdr:to>
      <xdr:col>0</xdr:col>
      <xdr:colOff>123825</xdr:colOff>
      <xdr:row>21</xdr:row>
      <xdr:rowOff>0</xdr:rowOff>
    </xdr:to>
    <xdr:graphicFrame macro="">
      <xdr:nvGraphicFramePr>
        <xdr:cNvPr id="5" name="Graf 4">
          <a:extLst>
            <a:ext uri="{FF2B5EF4-FFF2-40B4-BE49-F238E27FC236}">
              <a16:creationId xmlns:a16="http://schemas.microsoft.com/office/drawing/2014/main" id="{A73097D4-7B68-4348-9B10-744401EDC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23</xdr:row>
      <xdr:rowOff>2198</xdr:rowOff>
    </xdr:from>
    <xdr:to>
      <xdr:col>4</xdr:col>
      <xdr:colOff>161925</xdr:colOff>
      <xdr:row>37</xdr:row>
      <xdr:rowOff>84470</xdr:rowOff>
    </xdr:to>
    <xdr:graphicFrame macro="">
      <xdr:nvGraphicFramePr>
        <xdr:cNvPr id="3" name="Graf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236220</xdr:colOff>
      <xdr:row>23</xdr:row>
      <xdr:rowOff>2198</xdr:rowOff>
    </xdr:from>
    <xdr:to>
      <xdr:col>11</xdr:col>
      <xdr:colOff>361950</xdr:colOff>
      <xdr:row>37</xdr:row>
      <xdr:rowOff>92126</xdr:rowOff>
    </xdr:to>
    <xdr:graphicFrame macro="">
      <xdr:nvGraphicFramePr>
        <xdr:cNvPr id="4" name="Graf 3">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2</xdr:col>
      <xdr:colOff>28575</xdr:colOff>
      <xdr:row>32</xdr:row>
      <xdr:rowOff>51707</xdr:rowOff>
    </xdr:from>
    <xdr:to>
      <xdr:col>10</xdr:col>
      <xdr:colOff>43542</xdr:colOff>
      <xdr:row>44</xdr:row>
      <xdr:rowOff>68036</xdr:rowOff>
    </xdr:to>
    <xdr:graphicFrame macro="">
      <xdr:nvGraphicFramePr>
        <xdr:cNvPr id="3" name="Graf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50427</xdr:colOff>
      <xdr:row>19</xdr:row>
      <xdr:rowOff>118781</xdr:rowOff>
    </xdr:from>
    <xdr:to>
      <xdr:col>5</xdr:col>
      <xdr:colOff>308162</xdr:colOff>
      <xdr:row>32</xdr:row>
      <xdr:rowOff>40821</xdr:rowOff>
    </xdr:to>
    <xdr:graphicFrame macro="">
      <xdr:nvGraphicFramePr>
        <xdr:cNvPr id="4" name="Graf 3">
          <a:extLst>
            <a:ext uri="{FF2B5EF4-FFF2-40B4-BE49-F238E27FC236}">
              <a16:creationId xmlns:a16="http://schemas.microsoft.com/office/drawing/2014/main" id="{F07A03DE-5E96-4C53-B088-FF5116C797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414617</xdr:colOff>
      <xdr:row>19</xdr:row>
      <xdr:rowOff>89647</xdr:rowOff>
    </xdr:from>
    <xdr:to>
      <xdr:col>13</xdr:col>
      <xdr:colOff>235323</xdr:colOff>
      <xdr:row>32</xdr:row>
      <xdr:rowOff>40821</xdr:rowOff>
    </xdr:to>
    <xdr:graphicFrame macro="">
      <xdr:nvGraphicFramePr>
        <xdr:cNvPr id="5" name="Graf 4">
          <a:extLst>
            <a:ext uri="{FF2B5EF4-FFF2-40B4-BE49-F238E27FC236}">
              <a16:creationId xmlns:a16="http://schemas.microsoft.com/office/drawing/2014/main" id="{54D24689-812E-4502-BE4D-3CF418281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11206</xdr:colOff>
      <xdr:row>1</xdr:row>
      <xdr:rowOff>445</xdr:rowOff>
    </xdr:from>
    <xdr:to>
      <xdr:col>11</xdr:col>
      <xdr:colOff>541244</xdr:colOff>
      <xdr:row>12</xdr:row>
      <xdr:rowOff>134471</xdr:rowOff>
    </xdr:to>
    <xdr:graphicFrame macro="">
      <xdr:nvGraphicFramePr>
        <xdr:cNvPr id="2" name="Graf 1">
          <a:extLst>
            <a:ext uri="{FF2B5EF4-FFF2-40B4-BE49-F238E27FC236}">
              <a16:creationId xmlns:a16="http://schemas.microsoft.com/office/drawing/2014/main" id="{00000000-0008-0000-3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11206</xdr:colOff>
      <xdr:row>13</xdr:row>
      <xdr:rowOff>44822</xdr:rowOff>
    </xdr:from>
    <xdr:to>
      <xdr:col>11</xdr:col>
      <xdr:colOff>541244</xdr:colOff>
      <xdr:row>24</xdr:row>
      <xdr:rowOff>89200</xdr:rowOff>
    </xdr:to>
    <xdr:graphicFrame macro="">
      <xdr:nvGraphicFramePr>
        <xdr:cNvPr id="5" name="Graf 4">
          <a:extLst>
            <a:ext uri="{FF2B5EF4-FFF2-40B4-BE49-F238E27FC236}">
              <a16:creationId xmlns:a16="http://schemas.microsoft.com/office/drawing/2014/main" id="{77039F21-A2DD-43F6-90C0-806B2E34470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11206</xdr:colOff>
      <xdr:row>25</xdr:row>
      <xdr:rowOff>11204</xdr:rowOff>
    </xdr:from>
    <xdr:to>
      <xdr:col>11</xdr:col>
      <xdr:colOff>605118</xdr:colOff>
      <xdr:row>36</xdr:row>
      <xdr:rowOff>55582</xdr:rowOff>
    </xdr:to>
    <xdr:graphicFrame macro="">
      <xdr:nvGraphicFramePr>
        <xdr:cNvPr id="6" name="Graf 5">
          <a:extLst>
            <a:ext uri="{FF2B5EF4-FFF2-40B4-BE49-F238E27FC236}">
              <a16:creationId xmlns:a16="http://schemas.microsoft.com/office/drawing/2014/main" id="{549FDC03-BAAB-4FCC-A6FC-ED1EC6269D3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0</xdr:colOff>
      <xdr:row>4</xdr:row>
      <xdr:rowOff>7620</xdr:rowOff>
    </xdr:from>
    <xdr:to>
      <xdr:col>0</xdr:col>
      <xdr:colOff>123825</xdr:colOff>
      <xdr:row>20</xdr:row>
      <xdr:rowOff>7620</xdr:rowOff>
    </xdr:to>
    <xdr:graphicFrame macro="">
      <xdr:nvGraphicFramePr>
        <xdr:cNvPr id="5" name="Graf 4">
          <a:extLst>
            <a:ext uri="{FF2B5EF4-FFF2-40B4-BE49-F238E27FC236}">
              <a16:creationId xmlns:a16="http://schemas.microsoft.com/office/drawing/2014/main" id="{1399D390-B4A3-48B7-B840-598E0BC58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6</xdr:col>
      <xdr:colOff>6209</xdr:colOff>
      <xdr:row>56</xdr:row>
      <xdr:rowOff>39549</xdr:rowOff>
    </xdr:from>
    <xdr:to>
      <xdr:col>8</xdr:col>
      <xdr:colOff>22720</xdr:colOff>
      <xdr:row>57</xdr:row>
      <xdr:rowOff>146525</xdr:rowOff>
    </xdr:to>
    <xdr:pic>
      <xdr:nvPicPr>
        <xdr:cNvPr id="2" name="Obrázek 1">
          <a:extLst>
            <a:ext uri="{FF2B5EF4-FFF2-40B4-BE49-F238E27FC236}">
              <a16:creationId xmlns:a16="http://schemas.microsoft.com/office/drawing/2014/main" id="{F09937CC-1291-44B4-8F2A-9FECC5C7BF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80138" y="9237978"/>
          <a:ext cx="1241153" cy="270261"/>
        </a:xfrm>
        <a:prstGeom prst="rect">
          <a:avLst/>
        </a:prstGeom>
      </xdr:spPr>
    </xdr:pic>
    <xdr:clientData/>
  </xdr:twoCellAnchor>
  <xdr:twoCellAnchor editAs="oneCell">
    <xdr:from>
      <xdr:col>0</xdr:col>
      <xdr:colOff>0</xdr:colOff>
      <xdr:row>52</xdr:row>
      <xdr:rowOff>27215</xdr:rowOff>
    </xdr:from>
    <xdr:to>
      <xdr:col>5</xdr:col>
      <xdr:colOff>397880</xdr:colOff>
      <xdr:row>57</xdr:row>
      <xdr:rowOff>146525</xdr:rowOff>
    </xdr:to>
    <xdr:pic>
      <xdr:nvPicPr>
        <xdr:cNvPr id="5" name="Obrázek 4">
          <a:extLst>
            <a:ext uri="{FF2B5EF4-FFF2-40B4-BE49-F238E27FC236}">
              <a16:creationId xmlns:a16="http://schemas.microsoft.com/office/drawing/2014/main" id="{0F47BB5C-5837-459F-A59F-78751D40D4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572501"/>
          <a:ext cx="3459487" cy="9357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20</xdr:row>
      <xdr:rowOff>100853</xdr:rowOff>
    </xdr:from>
    <xdr:to>
      <xdr:col>15</xdr:col>
      <xdr:colOff>523875</xdr:colOff>
      <xdr:row>44</xdr:row>
      <xdr:rowOff>9253</xdr:rowOff>
    </xdr:to>
    <xdr:graphicFrame macro="">
      <xdr:nvGraphicFramePr>
        <xdr:cNvPr id="2" name="Graf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22860</xdr:rowOff>
    </xdr:from>
    <xdr:to>
      <xdr:col>0</xdr:col>
      <xdr:colOff>123825</xdr:colOff>
      <xdr:row>19</xdr:row>
      <xdr:rowOff>149350</xdr:rowOff>
    </xdr:to>
    <xdr:graphicFrame macro="">
      <xdr:nvGraphicFramePr>
        <xdr:cNvPr id="4" name="Graf 3">
          <a:extLst>
            <a:ext uri="{FF2B5EF4-FFF2-40B4-BE49-F238E27FC236}">
              <a16:creationId xmlns:a16="http://schemas.microsoft.com/office/drawing/2014/main" id="{E2F870E0-36A3-405D-A9F2-B0A3CE48A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104775</xdr:rowOff>
    </xdr:from>
    <xdr:to>
      <xdr:col>7</xdr:col>
      <xdr:colOff>129600</xdr:colOff>
      <xdr:row>42</xdr:row>
      <xdr:rowOff>15876</xdr:rowOff>
    </xdr:to>
    <xdr:graphicFrame macro="">
      <xdr:nvGraphicFramePr>
        <xdr:cNvPr id="5" name="Graf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477838</xdr:colOff>
      <xdr:row>23</xdr:row>
      <xdr:rowOff>104775</xdr:rowOff>
    </xdr:from>
    <xdr:to>
      <xdr:col>13</xdr:col>
      <xdr:colOff>612322</xdr:colOff>
      <xdr:row>42</xdr:row>
      <xdr:rowOff>47625</xdr:rowOff>
    </xdr:to>
    <xdr:graphicFrame macro="">
      <xdr:nvGraphicFramePr>
        <xdr:cNvPr id="2" name="Graf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xdr:row>
      <xdr:rowOff>0</xdr:rowOff>
    </xdr:from>
    <xdr:to>
      <xdr:col>0</xdr:col>
      <xdr:colOff>123825</xdr:colOff>
      <xdr:row>22</xdr:row>
      <xdr:rowOff>150302</xdr:rowOff>
    </xdr:to>
    <xdr:graphicFrame macro="">
      <xdr:nvGraphicFramePr>
        <xdr:cNvPr id="6" name="Graf 5">
          <a:extLst>
            <a:ext uri="{FF2B5EF4-FFF2-40B4-BE49-F238E27FC236}">
              <a16:creationId xmlns:a16="http://schemas.microsoft.com/office/drawing/2014/main" id="{06150D10-98E5-4533-B7EB-9D3C8B265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200025</xdr:colOff>
      <xdr:row>20</xdr:row>
      <xdr:rowOff>114300</xdr:rowOff>
    </xdr:from>
    <xdr:to>
      <xdr:col>13</xdr:col>
      <xdr:colOff>653144</xdr:colOff>
      <xdr:row>45</xdr:row>
      <xdr:rowOff>53068</xdr:rowOff>
    </xdr:to>
    <xdr:graphicFrame macro="">
      <xdr:nvGraphicFramePr>
        <xdr:cNvPr id="2" name="Graf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114300</xdr:rowOff>
    </xdr:from>
    <xdr:to>
      <xdr:col>8</xdr:col>
      <xdr:colOff>198120</xdr:colOff>
      <xdr:row>43</xdr:row>
      <xdr:rowOff>114300</xdr:rowOff>
    </xdr:to>
    <xdr:graphicFrame macro="">
      <xdr:nvGraphicFramePr>
        <xdr:cNvPr id="3" name="Graf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76200</xdr:rowOff>
    </xdr:to>
    <xdr:graphicFrame macro="">
      <xdr:nvGraphicFramePr>
        <xdr:cNvPr id="4" name="Graf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79375</xdr:rowOff>
    </xdr:from>
    <xdr:to>
      <xdr:col>15</xdr:col>
      <xdr:colOff>600074</xdr:colOff>
      <xdr:row>44</xdr:row>
      <xdr:rowOff>152399</xdr:rowOff>
    </xdr:to>
    <xdr:graphicFrame macro="">
      <xdr:nvGraphicFramePr>
        <xdr:cNvPr id="2" name="Graf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19</xdr:row>
      <xdr:rowOff>126490</xdr:rowOff>
    </xdr:to>
    <xdr:graphicFrame macro="">
      <xdr:nvGraphicFramePr>
        <xdr:cNvPr id="5" name="Graf 4">
          <a:extLst>
            <a:ext uri="{FF2B5EF4-FFF2-40B4-BE49-F238E27FC236}">
              <a16:creationId xmlns:a16="http://schemas.microsoft.com/office/drawing/2014/main" id="{AA90C2FA-292E-418A-9BC0-FB1AB36AF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508000</xdr:colOff>
      <xdr:row>1</xdr:row>
      <xdr:rowOff>6892</xdr:rowOff>
    </xdr:from>
    <xdr:to>
      <xdr:col>11</xdr:col>
      <xdr:colOff>508000</xdr:colOff>
      <xdr:row>14</xdr:row>
      <xdr:rowOff>111125</xdr:rowOff>
    </xdr:to>
    <xdr:graphicFrame macro="">
      <xdr:nvGraphicFramePr>
        <xdr:cNvPr id="2" name="Graf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111125</xdr:colOff>
      <xdr:row>1</xdr:row>
      <xdr:rowOff>6892</xdr:rowOff>
    </xdr:from>
    <xdr:to>
      <xdr:col>8</xdr:col>
      <xdr:colOff>498750</xdr:colOff>
      <xdr:row>16</xdr:row>
      <xdr:rowOff>32021</xdr:rowOff>
    </xdr:to>
    <xdr:graphicFrame macro="">
      <xdr:nvGraphicFramePr>
        <xdr:cNvPr id="3" name="Graf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508000</xdr:colOff>
      <xdr:row>16</xdr:row>
      <xdr:rowOff>86266</xdr:rowOff>
    </xdr:from>
    <xdr:to>
      <xdr:col>11</xdr:col>
      <xdr:colOff>523874</xdr:colOff>
      <xdr:row>28</xdr:row>
      <xdr:rowOff>79375</xdr:rowOff>
    </xdr:to>
    <xdr:graphicFrame macro="">
      <xdr:nvGraphicFramePr>
        <xdr:cNvPr id="4" name="Graf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111125</xdr:colOff>
      <xdr:row>16</xdr:row>
      <xdr:rowOff>86266</xdr:rowOff>
    </xdr:from>
    <xdr:to>
      <xdr:col>8</xdr:col>
      <xdr:colOff>484189</xdr:colOff>
      <xdr:row>28</xdr:row>
      <xdr:rowOff>149766</xdr:rowOff>
    </xdr:to>
    <xdr:graphicFrame macro="">
      <xdr:nvGraphicFramePr>
        <xdr:cNvPr id="5" name="Graf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508000</xdr:colOff>
      <xdr:row>30</xdr:row>
      <xdr:rowOff>38641</xdr:rowOff>
    </xdr:from>
    <xdr:to>
      <xdr:col>11</xdr:col>
      <xdr:colOff>539750</xdr:colOff>
      <xdr:row>40</xdr:row>
      <xdr:rowOff>50255</xdr:rowOff>
    </xdr:to>
    <xdr:graphicFrame macro="">
      <xdr:nvGraphicFramePr>
        <xdr:cNvPr id="6" name="Graf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111125</xdr:colOff>
      <xdr:row>30</xdr:row>
      <xdr:rowOff>38641</xdr:rowOff>
    </xdr:from>
    <xdr:to>
      <xdr:col>8</xdr:col>
      <xdr:colOff>571500</xdr:colOff>
      <xdr:row>39</xdr:row>
      <xdr:rowOff>116112</xdr:rowOff>
    </xdr:to>
    <xdr:graphicFrame macro="">
      <xdr:nvGraphicFramePr>
        <xdr:cNvPr id="7" name="Graf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21</xdr:row>
      <xdr:rowOff>14287</xdr:rowOff>
    </xdr:from>
    <xdr:to>
      <xdr:col>0</xdr:col>
      <xdr:colOff>152400</xdr:colOff>
      <xdr:row>27</xdr:row>
      <xdr:rowOff>152400</xdr:rowOff>
    </xdr:to>
    <xdr:graphicFrame macro="">
      <xdr:nvGraphicFramePr>
        <xdr:cNvPr id="8" name="Graf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35</xdr:row>
      <xdr:rowOff>14286</xdr:rowOff>
    </xdr:from>
    <xdr:to>
      <xdr:col>0</xdr:col>
      <xdr:colOff>114300</xdr:colOff>
      <xdr:row>38</xdr:row>
      <xdr:rowOff>9524</xdr:rowOff>
    </xdr:to>
    <xdr:graphicFrame macro="">
      <xdr:nvGraphicFramePr>
        <xdr:cNvPr id="9" name="Graf 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_ERU_2206">
  <a:themeElements>
    <a:clrScheme name="ERU">
      <a:dk1>
        <a:srgbClr val="262626"/>
      </a:dk1>
      <a:lt1>
        <a:sysClr val="window" lastClr="FFFFFF"/>
      </a:lt1>
      <a:dk2>
        <a:srgbClr val="233060"/>
      </a:dk2>
      <a:lt2>
        <a:srgbClr val="D0D0D0"/>
      </a:lt2>
      <a:accent1>
        <a:srgbClr val="233060"/>
      </a:accent1>
      <a:accent2>
        <a:srgbClr val="5A6588"/>
      </a:accent2>
      <a:accent3>
        <a:srgbClr val="9198B0"/>
      </a:accent3>
      <a:accent4>
        <a:srgbClr val="C8CBD7"/>
      </a:accent4>
      <a:accent5>
        <a:srgbClr val="DF2B20"/>
      </a:accent5>
      <a:accent6>
        <a:srgbClr val="E86158"/>
      </a:accent6>
      <a:hlink>
        <a:srgbClr val="0563C1"/>
      </a:hlink>
      <a:folHlink>
        <a:srgbClr val="DF2B20"/>
      </a:folHlink>
    </a:clrScheme>
    <a:fontScheme name="Výchozí">
      <a:majorFont>
        <a:latin typeface="Arial"/>
        <a:ea typeface=""/>
        <a:cs typeface=""/>
      </a:majorFont>
      <a:minorFont>
        <a:latin typeface="Arial"/>
        <a:ea typeface=""/>
        <a:cs typeface=""/>
      </a:minorFont>
    </a:fontScheme>
    <a:fmtScheme name="Motiv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iv_ERU" id="{9FFB561D-4E9C-47DD-93C1-073C5FD388E9}" vid="{664F4A23-A473-446F-B730-8F377D84977F}"/>
    </a:ext>
  </a:ext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0.bin"/><Relationship Id="rId1" Type="http://schemas.openxmlformats.org/officeDocument/2006/relationships/hyperlink" Target="mailto:teplo.statistika@eru.c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C69A-B170-4D1D-B463-105E4FC93B65}">
  <sheetPr>
    <tabColor rgb="FF00B050"/>
  </sheetPr>
  <dimension ref="A1:K50"/>
  <sheetViews>
    <sheetView showGridLines="0" tabSelected="1" showWhiteSpace="0" view="pageBreakPreview" zoomScale="70" zoomScaleNormal="58" zoomScaleSheetLayoutView="70" zoomScalePageLayoutView="70" workbookViewId="0">
      <selection activeCell="P26" sqref="P26"/>
    </sheetView>
  </sheetViews>
  <sheetFormatPr defaultColWidth="9.140625" defaultRowHeight="12.75" x14ac:dyDescent="0.2"/>
  <cols>
    <col min="1" max="1" width="41.5703125" style="255" customWidth="1"/>
    <col min="2" max="2" width="50.42578125" style="255" customWidth="1"/>
    <col min="3" max="9" width="9.85546875" style="255" customWidth="1"/>
    <col min="10" max="10" width="10.28515625" style="255" customWidth="1"/>
    <col min="11" max="16384" width="9.140625" style="255"/>
  </cols>
  <sheetData>
    <row r="1" spans="1:11" ht="399.75" customHeight="1" x14ac:dyDescent="0.2">
      <c r="A1" s="353" t="s">
        <v>287</v>
      </c>
      <c r="B1" s="354"/>
    </row>
    <row r="2" spans="1:11" ht="400.15" customHeight="1" x14ac:dyDescent="0.2">
      <c r="A2" s="270"/>
      <c r="B2" s="269"/>
      <c r="C2" s="268"/>
      <c r="D2" s="268"/>
      <c r="E2" s="268"/>
      <c r="F2" s="268"/>
      <c r="G2" s="268"/>
      <c r="H2" s="268"/>
      <c r="I2" s="268"/>
      <c r="J2" s="268"/>
      <c r="K2" s="255" t="s">
        <v>207</v>
      </c>
    </row>
    <row r="3" spans="1:11" x14ac:dyDescent="0.2">
      <c r="B3" s="267"/>
      <c r="D3" s="266"/>
      <c r="E3" s="265"/>
      <c r="F3" s="265"/>
      <c r="G3" s="265"/>
      <c r="J3" s="259"/>
    </row>
    <row r="9" spans="1:11" x14ac:dyDescent="0.2">
      <c r="B9" s="264"/>
      <c r="I9" s="263"/>
    </row>
    <row r="10" spans="1:11" x14ac:dyDescent="0.2">
      <c r="B10" s="258"/>
      <c r="C10" s="257"/>
    </row>
    <row r="11" spans="1:11" x14ac:dyDescent="0.2">
      <c r="B11" s="258"/>
      <c r="C11" s="257"/>
    </row>
    <row r="12" spans="1:11" x14ac:dyDescent="0.2">
      <c r="B12" s="258"/>
      <c r="C12" s="257"/>
    </row>
    <row r="13" spans="1:11" x14ac:dyDescent="0.2">
      <c r="A13" s="260"/>
      <c r="B13" s="262"/>
      <c r="C13" s="261"/>
      <c r="D13" s="260"/>
      <c r="E13" s="260"/>
      <c r="F13" s="260"/>
      <c r="G13" s="260"/>
      <c r="H13" s="260"/>
      <c r="I13" s="260"/>
      <c r="J13" s="260"/>
    </row>
    <row r="14" spans="1:11" x14ac:dyDescent="0.2">
      <c r="A14" s="260"/>
      <c r="B14" s="262"/>
      <c r="C14" s="261"/>
      <c r="D14" s="260"/>
      <c r="E14" s="260"/>
      <c r="F14" s="260"/>
      <c r="G14" s="260"/>
      <c r="H14" s="260"/>
      <c r="I14" s="260"/>
      <c r="J14" s="260"/>
    </row>
    <row r="15" spans="1:11" x14ac:dyDescent="0.2">
      <c r="A15" s="260"/>
      <c r="B15" s="262"/>
      <c r="C15" s="261"/>
      <c r="D15" s="260"/>
      <c r="E15" s="260"/>
      <c r="F15" s="260"/>
      <c r="G15" s="260"/>
      <c r="H15" s="260"/>
      <c r="I15" s="260"/>
      <c r="J15" s="260"/>
    </row>
    <row r="16" spans="1:11" x14ac:dyDescent="0.2">
      <c r="A16" s="260"/>
      <c r="B16" s="262"/>
      <c r="C16" s="261"/>
      <c r="D16" s="260"/>
      <c r="E16" s="260"/>
      <c r="F16" s="260"/>
      <c r="G16" s="260"/>
      <c r="H16" s="260"/>
      <c r="I16" s="260"/>
      <c r="J16" s="260"/>
    </row>
    <row r="17" spans="1:10" x14ac:dyDescent="0.2">
      <c r="A17" s="260"/>
      <c r="B17" s="262"/>
      <c r="C17" s="261"/>
      <c r="D17" s="260"/>
      <c r="E17" s="260"/>
      <c r="F17" s="260"/>
      <c r="G17" s="260"/>
      <c r="H17" s="260"/>
      <c r="I17" s="260"/>
      <c r="J17" s="260"/>
    </row>
    <row r="18" spans="1:10" x14ac:dyDescent="0.2">
      <c r="A18" s="260"/>
      <c r="B18" s="262"/>
      <c r="C18" s="261"/>
      <c r="D18" s="260"/>
      <c r="E18" s="260"/>
      <c r="F18" s="260"/>
      <c r="G18" s="260"/>
      <c r="H18" s="260"/>
      <c r="I18" s="260"/>
      <c r="J18" s="260"/>
    </row>
    <row r="19" spans="1:10" x14ac:dyDescent="0.2">
      <c r="A19" s="260"/>
      <c r="B19" s="262"/>
      <c r="C19" s="261"/>
      <c r="D19" s="260"/>
      <c r="E19" s="260"/>
      <c r="F19" s="260"/>
      <c r="G19" s="260"/>
      <c r="H19" s="260"/>
      <c r="I19" s="260"/>
      <c r="J19" s="260"/>
    </row>
    <row r="21" spans="1:10" x14ac:dyDescent="0.2">
      <c r="A21" s="260"/>
      <c r="B21" s="262"/>
      <c r="C21" s="261"/>
      <c r="D21" s="260"/>
      <c r="E21" s="260"/>
      <c r="F21" s="260"/>
      <c r="G21" s="260"/>
      <c r="H21" s="260"/>
      <c r="I21" s="260"/>
      <c r="J21" s="260"/>
    </row>
    <row r="22" spans="1:10" x14ac:dyDescent="0.2">
      <c r="A22" s="260"/>
      <c r="B22" s="262"/>
      <c r="C22" s="261"/>
      <c r="D22" s="260"/>
      <c r="E22" s="260"/>
      <c r="F22" s="260"/>
      <c r="G22" s="260"/>
      <c r="H22" s="260"/>
      <c r="I22" s="260"/>
      <c r="J22" s="260"/>
    </row>
    <row r="23" spans="1:10" x14ac:dyDescent="0.2">
      <c r="A23" s="260"/>
      <c r="B23" s="262"/>
      <c r="C23" s="261"/>
      <c r="D23" s="260"/>
      <c r="E23" s="260"/>
      <c r="F23" s="260"/>
      <c r="G23" s="260"/>
      <c r="H23" s="260"/>
      <c r="I23" s="260"/>
      <c r="J23" s="260"/>
    </row>
    <row r="25" spans="1:10" x14ac:dyDescent="0.2">
      <c r="A25" s="260"/>
      <c r="C25" s="261"/>
      <c r="D25" s="260"/>
      <c r="E25" s="260"/>
      <c r="F25" s="260"/>
      <c r="G25" s="260"/>
      <c r="H25" s="260"/>
      <c r="I25" s="260"/>
      <c r="J25" s="260"/>
    </row>
    <row r="26" spans="1:10" x14ac:dyDescent="0.2">
      <c r="A26" s="260"/>
      <c r="C26" s="261"/>
      <c r="D26" s="260"/>
      <c r="E26" s="260"/>
      <c r="F26" s="260"/>
      <c r="G26" s="260"/>
      <c r="H26" s="260"/>
      <c r="I26" s="260"/>
      <c r="J26" s="260"/>
    </row>
    <row r="27" spans="1:10" x14ac:dyDescent="0.2">
      <c r="A27" s="260"/>
      <c r="C27" s="261"/>
      <c r="D27" s="260"/>
      <c r="E27" s="260"/>
      <c r="F27" s="260"/>
      <c r="G27" s="260"/>
      <c r="H27" s="260"/>
      <c r="I27" s="260"/>
      <c r="J27" s="260"/>
    </row>
    <row r="28" spans="1:10" x14ac:dyDescent="0.2">
      <c r="A28" s="355"/>
      <c r="B28" s="355"/>
      <c r="C28" s="355"/>
      <c r="D28" s="355"/>
      <c r="E28" s="355"/>
      <c r="F28" s="355"/>
      <c r="G28" s="355"/>
      <c r="H28" s="355"/>
      <c r="I28" s="355"/>
      <c r="J28" s="355"/>
    </row>
    <row r="29" spans="1:10" x14ac:dyDescent="0.2">
      <c r="A29" s="260"/>
      <c r="B29" s="262"/>
      <c r="C29" s="261"/>
      <c r="D29" s="260"/>
      <c r="E29" s="260"/>
      <c r="F29" s="260"/>
      <c r="G29" s="260"/>
      <c r="H29" s="260"/>
      <c r="I29" s="260"/>
      <c r="J29" s="260"/>
    </row>
    <row r="31" spans="1:10" x14ac:dyDescent="0.2">
      <c r="A31" s="260"/>
      <c r="B31" s="262"/>
      <c r="C31" s="261"/>
      <c r="D31" s="260"/>
      <c r="E31" s="260"/>
      <c r="F31" s="260"/>
      <c r="G31" s="260"/>
      <c r="H31" s="260"/>
      <c r="I31" s="260"/>
      <c r="J31" s="260"/>
    </row>
    <row r="32" spans="1:10" x14ac:dyDescent="0.2">
      <c r="A32" s="260"/>
      <c r="B32" s="262"/>
      <c r="C32" s="261"/>
      <c r="D32" s="260"/>
      <c r="E32" s="260"/>
      <c r="F32" s="260"/>
      <c r="G32" s="260"/>
      <c r="H32" s="260"/>
      <c r="I32" s="260"/>
      <c r="J32" s="260"/>
    </row>
    <row r="33" spans="1:10" x14ac:dyDescent="0.2">
      <c r="A33" s="356"/>
      <c r="B33" s="356"/>
      <c r="C33" s="356"/>
      <c r="D33" s="356"/>
      <c r="E33" s="356"/>
      <c r="F33" s="356"/>
      <c r="G33" s="356"/>
      <c r="H33" s="356"/>
      <c r="I33" s="356"/>
      <c r="J33" s="356"/>
    </row>
    <row r="34" spans="1:10" x14ac:dyDescent="0.2">
      <c r="B34" s="259"/>
      <c r="C34" s="259"/>
      <c r="D34" s="259"/>
      <c r="E34" s="259"/>
      <c r="F34" s="259"/>
      <c r="G34" s="259"/>
      <c r="H34" s="259"/>
      <c r="I34" s="259"/>
      <c r="J34" s="259"/>
    </row>
    <row r="37" spans="1:10" x14ac:dyDescent="0.2">
      <c r="B37" s="258"/>
      <c r="C37" s="257"/>
    </row>
    <row r="39" spans="1:10" x14ac:dyDescent="0.2">
      <c r="B39" s="256"/>
      <c r="C39" s="256"/>
      <c r="D39" s="256"/>
      <c r="E39" s="256"/>
      <c r="F39" s="256"/>
      <c r="G39" s="256"/>
      <c r="H39" s="256"/>
      <c r="I39" s="256"/>
    </row>
    <row r="50" spans="1:10" x14ac:dyDescent="0.2">
      <c r="A50" s="357"/>
      <c r="B50" s="357"/>
      <c r="C50" s="357"/>
      <c r="D50" s="357"/>
      <c r="E50" s="357"/>
      <c r="F50" s="357"/>
      <c r="G50" s="357"/>
      <c r="H50" s="357"/>
      <c r="I50" s="357"/>
      <c r="J50" s="357"/>
    </row>
  </sheetData>
  <mergeCells count="4">
    <mergeCell ref="A1:B1"/>
    <mergeCell ref="A28:J28"/>
    <mergeCell ref="A33:J33"/>
    <mergeCell ref="A50:J50"/>
  </mergeCells>
  <printOptions verticalCentered="1"/>
  <pageMargins left="0.59055118110236227" right="0.59055118110236227" top="0.39370078740157483" bottom="0.59055118110236227" header="0" footer="0"/>
  <pageSetup paperSize="9" scale="9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tabColor rgb="FF00B050"/>
  </sheetPr>
  <dimension ref="A1:V49"/>
  <sheetViews>
    <sheetView showGridLines="0" view="pageBreakPreview" zoomScaleNormal="70" zoomScaleSheetLayoutView="100" workbookViewId="0">
      <selection activeCell="A4" sqref="A4:A5"/>
    </sheetView>
  </sheetViews>
  <sheetFormatPr defaultColWidth="9.140625" defaultRowHeight="12.75" x14ac:dyDescent="0.2"/>
  <cols>
    <col min="1" max="1" width="30.85546875" style="2" customWidth="1"/>
    <col min="2" max="13" width="8.5703125" style="2" customWidth="1"/>
    <col min="14" max="14" width="10.42578125" style="2" customWidth="1"/>
    <col min="15" max="15" width="8.42578125" style="2" customWidth="1"/>
    <col min="16" max="16" width="11.42578125" style="2" bestFit="1" customWidth="1"/>
    <col min="17" max="16384" width="9.140625" style="2"/>
  </cols>
  <sheetData>
    <row r="1" spans="1:22" ht="20.25" x14ac:dyDescent="0.3">
      <c r="A1" s="178" t="s">
        <v>248</v>
      </c>
      <c r="N1" s="245" t="str">
        <f>'3'!N1</f>
        <v>2022</v>
      </c>
    </row>
    <row r="2" spans="1:22" s="66" customFormat="1" ht="18" x14ac:dyDescent="0.25">
      <c r="A2" s="241" t="s">
        <v>249</v>
      </c>
      <c r="B2" s="23"/>
      <c r="C2" s="23"/>
      <c r="D2" s="23"/>
      <c r="E2" s="23"/>
      <c r="F2" s="23"/>
      <c r="G2" s="23"/>
      <c r="H2" s="23"/>
      <c r="I2" s="23"/>
      <c r="J2" s="23"/>
      <c r="K2" s="23"/>
      <c r="L2" s="23"/>
      <c r="M2" s="23"/>
    </row>
    <row r="3" spans="1:22" s="7" customFormat="1" ht="6" customHeight="1" x14ac:dyDescent="0.2"/>
    <row r="4" spans="1:22" s="7" customFormat="1" ht="12" x14ac:dyDescent="0.2">
      <c r="A4" s="366">
        <v>2022</v>
      </c>
      <c r="B4" s="367" t="s">
        <v>42</v>
      </c>
      <c r="C4" s="368"/>
      <c r="D4" s="369"/>
      <c r="E4" s="368" t="s">
        <v>43</v>
      </c>
      <c r="F4" s="368"/>
      <c r="G4" s="368"/>
      <c r="H4" s="367" t="s">
        <v>44</v>
      </c>
      <c r="I4" s="368"/>
      <c r="J4" s="369"/>
      <c r="K4" s="367" t="s">
        <v>45</v>
      </c>
      <c r="L4" s="368"/>
      <c r="M4" s="369"/>
      <c r="N4" s="212" t="s">
        <v>7</v>
      </c>
    </row>
    <row r="5" spans="1:22" s="7" customFormat="1" ht="12" customHeight="1" x14ac:dyDescent="0.2">
      <c r="A5" s="366"/>
      <c r="B5" s="283" t="s">
        <v>8</v>
      </c>
      <c r="C5" s="273" t="s">
        <v>9</v>
      </c>
      <c r="D5" s="284" t="s">
        <v>10</v>
      </c>
      <c r="E5" s="196" t="s">
        <v>11</v>
      </c>
      <c r="F5" s="196" t="s">
        <v>12</v>
      </c>
      <c r="G5" s="196" t="s">
        <v>13</v>
      </c>
      <c r="H5" s="283" t="s">
        <v>14</v>
      </c>
      <c r="I5" s="273" t="s">
        <v>15</v>
      </c>
      <c r="J5" s="284" t="s">
        <v>16</v>
      </c>
      <c r="K5" s="283" t="s">
        <v>17</v>
      </c>
      <c r="L5" s="273" t="s">
        <v>18</v>
      </c>
      <c r="M5" s="284" t="s">
        <v>19</v>
      </c>
      <c r="N5" s="197"/>
    </row>
    <row r="6" spans="1:22" s="7" customFormat="1" ht="12" customHeight="1" x14ac:dyDescent="0.2">
      <c r="A6" s="374" t="s">
        <v>116</v>
      </c>
      <c r="B6" s="375">
        <f>SUM(B7:D7)</f>
        <v>31771.50596690832</v>
      </c>
      <c r="C6" s="376"/>
      <c r="D6" s="377"/>
      <c r="E6" s="378">
        <f>SUM(E7:G7)</f>
        <v>0</v>
      </c>
      <c r="F6" s="378"/>
      <c r="G6" s="378"/>
      <c r="H6" s="379">
        <f>SUM(H7:J7)</f>
        <v>0</v>
      </c>
      <c r="I6" s="378"/>
      <c r="J6" s="380"/>
      <c r="K6" s="379">
        <f>SUM(K7:M7)</f>
        <v>0</v>
      </c>
      <c r="L6" s="378"/>
      <c r="M6" s="380"/>
      <c r="N6" s="361">
        <f>SUM(B7:M7)</f>
        <v>31771.50596690832</v>
      </c>
    </row>
    <row r="7" spans="1:22" s="64" customFormat="1" ht="12" customHeight="1" x14ac:dyDescent="0.2">
      <c r="A7" s="374"/>
      <c r="B7" s="287">
        <f>SUM(B8:B23)</f>
        <v>12063.388887410545</v>
      </c>
      <c r="C7" s="271">
        <f t="shared" ref="C7:M7" si="0">SUM(C8:C23)</f>
        <v>9795.4641228109904</v>
      </c>
      <c r="D7" s="288">
        <f t="shared" si="0"/>
        <v>9912.652956686783</v>
      </c>
      <c r="E7" s="321">
        <f t="shared" si="0"/>
        <v>0</v>
      </c>
      <c r="F7" s="321">
        <f t="shared" si="0"/>
        <v>0</v>
      </c>
      <c r="G7" s="321">
        <f t="shared" si="0"/>
        <v>0</v>
      </c>
      <c r="H7" s="322">
        <f t="shared" si="0"/>
        <v>0</v>
      </c>
      <c r="I7" s="321">
        <f t="shared" si="0"/>
        <v>0</v>
      </c>
      <c r="J7" s="323">
        <f t="shared" si="0"/>
        <v>0</v>
      </c>
      <c r="K7" s="322">
        <f t="shared" si="0"/>
        <v>0</v>
      </c>
      <c r="L7" s="321">
        <f t="shared" si="0"/>
        <v>0</v>
      </c>
      <c r="M7" s="323">
        <f t="shared" si="0"/>
        <v>0</v>
      </c>
      <c r="N7" s="361"/>
      <c r="P7" s="134"/>
      <c r="Q7" s="134"/>
      <c r="R7" s="134"/>
      <c r="S7" s="134"/>
      <c r="T7" s="134"/>
    </row>
    <row r="8" spans="1:22" s="7" customFormat="1" ht="12" customHeight="1" x14ac:dyDescent="0.2">
      <c r="A8" s="169" t="s">
        <v>40</v>
      </c>
      <c r="B8" s="285">
        <v>948.72674100000006</v>
      </c>
      <c r="C8" s="272">
        <v>870.72242000000028</v>
      </c>
      <c r="D8" s="286">
        <v>879.50584399999991</v>
      </c>
      <c r="E8" s="319">
        <v>0</v>
      </c>
      <c r="F8" s="319">
        <v>0</v>
      </c>
      <c r="G8" s="319">
        <v>0</v>
      </c>
      <c r="H8" s="318">
        <v>0</v>
      </c>
      <c r="I8" s="319">
        <v>0</v>
      </c>
      <c r="J8" s="320">
        <v>0</v>
      </c>
      <c r="K8" s="318">
        <v>0</v>
      </c>
      <c r="L8" s="319">
        <v>0</v>
      </c>
      <c r="M8" s="320">
        <v>0</v>
      </c>
      <c r="N8" s="192">
        <f>SUM(B8:M8)</f>
        <v>2698.9550050000003</v>
      </c>
      <c r="P8" s="8"/>
      <c r="Q8" s="128"/>
      <c r="R8" s="128"/>
      <c r="S8" s="128"/>
      <c r="T8" s="128"/>
      <c r="U8" s="41"/>
    </row>
    <row r="9" spans="1:22" s="7" customFormat="1" ht="12" customHeight="1" x14ac:dyDescent="0.2">
      <c r="A9" s="169" t="s">
        <v>39</v>
      </c>
      <c r="B9" s="285">
        <v>70.202241999999998</v>
      </c>
      <c r="C9" s="272">
        <v>59.617565000000006</v>
      </c>
      <c r="D9" s="286">
        <v>64.369489000000016</v>
      </c>
      <c r="E9" s="319">
        <v>0</v>
      </c>
      <c r="F9" s="319">
        <v>0</v>
      </c>
      <c r="G9" s="319">
        <v>0</v>
      </c>
      <c r="H9" s="318">
        <v>0</v>
      </c>
      <c r="I9" s="319">
        <v>0</v>
      </c>
      <c r="J9" s="320">
        <v>0</v>
      </c>
      <c r="K9" s="318">
        <v>0</v>
      </c>
      <c r="L9" s="319">
        <v>0</v>
      </c>
      <c r="M9" s="320">
        <v>0</v>
      </c>
      <c r="N9" s="192">
        <f>SUM(B9:M9)</f>
        <v>194.18929600000001</v>
      </c>
      <c r="P9" s="8"/>
      <c r="Q9" s="128"/>
      <c r="R9" s="128"/>
      <c r="S9" s="128"/>
      <c r="T9" s="128"/>
      <c r="U9" s="41"/>
    </row>
    <row r="10" spans="1:22" s="7" customFormat="1" ht="12" customHeight="1" x14ac:dyDescent="0.2">
      <c r="A10" s="169" t="s">
        <v>38</v>
      </c>
      <c r="B10" s="285">
        <v>1458.0229449999999</v>
      </c>
      <c r="C10" s="272">
        <v>1075.556284</v>
      </c>
      <c r="D10" s="286">
        <v>1113.4044820000001</v>
      </c>
      <c r="E10" s="319">
        <v>0</v>
      </c>
      <c r="F10" s="319">
        <v>0</v>
      </c>
      <c r="G10" s="319">
        <v>0</v>
      </c>
      <c r="H10" s="318">
        <v>0</v>
      </c>
      <c r="I10" s="319">
        <v>0</v>
      </c>
      <c r="J10" s="320">
        <v>0</v>
      </c>
      <c r="K10" s="318">
        <v>0</v>
      </c>
      <c r="L10" s="319">
        <v>0</v>
      </c>
      <c r="M10" s="320">
        <v>0</v>
      </c>
      <c r="N10" s="192">
        <f>SUM(B10:M10)</f>
        <v>3646.9837109999999</v>
      </c>
      <c r="P10" s="8"/>
      <c r="Q10" s="128"/>
      <c r="R10" s="128"/>
      <c r="S10" s="128"/>
      <c r="T10" s="128"/>
      <c r="U10" s="41"/>
    </row>
    <row r="11" spans="1:22" s="7" customFormat="1" ht="12" customHeight="1" x14ac:dyDescent="0.2">
      <c r="A11" s="169" t="s">
        <v>60</v>
      </c>
      <c r="B11" s="285">
        <v>3.85473</v>
      </c>
      <c r="C11" s="272">
        <v>4.3682499999999997</v>
      </c>
      <c r="D11" s="286">
        <v>5.0499799999999997</v>
      </c>
      <c r="E11" s="319">
        <v>0</v>
      </c>
      <c r="F11" s="319">
        <v>0</v>
      </c>
      <c r="G11" s="319">
        <v>0</v>
      </c>
      <c r="H11" s="318">
        <v>0</v>
      </c>
      <c r="I11" s="319">
        <v>0</v>
      </c>
      <c r="J11" s="320">
        <v>0</v>
      </c>
      <c r="K11" s="318">
        <v>0</v>
      </c>
      <c r="L11" s="319">
        <v>0</v>
      </c>
      <c r="M11" s="320">
        <v>0</v>
      </c>
      <c r="N11" s="192">
        <f t="shared" ref="N11:N21" si="1">SUM(B11:M11)</f>
        <v>13.272959999999999</v>
      </c>
      <c r="P11" s="8"/>
      <c r="Q11" s="128"/>
      <c r="R11" s="128"/>
      <c r="S11" s="128"/>
      <c r="T11" s="128"/>
      <c r="U11" s="41"/>
    </row>
    <row r="12" spans="1:22" s="7" customFormat="1" ht="12" customHeight="1" x14ac:dyDescent="0.2">
      <c r="A12" s="169" t="s">
        <v>61</v>
      </c>
      <c r="B12" s="285">
        <v>1.25284</v>
      </c>
      <c r="C12" s="272">
        <v>1.0353299999999999</v>
      </c>
      <c r="D12" s="286">
        <v>0.94023800000000002</v>
      </c>
      <c r="E12" s="319">
        <v>0</v>
      </c>
      <c r="F12" s="319">
        <v>0</v>
      </c>
      <c r="G12" s="319">
        <v>0</v>
      </c>
      <c r="H12" s="318">
        <v>0</v>
      </c>
      <c r="I12" s="319">
        <v>0</v>
      </c>
      <c r="J12" s="320">
        <v>0</v>
      </c>
      <c r="K12" s="318">
        <v>0</v>
      </c>
      <c r="L12" s="319">
        <v>0</v>
      </c>
      <c r="M12" s="320">
        <v>0</v>
      </c>
      <c r="N12" s="192">
        <f t="shared" si="1"/>
        <v>3.2284079999999999</v>
      </c>
      <c r="P12" s="8"/>
      <c r="Q12" s="128"/>
      <c r="R12" s="128"/>
      <c r="S12" s="128"/>
      <c r="T12" s="128"/>
      <c r="U12" s="41"/>
    </row>
    <row r="13" spans="1:22" s="7" customFormat="1" ht="12" customHeight="1" x14ac:dyDescent="0.2">
      <c r="A13" s="169" t="s">
        <v>62</v>
      </c>
      <c r="B13" s="285">
        <v>1.585E-2</v>
      </c>
      <c r="C13" s="272">
        <v>2.6810000000000004E-2</v>
      </c>
      <c r="D13" s="286">
        <v>7.5740000000000002E-2</v>
      </c>
      <c r="E13" s="319">
        <v>0</v>
      </c>
      <c r="F13" s="319">
        <v>0</v>
      </c>
      <c r="G13" s="319">
        <v>0</v>
      </c>
      <c r="H13" s="318">
        <v>0</v>
      </c>
      <c r="I13" s="319">
        <v>0</v>
      </c>
      <c r="J13" s="320">
        <v>0</v>
      </c>
      <c r="K13" s="318">
        <v>0</v>
      </c>
      <c r="L13" s="319">
        <v>0</v>
      </c>
      <c r="M13" s="320">
        <v>0</v>
      </c>
      <c r="N13" s="192">
        <f t="shared" si="1"/>
        <v>0.11840000000000001</v>
      </c>
      <c r="P13" s="8"/>
      <c r="Q13" s="128"/>
      <c r="R13" s="128"/>
      <c r="S13" s="128"/>
      <c r="T13" s="128"/>
      <c r="U13" s="41"/>
      <c r="V13" s="131"/>
    </row>
    <row r="14" spans="1:22" s="7" customFormat="1" ht="12" customHeight="1" x14ac:dyDescent="0.2">
      <c r="A14" s="169" t="s">
        <v>37</v>
      </c>
      <c r="B14" s="285">
        <v>5465.3145810000005</v>
      </c>
      <c r="C14" s="272">
        <v>4432.1945669999996</v>
      </c>
      <c r="D14" s="286">
        <v>4545.8975560000017</v>
      </c>
      <c r="E14" s="319">
        <v>0</v>
      </c>
      <c r="F14" s="319">
        <v>0</v>
      </c>
      <c r="G14" s="319">
        <v>0</v>
      </c>
      <c r="H14" s="318">
        <v>0</v>
      </c>
      <c r="I14" s="319">
        <v>0</v>
      </c>
      <c r="J14" s="320">
        <v>0</v>
      </c>
      <c r="K14" s="318">
        <v>0</v>
      </c>
      <c r="L14" s="319">
        <v>0</v>
      </c>
      <c r="M14" s="320">
        <v>0</v>
      </c>
      <c r="N14" s="192">
        <f t="shared" si="1"/>
        <v>14443.406704000003</v>
      </c>
      <c r="P14" s="8"/>
      <c r="Q14" s="128"/>
      <c r="R14" s="128"/>
      <c r="S14" s="128"/>
      <c r="T14" s="128"/>
      <c r="U14" s="41"/>
      <c r="V14" s="131"/>
    </row>
    <row r="15" spans="1:22" s="7" customFormat="1" ht="12" customHeight="1" x14ac:dyDescent="0.2">
      <c r="A15" s="169" t="s">
        <v>72</v>
      </c>
      <c r="B15" s="285">
        <v>35.590720000000005</v>
      </c>
      <c r="C15" s="272">
        <v>28.72907</v>
      </c>
      <c r="D15" s="286">
        <v>27.837010000000003</v>
      </c>
      <c r="E15" s="319">
        <v>0</v>
      </c>
      <c r="F15" s="319">
        <v>0</v>
      </c>
      <c r="G15" s="319">
        <v>0</v>
      </c>
      <c r="H15" s="318">
        <v>0</v>
      </c>
      <c r="I15" s="319">
        <v>0</v>
      </c>
      <c r="J15" s="320">
        <v>0</v>
      </c>
      <c r="K15" s="318">
        <v>0</v>
      </c>
      <c r="L15" s="319">
        <v>0</v>
      </c>
      <c r="M15" s="320">
        <v>0</v>
      </c>
      <c r="N15" s="192">
        <f t="shared" si="1"/>
        <v>92.156800000000018</v>
      </c>
      <c r="P15" s="8"/>
      <c r="Q15" s="128"/>
      <c r="R15" s="128"/>
      <c r="S15" s="128"/>
      <c r="T15" s="128"/>
      <c r="U15" s="41"/>
      <c r="V15" s="131"/>
    </row>
    <row r="16" spans="1:22" s="7" customFormat="1" ht="12" customHeight="1" x14ac:dyDescent="0.2">
      <c r="A16" s="169" t="s">
        <v>36</v>
      </c>
      <c r="B16" s="285">
        <v>0</v>
      </c>
      <c r="C16" s="272">
        <v>0</v>
      </c>
      <c r="D16" s="286">
        <v>0</v>
      </c>
      <c r="E16" s="319">
        <v>0</v>
      </c>
      <c r="F16" s="319">
        <v>0</v>
      </c>
      <c r="G16" s="319">
        <v>0</v>
      </c>
      <c r="H16" s="318">
        <v>0</v>
      </c>
      <c r="I16" s="319">
        <v>0</v>
      </c>
      <c r="J16" s="320">
        <v>0</v>
      </c>
      <c r="K16" s="318">
        <v>0</v>
      </c>
      <c r="L16" s="319">
        <v>0</v>
      </c>
      <c r="M16" s="320">
        <v>0</v>
      </c>
      <c r="N16" s="192">
        <f t="shared" si="1"/>
        <v>0</v>
      </c>
      <c r="P16" s="8"/>
      <c r="Q16" s="128"/>
      <c r="R16" s="128"/>
      <c r="S16" s="128"/>
      <c r="T16" s="128"/>
      <c r="U16" s="41"/>
      <c r="V16" s="131"/>
    </row>
    <row r="17" spans="1:22" s="7" customFormat="1" ht="12" customHeight="1" x14ac:dyDescent="0.2">
      <c r="A17" s="169" t="s">
        <v>35</v>
      </c>
      <c r="B17" s="285">
        <v>88.372906</v>
      </c>
      <c r="C17" s="272">
        <v>74.129374999999996</v>
      </c>
      <c r="D17" s="286">
        <v>75.107746000000006</v>
      </c>
      <c r="E17" s="319">
        <v>0</v>
      </c>
      <c r="F17" s="319">
        <v>0</v>
      </c>
      <c r="G17" s="319">
        <v>0</v>
      </c>
      <c r="H17" s="318">
        <v>0</v>
      </c>
      <c r="I17" s="319">
        <v>0</v>
      </c>
      <c r="J17" s="320">
        <v>0</v>
      </c>
      <c r="K17" s="318">
        <v>0</v>
      </c>
      <c r="L17" s="319">
        <v>0</v>
      </c>
      <c r="M17" s="320">
        <v>0</v>
      </c>
      <c r="N17" s="192">
        <f t="shared" si="1"/>
        <v>237.610027</v>
      </c>
      <c r="P17" s="8"/>
      <c r="Q17" s="128"/>
      <c r="R17" s="128"/>
      <c r="S17" s="128"/>
      <c r="T17" s="128"/>
      <c r="U17" s="41"/>
      <c r="V17" s="131"/>
    </row>
    <row r="18" spans="1:22" s="7" customFormat="1" ht="12" customHeight="1" x14ac:dyDescent="0.2">
      <c r="A18" s="169" t="s">
        <v>34</v>
      </c>
      <c r="B18" s="285">
        <v>9.4794429999999998</v>
      </c>
      <c r="C18" s="272">
        <v>7.7133140000000004</v>
      </c>
      <c r="D18" s="286">
        <v>7.00929</v>
      </c>
      <c r="E18" s="319">
        <v>0</v>
      </c>
      <c r="F18" s="319">
        <v>0</v>
      </c>
      <c r="G18" s="319">
        <v>0</v>
      </c>
      <c r="H18" s="318">
        <v>0</v>
      </c>
      <c r="I18" s="319">
        <v>0</v>
      </c>
      <c r="J18" s="320">
        <v>0</v>
      </c>
      <c r="K18" s="318">
        <v>0</v>
      </c>
      <c r="L18" s="319">
        <v>0</v>
      </c>
      <c r="M18" s="320">
        <v>0</v>
      </c>
      <c r="N18" s="192">
        <f t="shared" si="1"/>
        <v>24.202047</v>
      </c>
      <c r="P18" s="8"/>
      <c r="Q18" s="128"/>
      <c r="R18" s="128"/>
      <c r="S18" s="128"/>
      <c r="T18" s="128"/>
      <c r="U18" s="41"/>
      <c r="V18" s="131"/>
    </row>
    <row r="19" spans="1:22" s="7" customFormat="1" ht="12" customHeight="1" x14ac:dyDescent="0.2">
      <c r="A19" s="169" t="s">
        <v>33</v>
      </c>
      <c r="B19" s="285">
        <v>251.64431497379283</v>
      </c>
      <c r="C19" s="272">
        <v>204.60690208053475</v>
      </c>
      <c r="D19" s="286">
        <v>193.5333572446674</v>
      </c>
      <c r="E19" s="319">
        <v>0</v>
      </c>
      <c r="F19" s="319">
        <v>0</v>
      </c>
      <c r="G19" s="319">
        <v>0</v>
      </c>
      <c r="H19" s="318">
        <v>0</v>
      </c>
      <c r="I19" s="319">
        <v>0</v>
      </c>
      <c r="J19" s="320">
        <v>0</v>
      </c>
      <c r="K19" s="318">
        <v>0</v>
      </c>
      <c r="L19" s="319">
        <v>0</v>
      </c>
      <c r="M19" s="320">
        <v>0</v>
      </c>
      <c r="N19" s="192">
        <f t="shared" si="1"/>
        <v>649.78457429899504</v>
      </c>
      <c r="P19" s="8"/>
      <c r="Q19" s="128"/>
      <c r="R19" s="128"/>
      <c r="S19" s="128"/>
      <c r="T19" s="128"/>
      <c r="U19" s="41"/>
      <c r="V19" s="131"/>
    </row>
    <row r="20" spans="1:22" s="7" customFormat="1" ht="12" customHeight="1" x14ac:dyDescent="0.2">
      <c r="A20" s="169" t="s">
        <v>32</v>
      </c>
      <c r="B20" s="285">
        <v>459.81048399999986</v>
      </c>
      <c r="C20" s="272">
        <v>359.75172299999991</v>
      </c>
      <c r="D20" s="286">
        <v>337.16382199999998</v>
      </c>
      <c r="E20" s="319">
        <v>0</v>
      </c>
      <c r="F20" s="319">
        <v>0</v>
      </c>
      <c r="G20" s="319">
        <v>0</v>
      </c>
      <c r="H20" s="318">
        <v>0</v>
      </c>
      <c r="I20" s="319">
        <v>0</v>
      </c>
      <c r="J20" s="320">
        <v>0</v>
      </c>
      <c r="K20" s="318">
        <v>0</v>
      </c>
      <c r="L20" s="319">
        <v>0</v>
      </c>
      <c r="M20" s="320">
        <v>0</v>
      </c>
      <c r="N20" s="192">
        <f t="shared" si="1"/>
        <v>1156.7260289999997</v>
      </c>
      <c r="P20" s="8"/>
      <c r="Q20" s="128"/>
      <c r="R20" s="128"/>
      <c r="S20" s="128"/>
      <c r="T20" s="128"/>
      <c r="U20" s="41"/>
      <c r="V20" s="131"/>
    </row>
    <row r="21" spans="1:22" s="7" customFormat="1" ht="12" customHeight="1" x14ac:dyDescent="0.2">
      <c r="A21" s="169" t="s">
        <v>3</v>
      </c>
      <c r="B21" s="285">
        <v>0</v>
      </c>
      <c r="C21" s="272">
        <v>0</v>
      </c>
      <c r="D21" s="286">
        <v>0</v>
      </c>
      <c r="E21" s="319">
        <v>0</v>
      </c>
      <c r="F21" s="319">
        <v>0</v>
      </c>
      <c r="G21" s="319">
        <v>0</v>
      </c>
      <c r="H21" s="318">
        <v>0</v>
      </c>
      <c r="I21" s="319">
        <v>0</v>
      </c>
      <c r="J21" s="320">
        <v>0</v>
      </c>
      <c r="K21" s="318">
        <v>0</v>
      </c>
      <c r="L21" s="319">
        <v>0</v>
      </c>
      <c r="M21" s="320">
        <v>0</v>
      </c>
      <c r="N21" s="192">
        <f t="shared" si="1"/>
        <v>0</v>
      </c>
      <c r="P21" s="8"/>
      <c r="Q21" s="128"/>
      <c r="R21" s="128"/>
      <c r="S21" s="128"/>
      <c r="T21" s="128"/>
      <c r="U21" s="41"/>
      <c r="V21" s="131"/>
    </row>
    <row r="22" spans="1:22" s="7" customFormat="1" ht="12" customHeight="1" x14ac:dyDescent="0.2">
      <c r="A22" s="169" t="s">
        <v>31</v>
      </c>
      <c r="B22" s="285">
        <v>128.67754700000003</v>
      </c>
      <c r="C22" s="272">
        <v>90.631960000000021</v>
      </c>
      <c r="D22" s="286">
        <v>79.134535</v>
      </c>
      <c r="E22" s="319">
        <v>0</v>
      </c>
      <c r="F22" s="319">
        <v>0</v>
      </c>
      <c r="G22" s="319">
        <v>0</v>
      </c>
      <c r="H22" s="318">
        <v>0</v>
      </c>
      <c r="I22" s="319">
        <v>0</v>
      </c>
      <c r="J22" s="320">
        <v>0</v>
      </c>
      <c r="K22" s="318">
        <v>0</v>
      </c>
      <c r="L22" s="319">
        <v>0</v>
      </c>
      <c r="M22" s="320">
        <v>0</v>
      </c>
      <c r="N22" s="192">
        <f>SUM(B22:M22)</f>
        <v>298.44404200000008</v>
      </c>
      <c r="P22" s="8"/>
      <c r="Q22" s="128"/>
      <c r="R22" s="128"/>
      <c r="S22" s="128"/>
      <c r="T22" s="128"/>
      <c r="U22" s="41"/>
      <c r="V22" s="131"/>
    </row>
    <row r="23" spans="1:22" s="7" customFormat="1" ht="12" customHeight="1" x14ac:dyDescent="0.2">
      <c r="A23" s="169" t="s">
        <v>30</v>
      </c>
      <c r="B23" s="285">
        <v>3142.4235434367524</v>
      </c>
      <c r="C23" s="272">
        <v>2586.3805527304557</v>
      </c>
      <c r="D23" s="286">
        <v>2583.6238674421134</v>
      </c>
      <c r="E23" s="319">
        <v>0</v>
      </c>
      <c r="F23" s="319">
        <v>0</v>
      </c>
      <c r="G23" s="319">
        <v>0</v>
      </c>
      <c r="H23" s="318">
        <v>0</v>
      </c>
      <c r="I23" s="319">
        <v>0</v>
      </c>
      <c r="J23" s="320">
        <v>0</v>
      </c>
      <c r="K23" s="318">
        <v>0</v>
      </c>
      <c r="L23" s="319">
        <v>0</v>
      </c>
      <c r="M23" s="320">
        <v>0</v>
      </c>
      <c r="N23" s="192">
        <f>SUM(B23:M23)</f>
        <v>8312.4279636093215</v>
      </c>
      <c r="P23" s="8"/>
      <c r="Q23" s="128"/>
      <c r="R23" s="128"/>
      <c r="S23" s="128"/>
      <c r="T23" s="128"/>
      <c r="U23" s="41"/>
      <c r="V23" s="131"/>
    </row>
    <row r="24" spans="1:22" s="4" customFormat="1" ht="11.25" x14ac:dyDescent="0.2">
      <c r="A24" s="202"/>
      <c r="N24" s="3"/>
      <c r="P24" s="139"/>
      <c r="Q24" s="139"/>
      <c r="R24" s="139"/>
      <c r="S24" s="139"/>
      <c r="T24" s="139"/>
      <c r="U24" s="140"/>
    </row>
    <row r="25" spans="1:22" s="7" customFormat="1" x14ac:dyDescent="0.2">
      <c r="A25" s="67"/>
      <c r="B25" s="68"/>
      <c r="C25" s="68"/>
      <c r="D25" s="68"/>
      <c r="E25" s="68"/>
      <c r="F25" s="68"/>
      <c r="G25" s="68"/>
      <c r="H25" s="68"/>
      <c r="I25" s="68"/>
      <c r="J25" s="68"/>
      <c r="K25" s="68"/>
      <c r="L25" s="68"/>
      <c r="M25" s="68"/>
      <c r="N25" s="67"/>
      <c r="S25" s="131"/>
      <c r="T25" s="131"/>
      <c r="U25" s="131"/>
      <c r="V25" s="131"/>
    </row>
    <row r="26" spans="1:22" s="7" customFormat="1" x14ac:dyDescent="0.2">
      <c r="A26" s="119" t="s">
        <v>40</v>
      </c>
      <c r="B26" s="25">
        <v>2698.9550050000003</v>
      </c>
      <c r="C26" s="68"/>
      <c r="D26" s="68"/>
      <c r="E26" s="68"/>
      <c r="F26" s="68"/>
      <c r="G26" s="68"/>
      <c r="H26" s="68"/>
      <c r="I26" s="68"/>
      <c r="J26" s="68"/>
      <c r="K26" s="68"/>
      <c r="L26" s="68"/>
      <c r="M26" s="68"/>
      <c r="N26" s="68"/>
      <c r="S26" s="131"/>
      <c r="T26" s="131"/>
      <c r="U26" s="131"/>
      <c r="V26" s="131"/>
    </row>
    <row r="27" spans="1:22" s="7" customFormat="1" x14ac:dyDescent="0.2">
      <c r="A27" s="119" t="s">
        <v>39</v>
      </c>
      <c r="B27" s="25">
        <v>194.18929600000001</v>
      </c>
      <c r="C27" s="68"/>
      <c r="D27" s="68"/>
      <c r="E27" s="68"/>
      <c r="F27" s="68"/>
      <c r="G27" s="68"/>
      <c r="H27" s="68"/>
      <c r="I27" s="68"/>
      <c r="J27" s="68"/>
      <c r="K27" s="68"/>
      <c r="L27" s="68"/>
      <c r="M27" s="68"/>
      <c r="N27" s="68"/>
      <c r="O27" s="69"/>
      <c r="S27" s="131"/>
      <c r="T27" s="131"/>
      <c r="U27" s="131"/>
      <c r="V27" s="131"/>
    </row>
    <row r="28" spans="1:22" s="7" customFormat="1" x14ac:dyDescent="0.2">
      <c r="A28" s="119" t="s">
        <v>38</v>
      </c>
      <c r="B28" s="25">
        <v>3646.9837109999999</v>
      </c>
      <c r="C28" s="68"/>
      <c r="D28" s="68"/>
      <c r="E28" s="68"/>
      <c r="F28" s="68"/>
      <c r="G28" s="68"/>
      <c r="H28" s="68"/>
      <c r="I28" s="68"/>
      <c r="J28" s="68"/>
      <c r="K28" s="68"/>
      <c r="L28" s="68"/>
      <c r="M28" s="68"/>
      <c r="N28" s="68"/>
      <c r="O28" s="69"/>
      <c r="S28" s="131"/>
      <c r="T28" s="131"/>
      <c r="U28" s="131"/>
      <c r="V28" s="131"/>
    </row>
    <row r="29" spans="1:22" s="7" customFormat="1" x14ac:dyDescent="0.2">
      <c r="A29" s="119" t="s">
        <v>60</v>
      </c>
      <c r="B29" s="25">
        <v>13.272959999999999</v>
      </c>
      <c r="C29" s="68"/>
      <c r="D29" s="68"/>
      <c r="E29" s="68"/>
      <c r="F29" s="68"/>
      <c r="G29" s="68"/>
      <c r="H29" s="68"/>
      <c r="I29" s="68"/>
      <c r="J29" s="68"/>
      <c r="K29" s="68"/>
      <c r="L29" s="68"/>
      <c r="M29" s="68"/>
      <c r="N29" s="68"/>
      <c r="Q29" s="8"/>
      <c r="S29" s="131"/>
      <c r="T29" s="131"/>
      <c r="U29" s="131"/>
      <c r="V29" s="131"/>
    </row>
    <row r="30" spans="1:22" s="7" customFormat="1" x14ac:dyDescent="0.2">
      <c r="A30" s="119" t="s">
        <v>61</v>
      </c>
      <c r="B30" s="25">
        <v>3.2284079999999999</v>
      </c>
      <c r="C30" s="68"/>
      <c r="D30" s="68"/>
      <c r="E30" s="68"/>
      <c r="F30" s="68"/>
      <c r="G30" s="68"/>
      <c r="H30" s="68"/>
      <c r="I30" s="68"/>
      <c r="J30" s="68"/>
      <c r="K30" s="68"/>
      <c r="L30" s="68"/>
      <c r="M30" s="68"/>
      <c r="N30" s="68"/>
      <c r="S30" s="131"/>
      <c r="T30" s="131"/>
      <c r="U30" s="131"/>
      <c r="V30" s="131"/>
    </row>
    <row r="31" spans="1:22" s="7" customFormat="1" x14ac:dyDescent="0.2">
      <c r="A31" s="119" t="s">
        <v>62</v>
      </c>
      <c r="B31" s="25">
        <v>0.11840000000000001</v>
      </c>
      <c r="C31" s="68"/>
      <c r="D31" s="68"/>
      <c r="E31" s="68"/>
      <c r="F31" s="68"/>
      <c r="G31" s="68"/>
      <c r="H31" s="68"/>
      <c r="I31" s="68"/>
      <c r="J31" s="68"/>
      <c r="K31" s="68"/>
      <c r="L31" s="68"/>
      <c r="M31" s="68"/>
      <c r="N31" s="68"/>
      <c r="S31" s="131"/>
      <c r="T31" s="131"/>
      <c r="U31" s="131"/>
      <c r="V31" s="131"/>
    </row>
    <row r="32" spans="1:22" s="7" customFormat="1" x14ac:dyDescent="0.2">
      <c r="A32" s="119" t="s">
        <v>37</v>
      </c>
      <c r="B32" s="25">
        <v>14443.406704000003</v>
      </c>
      <c r="C32" s="68"/>
      <c r="D32" s="68"/>
      <c r="E32" s="68"/>
      <c r="F32" s="68"/>
      <c r="G32" s="68"/>
      <c r="H32" s="68"/>
      <c r="I32" s="68"/>
      <c r="J32" s="68"/>
      <c r="K32" s="68"/>
      <c r="L32" s="68"/>
      <c r="M32" s="68"/>
      <c r="N32" s="68"/>
    </row>
    <row r="33" spans="1:14" s="7" customFormat="1" x14ac:dyDescent="0.2">
      <c r="A33" s="119" t="s">
        <v>72</v>
      </c>
      <c r="B33" s="25">
        <v>92.156800000000018</v>
      </c>
      <c r="C33" s="68"/>
      <c r="D33" s="68"/>
      <c r="E33" s="68"/>
      <c r="F33" s="68"/>
      <c r="G33" s="68"/>
      <c r="H33" s="68"/>
      <c r="I33" s="68"/>
      <c r="J33" s="68"/>
      <c r="K33" s="68"/>
      <c r="L33" s="68"/>
      <c r="M33" s="68"/>
      <c r="N33" s="68"/>
    </row>
    <row r="34" spans="1:14" s="7" customFormat="1" x14ac:dyDescent="0.2">
      <c r="A34" s="119" t="s">
        <v>36</v>
      </c>
      <c r="B34" s="25">
        <v>0</v>
      </c>
      <c r="C34" s="68"/>
      <c r="D34" s="68"/>
      <c r="E34" s="68"/>
      <c r="F34" s="68"/>
      <c r="G34" s="68"/>
      <c r="H34" s="68"/>
      <c r="I34" s="68"/>
      <c r="J34" s="68"/>
      <c r="K34" s="68"/>
      <c r="L34" s="68"/>
      <c r="M34" s="68"/>
      <c r="N34" s="68"/>
    </row>
    <row r="35" spans="1:14" s="7" customFormat="1" x14ac:dyDescent="0.2">
      <c r="A35" s="119" t="s">
        <v>35</v>
      </c>
      <c r="B35" s="25">
        <v>237.610027</v>
      </c>
      <c r="C35" s="68"/>
      <c r="D35" s="68"/>
      <c r="E35" s="68"/>
      <c r="F35" s="68"/>
      <c r="G35" s="68"/>
      <c r="H35" s="68"/>
      <c r="I35" s="68"/>
      <c r="J35" s="68"/>
      <c r="K35" s="68"/>
      <c r="L35" s="68"/>
      <c r="M35" s="68"/>
      <c r="N35" s="68"/>
    </row>
    <row r="36" spans="1:14" s="7" customFormat="1" x14ac:dyDescent="0.2">
      <c r="A36" s="119" t="s">
        <v>34</v>
      </c>
      <c r="B36" s="25">
        <v>24.202047</v>
      </c>
      <c r="C36" s="68"/>
      <c r="D36" s="68"/>
      <c r="E36" s="68"/>
      <c r="F36" s="68"/>
      <c r="G36" s="68"/>
      <c r="H36" s="68"/>
      <c r="I36" s="68"/>
      <c r="J36" s="68"/>
      <c r="K36" s="68"/>
      <c r="L36" s="68"/>
      <c r="M36" s="68"/>
      <c r="N36" s="68"/>
    </row>
    <row r="37" spans="1:14" s="7" customFormat="1" x14ac:dyDescent="0.2">
      <c r="A37" s="119" t="s">
        <v>33</v>
      </c>
      <c r="B37" s="25">
        <v>649.78457429899504</v>
      </c>
      <c r="C37" s="68"/>
      <c r="D37" s="68"/>
      <c r="E37" s="68"/>
      <c r="F37" s="68"/>
      <c r="G37" s="68"/>
      <c r="H37" s="68"/>
      <c r="I37" s="68"/>
      <c r="J37" s="68"/>
      <c r="K37" s="68"/>
      <c r="L37" s="68"/>
      <c r="M37" s="68"/>
      <c r="N37" s="68"/>
    </row>
    <row r="38" spans="1:14" s="7" customFormat="1" x14ac:dyDescent="0.2">
      <c r="A38" s="119" t="s">
        <v>32</v>
      </c>
      <c r="B38" s="25">
        <v>1156.7260289999997</v>
      </c>
      <c r="C38" s="68"/>
      <c r="D38" s="68"/>
      <c r="E38" s="68"/>
      <c r="F38" s="68"/>
      <c r="G38" s="68"/>
      <c r="H38" s="68"/>
      <c r="I38" s="68"/>
      <c r="J38" s="68"/>
      <c r="K38" s="68"/>
      <c r="L38" s="68"/>
      <c r="M38" s="68"/>
      <c r="N38" s="68"/>
    </row>
    <row r="39" spans="1:14" s="7" customFormat="1" x14ac:dyDescent="0.2">
      <c r="A39" s="119" t="s">
        <v>3</v>
      </c>
      <c r="B39" s="25">
        <v>0</v>
      </c>
      <c r="C39" s="68"/>
      <c r="D39" s="68"/>
      <c r="E39" s="68"/>
      <c r="F39" s="68"/>
      <c r="G39" s="68"/>
      <c r="H39" s="68"/>
      <c r="I39" s="68"/>
      <c r="J39" s="68"/>
      <c r="K39" s="68"/>
      <c r="L39" s="68"/>
      <c r="M39" s="68"/>
      <c r="N39" s="68"/>
    </row>
    <row r="40" spans="1:14" s="7" customFormat="1" x14ac:dyDescent="0.2">
      <c r="A40" s="119" t="s">
        <v>31</v>
      </c>
      <c r="B40" s="25">
        <v>298.44404200000008</v>
      </c>
      <c r="C40" s="68"/>
      <c r="D40" s="68"/>
      <c r="E40" s="68"/>
      <c r="F40" s="68"/>
      <c r="G40" s="68"/>
      <c r="H40" s="68"/>
      <c r="I40" s="68"/>
      <c r="J40" s="68"/>
      <c r="K40" s="68"/>
      <c r="L40" s="68"/>
      <c r="M40" s="68"/>
      <c r="N40" s="68"/>
    </row>
    <row r="41" spans="1:14" s="7" customFormat="1" x14ac:dyDescent="0.2">
      <c r="A41" s="119" t="s">
        <v>30</v>
      </c>
      <c r="B41" s="25">
        <v>8312.4279636093215</v>
      </c>
      <c r="C41" s="68"/>
      <c r="D41" s="68"/>
      <c r="E41" s="68"/>
      <c r="F41" s="68"/>
      <c r="G41" s="68"/>
      <c r="H41" s="68"/>
      <c r="I41" s="68"/>
      <c r="J41" s="68"/>
      <c r="K41" s="68"/>
      <c r="L41" s="68"/>
      <c r="M41" s="68"/>
      <c r="N41" s="68"/>
    </row>
    <row r="42" spans="1:14" s="7" customFormat="1" x14ac:dyDescent="0.2">
      <c r="A42" s="67"/>
      <c r="B42" s="68"/>
      <c r="C42" s="68"/>
      <c r="D42" s="68"/>
      <c r="E42" s="68"/>
      <c r="F42" s="68"/>
      <c r="G42" s="68"/>
      <c r="H42" s="68"/>
      <c r="I42" s="68"/>
      <c r="J42" s="68"/>
      <c r="K42" s="68"/>
      <c r="L42" s="68"/>
      <c r="M42" s="68"/>
      <c r="N42" s="68"/>
    </row>
    <row r="43" spans="1:14" s="7" customFormat="1" x14ac:dyDescent="0.2">
      <c r="A43" s="67"/>
      <c r="B43" s="68"/>
      <c r="C43" s="68"/>
      <c r="D43" s="68"/>
      <c r="E43" s="68"/>
      <c r="F43" s="68"/>
      <c r="G43" s="68"/>
      <c r="H43" s="68"/>
      <c r="I43" s="68"/>
      <c r="J43" s="68"/>
      <c r="K43" s="68"/>
      <c r="L43" s="68"/>
      <c r="M43" s="68"/>
      <c r="N43" s="68"/>
    </row>
    <row r="44" spans="1:14" s="7" customFormat="1" x14ac:dyDescent="0.2">
      <c r="A44" s="67"/>
      <c r="B44" s="68"/>
      <c r="C44" s="68"/>
      <c r="D44" s="68"/>
      <c r="E44" s="68"/>
      <c r="F44" s="68"/>
      <c r="G44" s="68"/>
      <c r="H44" s="68"/>
      <c r="I44" s="68"/>
      <c r="J44" s="68"/>
      <c r="K44" s="68"/>
      <c r="L44" s="68"/>
      <c r="M44" s="68"/>
      <c r="N44" s="68"/>
    </row>
    <row r="45" spans="1:14" s="7" customFormat="1" x14ac:dyDescent="0.2">
      <c r="A45" s="2"/>
      <c r="B45" s="2"/>
      <c r="C45" s="2"/>
      <c r="D45" s="2"/>
      <c r="E45" s="2"/>
      <c r="F45" s="2"/>
      <c r="G45" s="2"/>
      <c r="H45" s="2"/>
      <c r="I45" s="2"/>
      <c r="J45" s="2"/>
      <c r="K45" s="2"/>
      <c r="L45" s="2"/>
      <c r="M45" s="2"/>
      <c r="N45" s="2"/>
    </row>
    <row r="47" spans="1:14" x14ac:dyDescent="0.2">
      <c r="B47" s="70"/>
    </row>
    <row r="48" spans="1:14" x14ac:dyDescent="0.2">
      <c r="B48" s="70"/>
    </row>
    <row r="49" spans="2:2" x14ac:dyDescent="0.2">
      <c r="B49" s="70"/>
    </row>
  </sheetData>
  <mergeCells count="11">
    <mergeCell ref="N6:N7"/>
    <mergeCell ref="K6:M6"/>
    <mergeCell ref="H6:J6"/>
    <mergeCell ref="A4:A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5">
    <tabColor rgb="FF00B050"/>
  </sheetPr>
  <dimension ref="A1:U35"/>
  <sheetViews>
    <sheetView showGridLines="0" view="pageBreakPreview" zoomScaleNormal="70" zoomScaleSheetLayoutView="100" workbookViewId="0">
      <selection activeCell="T16" sqref="T16"/>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41" t="s">
        <v>250</v>
      </c>
      <c r="N1" s="245" t="str">
        <f>'3'!N1</f>
        <v>2022</v>
      </c>
    </row>
    <row r="2" spans="1:21" ht="6" customHeight="1" x14ac:dyDescent="0.2"/>
    <row r="3" spans="1:21" x14ac:dyDescent="0.2">
      <c r="A3" s="366">
        <v>2022</v>
      </c>
      <c r="B3" s="367" t="s">
        <v>42</v>
      </c>
      <c r="C3" s="368"/>
      <c r="D3" s="369"/>
      <c r="E3" s="367" t="s">
        <v>43</v>
      </c>
      <c r="F3" s="368"/>
      <c r="G3" s="369"/>
      <c r="H3" s="367" t="s">
        <v>44</v>
      </c>
      <c r="I3" s="368"/>
      <c r="J3" s="369"/>
      <c r="K3" s="367" t="s">
        <v>45</v>
      </c>
      <c r="L3" s="368"/>
      <c r="M3" s="369"/>
      <c r="N3" s="212" t="s">
        <v>7</v>
      </c>
    </row>
    <row r="4" spans="1:21" x14ac:dyDescent="0.2">
      <c r="A4" s="366"/>
      <c r="B4" s="283" t="s">
        <v>8</v>
      </c>
      <c r="C4" s="273" t="s">
        <v>9</v>
      </c>
      <c r="D4" s="284" t="s">
        <v>10</v>
      </c>
      <c r="E4" s="283" t="s">
        <v>11</v>
      </c>
      <c r="F4" s="273" t="s">
        <v>12</v>
      </c>
      <c r="G4" s="284" t="s">
        <v>13</v>
      </c>
      <c r="H4" s="283" t="s">
        <v>14</v>
      </c>
      <c r="I4" s="273" t="s">
        <v>15</v>
      </c>
      <c r="J4" s="284" t="s">
        <v>16</v>
      </c>
      <c r="K4" s="283" t="s">
        <v>17</v>
      </c>
      <c r="L4" s="273" t="s">
        <v>18</v>
      </c>
      <c r="M4" s="284" t="s">
        <v>19</v>
      </c>
      <c r="N4" s="197"/>
    </row>
    <row r="5" spans="1:21" x14ac:dyDescent="0.2">
      <c r="A5" s="374" t="s">
        <v>116</v>
      </c>
      <c r="B5" s="375">
        <f>SUM(B6:D6)</f>
        <v>31771.505966908324</v>
      </c>
      <c r="C5" s="376"/>
      <c r="D5" s="377"/>
      <c r="E5" s="379">
        <f t="shared" ref="E5" si="0">SUM(E6:G6)</f>
        <v>0</v>
      </c>
      <c r="F5" s="378"/>
      <c r="G5" s="380"/>
      <c r="H5" s="379">
        <f t="shared" ref="H5" si="1">SUM(H6:J6)</f>
        <v>0</v>
      </c>
      <c r="I5" s="378"/>
      <c r="J5" s="380"/>
      <c r="K5" s="379">
        <f t="shared" ref="K5" si="2">SUM(K6:M6)</f>
        <v>0</v>
      </c>
      <c r="L5" s="378"/>
      <c r="M5" s="380"/>
      <c r="N5" s="361">
        <f>SUM(N7:N20)</f>
        <v>31771.505966908324</v>
      </c>
    </row>
    <row r="6" spans="1:21" x14ac:dyDescent="0.2">
      <c r="A6" s="374"/>
      <c r="B6" s="289">
        <f>SUM(B7:B20)</f>
        <v>12063.388887410551</v>
      </c>
      <c r="C6" s="198">
        <f t="shared" ref="C6:M6" si="3">SUM(C7:C20)</f>
        <v>9795.4641228109904</v>
      </c>
      <c r="D6" s="290">
        <f t="shared" si="3"/>
        <v>9912.652956686783</v>
      </c>
      <c r="E6" s="324">
        <f t="shared" si="3"/>
        <v>0</v>
      </c>
      <c r="F6" s="325">
        <f t="shared" si="3"/>
        <v>0</v>
      </c>
      <c r="G6" s="326">
        <f t="shared" si="3"/>
        <v>0</v>
      </c>
      <c r="H6" s="324">
        <f t="shared" si="3"/>
        <v>0</v>
      </c>
      <c r="I6" s="325">
        <f t="shared" si="3"/>
        <v>0</v>
      </c>
      <c r="J6" s="326">
        <f t="shared" si="3"/>
        <v>0</v>
      </c>
      <c r="K6" s="324">
        <f t="shared" si="3"/>
        <v>0</v>
      </c>
      <c r="L6" s="325">
        <f t="shared" si="3"/>
        <v>0</v>
      </c>
      <c r="M6" s="326">
        <f t="shared" si="3"/>
        <v>0</v>
      </c>
      <c r="N6" s="361"/>
      <c r="P6" s="134"/>
      <c r="Q6" s="134"/>
      <c r="R6" s="134"/>
      <c r="S6" s="134"/>
      <c r="T6" s="134"/>
      <c r="U6" s="41"/>
    </row>
    <row r="7" spans="1:21" x14ac:dyDescent="0.2">
      <c r="A7" s="169" t="s">
        <v>129</v>
      </c>
      <c r="B7" s="291">
        <v>541.76329899999985</v>
      </c>
      <c r="C7" s="199">
        <v>447.06608800000004</v>
      </c>
      <c r="D7" s="292">
        <v>436.31352199999998</v>
      </c>
      <c r="E7" s="327">
        <v>0</v>
      </c>
      <c r="F7" s="328">
        <v>0</v>
      </c>
      <c r="G7" s="329">
        <v>0</v>
      </c>
      <c r="H7" s="327">
        <v>0</v>
      </c>
      <c r="I7" s="328">
        <v>0</v>
      </c>
      <c r="J7" s="329">
        <v>0</v>
      </c>
      <c r="K7" s="327">
        <v>0</v>
      </c>
      <c r="L7" s="328">
        <v>0</v>
      </c>
      <c r="M7" s="329">
        <v>0</v>
      </c>
      <c r="N7" s="224">
        <f t="shared" ref="N7:N20" si="4">SUM(B7:M7)</f>
        <v>1425.1429089999999</v>
      </c>
      <c r="P7" s="8"/>
      <c r="Q7" s="128"/>
      <c r="R7" s="128"/>
      <c r="S7" s="128"/>
      <c r="T7" s="128"/>
      <c r="U7" s="41"/>
    </row>
    <row r="8" spans="1:21" x14ac:dyDescent="0.2">
      <c r="A8" s="169" t="s">
        <v>99</v>
      </c>
      <c r="B8" s="291">
        <v>673.41937399999995</v>
      </c>
      <c r="C8" s="199">
        <v>547.040888</v>
      </c>
      <c r="D8" s="292">
        <v>566.53426599999989</v>
      </c>
      <c r="E8" s="327">
        <v>0</v>
      </c>
      <c r="F8" s="328">
        <v>0</v>
      </c>
      <c r="G8" s="329">
        <v>0</v>
      </c>
      <c r="H8" s="327">
        <v>0</v>
      </c>
      <c r="I8" s="328">
        <v>0</v>
      </c>
      <c r="J8" s="329">
        <v>0</v>
      </c>
      <c r="K8" s="327">
        <v>0</v>
      </c>
      <c r="L8" s="328">
        <v>0</v>
      </c>
      <c r="M8" s="329">
        <v>0</v>
      </c>
      <c r="N8" s="224">
        <f t="shared" si="4"/>
        <v>1786.9945279999999</v>
      </c>
      <c r="P8" s="8"/>
      <c r="Q8" s="128"/>
      <c r="R8" s="128"/>
      <c r="S8" s="128"/>
      <c r="T8" s="128"/>
      <c r="U8" s="41"/>
    </row>
    <row r="9" spans="1:21" x14ac:dyDescent="0.2">
      <c r="A9" s="169" t="s">
        <v>100</v>
      </c>
      <c r="B9" s="291">
        <v>820.83809199999996</v>
      </c>
      <c r="C9" s="199">
        <v>629.41187000000025</v>
      </c>
      <c r="D9" s="292">
        <v>628.28666600100019</v>
      </c>
      <c r="E9" s="327">
        <v>0</v>
      </c>
      <c r="F9" s="328">
        <v>0</v>
      </c>
      <c r="G9" s="329">
        <v>0</v>
      </c>
      <c r="H9" s="327">
        <v>0</v>
      </c>
      <c r="I9" s="328">
        <v>0</v>
      </c>
      <c r="J9" s="329">
        <v>0</v>
      </c>
      <c r="K9" s="327">
        <v>0</v>
      </c>
      <c r="L9" s="328">
        <v>0</v>
      </c>
      <c r="M9" s="329">
        <v>0</v>
      </c>
      <c r="N9" s="224">
        <f t="shared" si="4"/>
        <v>2078.5366280010003</v>
      </c>
      <c r="P9" s="8"/>
      <c r="Q9" s="128"/>
      <c r="R9" s="128"/>
      <c r="S9" s="128"/>
      <c r="T9" s="128"/>
      <c r="U9" s="41"/>
    </row>
    <row r="10" spans="1:21" x14ac:dyDescent="0.2">
      <c r="A10" s="169" t="s">
        <v>101</v>
      </c>
      <c r="B10" s="291">
        <v>457.26958599999995</v>
      </c>
      <c r="C10" s="199">
        <v>386.79990899999996</v>
      </c>
      <c r="D10" s="292">
        <v>385.14665300000007</v>
      </c>
      <c r="E10" s="327">
        <v>0</v>
      </c>
      <c r="F10" s="328">
        <v>0</v>
      </c>
      <c r="G10" s="329">
        <v>0</v>
      </c>
      <c r="H10" s="327">
        <v>0</v>
      </c>
      <c r="I10" s="328">
        <v>0</v>
      </c>
      <c r="J10" s="329">
        <v>0</v>
      </c>
      <c r="K10" s="327">
        <v>0</v>
      </c>
      <c r="L10" s="328">
        <v>0</v>
      </c>
      <c r="M10" s="329">
        <v>0</v>
      </c>
      <c r="N10" s="224">
        <f t="shared" si="4"/>
        <v>1229.216148</v>
      </c>
      <c r="P10" s="8"/>
      <c r="Q10" s="128"/>
      <c r="R10" s="128"/>
      <c r="S10" s="128"/>
      <c r="T10" s="128"/>
      <c r="U10" s="41"/>
    </row>
    <row r="11" spans="1:21" x14ac:dyDescent="0.2">
      <c r="A11" s="169" t="s">
        <v>128</v>
      </c>
      <c r="B11" s="291">
        <v>226.70166586746706</v>
      </c>
      <c r="C11" s="199">
        <v>185.93631599999989</v>
      </c>
      <c r="D11" s="292">
        <v>186.77705099999994</v>
      </c>
      <c r="E11" s="327">
        <v>0</v>
      </c>
      <c r="F11" s="328">
        <v>0</v>
      </c>
      <c r="G11" s="329">
        <v>0</v>
      </c>
      <c r="H11" s="327">
        <v>0</v>
      </c>
      <c r="I11" s="328">
        <v>0</v>
      </c>
      <c r="J11" s="329">
        <v>0</v>
      </c>
      <c r="K11" s="327">
        <v>0</v>
      </c>
      <c r="L11" s="328">
        <v>0</v>
      </c>
      <c r="M11" s="329">
        <v>0</v>
      </c>
      <c r="N11" s="224">
        <f t="shared" si="4"/>
        <v>599.41503286746683</v>
      </c>
      <c r="P11" s="8"/>
      <c r="Q11" s="128"/>
      <c r="R11" s="128"/>
      <c r="S11" s="128"/>
      <c r="T11" s="128"/>
      <c r="U11" s="41"/>
    </row>
    <row r="12" spans="1:21" x14ac:dyDescent="0.2">
      <c r="A12" s="169" t="s">
        <v>102</v>
      </c>
      <c r="B12" s="291">
        <v>403.46081342794264</v>
      </c>
      <c r="C12" s="199">
        <v>333.897959490652</v>
      </c>
      <c r="D12" s="292">
        <v>330.57534499999997</v>
      </c>
      <c r="E12" s="327">
        <v>0</v>
      </c>
      <c r="F12" s="328">
        <v>0</v>
      </c>
      <c r="G12" s="329">
        <v>0</v>
      </c>
      <c r="H12" s="327">
        <v>0</v>
      </c>
      <c r="I12" s="328">
        <v>0</v>
      </c>
      <c r="J12" s="329">
        <v>0</v>
      </c>
      <c r="K12" s="327">
        <v>0</v>
      </c>
      <c r="L12" s="328">
        <v>0</v>
      </c>
      <c r="M12" s="329">
        <v>0</v>
      </c>
      <c r="N12" s="224">
        <f t="shared" si="4"/>
        <v>1067.9341179185947</v>
      </c>
      <c r="P12" s="8"/>
      <c r="Q12" s="128"/>
      <c r="R12" s="128"/>
      <c r="S12" s="128"/>
      <c r="T12" s="128"/>
      <c r="U12" s="41"/>
    </row>
    <row r="13" spans="1:21" x14ac:dyDescent="0.2">
      <c r="A13" s="169" t="s">
        <v>103</v>
      </c>
      <c r="B13" s="291">
        <v>300.16453513259842</v>
      </c>
      <c r="C13" s="199">
        <v>249.32407036949726</v>
      </c>
      <c r="D13" s="292">
        <v>238.47249006905028</v>
      </c>
      <c r="E13" s="327">
        <v>0</v>
      </c>
      <c r="F13" s="328">
        <v>0</v>
      </c>
      <c r="G13" s="329">
        <v>0</v>
      </c>
      <c r="H13" s="327">
        <v>0</v>
      </c>
      <c r="I13" s="328">
        <v>0</v>
      </c>
      <c r="J13" s="329">
        <v>0</v>
      </c>
      <c r="K13" s="327">
        <v>0</v>
      </c>
      <c r="L13" s="328">
        <v>0</v>
      </c>
      <c r="M13" s="329">
        <v>0</v>
      </c>
      <c r="N13" s="224">
        <f t="shared" si="4"/>
        <v>787.96109557114596</v>
      </c>
      <c r="P13" s="8"/>
      <c r="Q13" s="128"/>
      <c r="R13" s="128"/>
      <c r="S13" s="128"/>
      <c r="T13" s="128"/>
      <c r="U13" s="41"/>
    </row>
    <row r="14" spans="1:21" x14ac:dyDescent="0.2">
      <c r="A14" s="169" t="s">
        <v>104</v>
      </c>
      <c r="B14" s="291">
        <v>2137.0075779999993</v>
      </c>
      <c r="C14" s="199">
        <v>1676.2366420000001</v>
      </c>
      <c r="D14" s="292">
        <v>1782.7386200000003</v>
      </c>
      <c r="E14" s="327">
        <v>0</v>
      </c>
      <c r="F14" s="328">
        <v>0</v>
      </c>
      <c r="G14" s="329">
        <v>0</v>
      </c>
      <c r="H14" s="327">
        <v>0</v>
      </c>
      <c r="I14" s="328">
        <v>0</v>
      </c>
      <c r="J14" s="329">
        <v>0</v>
      </c>
      <c r="K14" s="327">
        <v>0</v>
      </c>
      <c r="L14" s="328">
        <v>0</v>
      </c>
      <c r="M14" s="329">
        <v>0</v>
      </c>
      <c r="N14" s="224">
        <f t="shared" si="4"/>
        <v>5595.9828399999997</v>
      </c>
      <c r="P14" s="8"/>
      <c r="Q14" s="128"/>
      <c r="R14" s="128"/>
      <c r="S14" s="128"/>
      <c r="T14" s="128"/>
      <c r="U14" s="41"/>
    </row>
    <row r="15" spans="1:21" x14ac:dyDescent="0.2">
      <c r="A15" s="169" t="s">
        <v>105</v>
      </c>
      <c r="B15" s="291">
        <v>504.50709299999988</v>
      </c>
      <c r="C15" s="199">
        <v>391.55088699999993</v>
      </c>
      <c r="D15" s="292">
        <v>392.17901800000004</v>
      </c>
      <c r="E15" s="327">
        <v>0</v>
      </c>
      <c r="F15" s="328">
        <v>0</v>
      </c>
      <c r="G15" s="329">
        <v>0</v>
      </c>
      <c r="H15" s="327">
        <v>0</v>
      </c>
      <c r="I15" s="328">
        <v>0</v>
      </c>
      <c r="J15" s="329">
        <v>0</v>
      </c>
      <c r="K15" s="327">
        <v>0</v>
      </c>
      <c r="L15" s="328">
        <v>0</v>
      </c>
      <c r="M15" s="329">
        <v>0</v>
      </c>
      <c r="N15" s="224">
        <f t="shared" si="4"/>
        <v>1288.2369979999999</v>
      </c>
      <c r="P15" s="8"/>
      <c r="Q15" s="128"/>
      <c r="R15" s="128"/>
      <c r="S15" s="128"/>
      <c r="T15" s="128"/>
      <c r="U15" s="41"/>
    </row>
    <row r="16" spans="1:21" x14ac:dyDescent="0.2">
      <c r="A16" s="169" t="s">
        <v>106</v>
      </c>
      <c r="B16" s="291">
        <v>655.43283444874373</v>
      </c>
      <c r="C16" s="199">
        <v>512.71761645614458</v>
      </c>
      <c r="D16" s="292">
        <v>504.55134919419913</v>
      </c>
      <c r="E16" s="327">
        <v>0</v>
      </c>
      <c r="F16" s="328">
        <v>0</v>
      </c>
      <c r="G16" s="329">
        <v>0</v>
      </c>
      <c r="H16" s="327">
        <v>0</v>
      </c>
      <c r="I16" s="328">
        <v>0</v>
      </c>
      <c r="J16" s="329">
        <v>0</v>
      </c>
      <c r="K16" s="327">
        <v>0</v>
      </c>
      <c r="L16" s="328">
        <v>0</v>
      </c>
      <c r="M16" s="329">
        <v>0</v>
      </c>
      <c r="N16" s="224">
        <f t="shared" si="4"/>
        <v>1672.7018000990874</v>
      </c>
      <c r="P16" s="8"/>
      <c r="Q16" s="128"/>
      <c r="R16" s="128"/>
      <c r="S16" s="128"/>
      <c r="T16" s="128"/>
      <c r="U16" s="41"/>
    </row>
    <row r="17" spans="1:21" x14ac:dyDescent="0.2">
      <c r="A17" s="169" t="s">
        <v>107</v>
      </c>
      <c r="B17" s="291">
        <v>591.60155399999996</v>
      </c>
      <c r="C17" s="199">
        <v>494.68207399999989</v>
      </c>
      <c r="D17" s="292">
        <v>506.58526800000004</v>
      </c>
      <c r="E17" s="327">
        <v>0</v>
      </c>
      <c r="F17" s="328">
        <v>0</v>
      </c>
      <c r="G17" s="329">
        <v>0</v>
      </c>
      <c r="H17" s="327">
        <v>0</v>
      </c>
      <c r="I17" s="328">
        <v>0</v>
      </c>
      <c r="J17" s="329">
        <v>0</v>
      </c>
      <c r="K17" s="327">
        <v>0</v>
      </c>
      <c r="L17" s="328">
        <v>0</v>
      </c>
      <c r="M17" s="329">
        <v>0</v>
      </c>
      <c r="N17" s="224">
        <f t="shared" si="4"/>
        <v>1592.8688959999999</v>
      </c>
      <c r="P17" s="8"/>
      <c r="Q17" s="128"/>
      <c r="R17" s="128"/>
      <c r="S17" s="128"/>
      <c r="T17" s="128"/>
      <c r="U17" s="41"/>
    </row>
    <row r="18" spans="1:21" x14ac:dyDescent="0.2">
      <c r="A18" s="169" t="s">
        <v>108</v>
      </c>
      <c r="B18" s="291">
        <v>2687.2567690000019</v>
      </c>
      <c r="C18" s="199">
        <v>2220.0285439999998</v>
      </c>
      <c r="D18" s="292">
        <v>2180.5619920000008</v>
      </c>
      <c r="E18" s="327">
        <v>0</v>
      </c>
      <c r="F18" s="328">
        <v>0</v>
      </c>
      <c r="G18" s="329">
        <v>0</v>
      </c>
      <c r="H18" s="327">
        <v>0</v>
      </c>
      <c r="I18" s="328">
        <v>0</v>
      </c>
      <c r="J18" s="329">
        <v>0</v>
      </c>
      <c r="K18" s="327">
        <v>0</v>
      </c>
      <c r="L18" s="328">
        <v>0</v>
      </c>
      <c r="M18" s="329">
        <v>0</v>
      </c>
      <c r="N18" s="224">
        <f t="shared" si="4"/>
        <v>7087.847305000003</v>
      </c>
      <c r="P18" s="8"/>
      <c r="Q18" s="128"/>
      <c r="R18" s="128"/>
      <c r="S18" s="128"/>
      <c r="T18" s="128"/>
      <c r="U18" s="41"/>
    </row>
    <row r="19" spans="1:21" x14ac:dyDescent="0.2">
      <c r="A19" s="169" t="s">
        <v>109</v>
      </c>
      <c r="B19" s="291">
        <v>1528.8750480000003</v>
      </c>
      <c r="C19" s="199">
        <v>1284.7001749999995</v>
      </c>
      <c r="D19" s="292">
        <v>1317.1912330000005</v>
      </c>
      <c r="E19" s="327">
        <v>0</v>
      </c>
      <c r="F19" s="328">
        <v>0</v>
      </c>
      <c r="G19" s="329">
        <v>0</v>
      </c>
      <c r="H19" s="327">
        <v>0</v>
      </c>
      <c r="I19" s="328">
        <v>0</v>
      </c>
      <c r="J19" s="329">
        <v>0</v>
      </c>
      <c r="K19" s="327">
        <v>0</v>
      </c>
      <c r="L19" s="328">
        <v>0</v>
      </c>
      <c r="M19" s="329">
        <v>0</v>
      </c>
      <c r="N19" s="224">
        <f t="shared" si="4"/>
        <v>4130.7664560000003</v>
      </c>
      <c r="P19" s="8"/>
      <c r="Q19" s="128"/>
      <c r="R19" s="128"/>
      <c r="S19" s="128"/>
      <c r="T19" s="128"/>
      <c r="U19" s="41"/>
    </row>
    <row r="20" spans="1:21" x14ac:dyDescent="0.2">
      <c r="A20" s="169" t="s">
        <v>110</v>
      </c>
      <c r="B20" s="291">
        <v>535.09064553379642</v>
      </c>
      <c r="C20" s="199">
        <v>436.07108349469763</v>
      </c>
      <c r="D20" s="292">
        <v>456.7394834225318</v>
      </c>
      <c r="E20" s="327">
        <v>0</v>
      </c>
      <c r="F20" s="328">
        <v>0</v>
      </c>
      <c r="G20" s="329">
        <v>0</v>
      </c>
      <c r="H20" s="327">
        <v>0</v>
      </c>
      <c r="I20" s="328">
        <v>0</v>
      </c>
      <c r="J20" s="329">
        <v>0</v>
      </c>
      <c r="K20" s="327">
        <v>0</v>
      </c>
      <c r="L20" s="328">
        <v>0</v>
      </c>
      <c r="M20" s="329">
        <v>0</v>
      </c>
      <c r="N20" s="224">
        <f t="shared" si="4"/>
        <v>1427.9012124510259</v>
      </c>
      <c r="P20" s="8"/>
      <c r="Q20" s="128"/>
      <c r="R20" s="128"/>
      <c r="S20" s="128"/>
      <c r="T20" s="128"/>
      <c r="U20" s="41"/>
    </row>
    <row r="21" spans="1:21" x14ac:dyDescent="0.2">
      <c r="A21" s="4"/>
      <c r="N21" s="3"/>
      <c r="P21" s="1"/>
      <c r="Q21" s="1"/>
      <c r="R21" s="1"/>
      <c r="S21" s="1"/>
      <c r="T21" s="1"/>
      <c r="U21" s="144"/>
    </row>
    <row r="22" spans="1:21" x14ac:dyDescent="0.2">
      <c r="A22" s="10" t="s">
        <v>129</v>
      </c>
      <c r="B22" s="25">
        <v>1425.1429089999999</v>
      </c>
      <c r="P22" s="8"/>
      <c r="U22" s="140"/>
    </row>
    <row r="23" spans="1:21" x14ac:dyDescent="0.2">
      <c r="A23" s="10" t="s">
        <v>99</v>
      </c>
      <c r="B23" s="25">
        <v>1786.9945279999999</v>
      </c>
    </row>
    <row r="24" spans="1:21" x14ac:dyDescent="0.2">
      <c r="A24" s="10" t="s">
        <v>100</v>
      </c>
      <c r="B24" s="25">
        <v>2078.5366280010003</v>
      </c>
    </row>
    <row r="25" spans="1:21" x14ac:dyDescent="0.2">
      <c r="A25" s="10" t="s">
        <v>101</v>
      </c>
      <c r="B25" s="25">
        <v>1229.216148</v>
      </c>
    </row>
    <row r="26" spans="1:21" x14ac:dyDescent="0.2">
      <c r="A26" s="10" t="s">
        <v>128</v>
      </c>
      <c r="B26" s="25">
        <v>599.41503286746683</v>
      </c>
    </row>
    <row r="27" spans="1:21" x14ac:dyDescent="0.2">
      <c r="A27" s="10" t="s">
        <v>102</v>
      </c>
      <c r="B27" s="25">
        <v>1067.9341179185947</v>
      </c>
    </row>
    <row r="28" spans="1:21" x14ac:dyDescent="0.2">
      <c r="A28" s="10" t="s">
        <v>103</v>
      </c>
      <c r="B28" s="25">
        <v>787.96109557114596</v>
      </c>
    </row>
    <row r="29" spans="1:21" x14ac:dyDescent="0.2">
      <c r="A29" s="10" t="s">
        <v>104</v>
      </c>
      <c r="B29" s="25">
        <v>5595.9828399999997</v>
      </c>
    </row>
    <row r="30" spans="1:21" x14ac:dyDescent="0.2">
      <c r="A30" s="10" t="s">
        <v>105</v>
      </c>
      <c r="B30" s="25">
        <v>1288.2369979999999</v>
      </c>
    </row>
    <row r="31" spans="1:21" x14ac:dyDescent="0.2">
      <c r="A31" s="10" t="s">
        <v>106</v>
      </c>
      <c r="B31" s="25">
        <v>1672.7018000990874</v>
      </c>
    </row>
    <row r="32" spans="1:21" x14ac:dyDescent="0.2">
      <c r="A32" s="10" t="s">
        <v>107</v>
      </c>
      <c r="B32" s="25">
        <v>1592.8688959999999</v>
      </c>
    </row>
    <row r="33" spans="1:2" x14ac:dyDescent="0.2">
      <c r="A33" s="10" t="s">
        <v>108</v>
      </c>
      <c r="B33" s="25">
        <v>7087.847305000003</v>
      </c>
    </row>
    <row r="34" spans="1:2" x14ac:dyDescent="0.2">
      <c r="A34" s="10" t="s">
        <v>109</v>
      </c>
      <c r="B34" s="25">
        <v>4130.7664560000003</v>
      </c>
    </row>
    <row r="35" spans="1:2" x14ac:dyDescent="0.2">
      <c r="A35" s="10" t="s">
        <v>110</v>
      </c>
      <c r="B35" s="25">
        <v>1427.9012124510259</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00B050"/>
  </sheetPr>
  <dimension ref="A1:T46"/>
  <sheetViews>
    <sheetView showGridLines="0" view="pageBreakPreview" zoomScaleNormal="70" zoomScaleSheetLayoutView="100" workbookViewId="0">
      <selection activeCell="V12" sqref="V12"/>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0" s="66" customFormat="1" ht="18" x14ac:dyDescent="0.25">
      <c r="A1" s="241" t="s">
        <v>326</v>
      </c>
      <c r="B1" s="23"/>
      <c r="C1" s="23"/>
      <c r="D1" s="23"/>
      <c r="E1" s="23"/>
      <c r="G1" s="23"/>
      <c r="H1" s="23"/>
      <c r="I1" s="23"/>
      <c r="J1" s="23"/>
      <c r="K1" s="23"/>
      <c r="L1" s="23"/>
      <c r="M1" s="23"/>
      <c r="N1" s="23"/>
      <c r="P1" s="245" t="str">
        <f>'3'!N1</f>
        <v>2022</v>
      </c>
    </row>
    <row r="2" spans="1:20" s="7" customFormat="1" ht="6" customHeight="1" x14ac:dyDescent="0.2">
      <c r="B2" s="115"/>
      <c r="C2" s="115"/>
      <c r="D2" s="115"/>
      <c r="E2" s="115"/>
      <c r="F2" s="115"/>
      <c r="G2" s="115"/>
      <c r="H2" s="115"/>
      <c r="I2" s="115"/>
      <c r="J2" s="115"/>
      <c r="K2" s="115"/>
      <c r="L2" s="115"/>
      <c r="M2" s="115"/>
      <c r="N2" s="115"/>
      <c r="O2" s="115"/>
    </row>
    <row r="3" spans="1:20" s="7" customFormat="1" ht="12" customHeight="1" x14ac:dyDescent="0.2">
      <c r="A3" s="168"/>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0" s="110" customFormat="1" ht="12" customHeight="1" x14ac:dyDescent="0.2">
      <c r="A4" s="170" t="s">
        <v>116</v>
      </c>
      <c r="B4" s="280">
        <f>SUM(B5:B20)</f>
        <v>1425.1429090000001</v>
      </c>
      <c r="C4" s="280">
        <f>SUM(C5:C20)</f>
        <v>1786.9945280000002</v>
      </c>
      <c r="D4" s="280">
        <f t="shared" ref="D4:P4" si="0">SUM(D5:D20)</f>
        <v>2078.5366280009994</v>
      </c>
      <c r="E4" s="280">
        <f t="shared" si="0"/>
        <v>1229.216148</v>
      </c>
      <c r="F4" s="280">
        <f>SUM(F5:F20)</f>
        <v>599.41503286746706</v>
      </c>
      <c r="G4" s="280">
        <f t="shared" si="0"/>
        <v>1067.9341179185944</v>
      </c>
      <c r="H4" s="280">
        <f t="shared" si="0"/>
        <v>787.96109557114596</v>
      </c>
      <c r="I4" s="280">
        <f t="shared" si="0"/>
        <v>5595.9828400000006</v>
      </c>
      <c r="J4" s="280">
        <f t="shared" si="0"/>
        <v>1288.2369979999999</v>
      </c>
      <c r="K4" s="280">
        <f t="shared" si="0"/>
        <v>1672.701800099087</v>
      </c>
      <c r="L4" s="280">
        <f t="shared" si="0"/>
        <v>1592.8688959999999</v>
      </c>
      <c r="M4" s="280">
        <f t="shared" si="0"/>
        <v>7087.8473049999993</v>
      </c>
      <c r="N4" s="280">
        <f t="shared" si="0"/>
        <v>4130.7664560000012</v>
      </c>
      <c r="O4" s="280">
        <f t="shared" si="0"/>
        <v>1427.9012124510259</v>
      </c>
      <c r="P4" s="195">
        <f t="shared" si="0"/>
        <v>31771.50596690832</v>
      </c>
    </row>
    <row r="5" spans="1:20" s="7" customFormat="1" ht="12" customHeight="1" x14ac:dyDescent="0.2">
      <c r="A5" s="169" t="s">
        <v>40</v>
      </c>
      <c r="B5" s="199">
        <v>0</v>
      </c>
      <c r="C5" s="199">
        <v>478.8996800000001</v>
      </c>
      <c r="D5" s="199">
        <v>150.16507000000001</v>
      </c>
      <c r="E5" s="199">
        <v>130.645171</v>
      </c>
      <c r="F5" s="199">
        <v>207.64753200000001</v>
      </c>
      <c r="G5" s="199">
        <v>147.86548000000002</v>
      </c>
      <c r="H5" s="199">
        <v>1.4797360000000004</v>
      </c>
      <c r="I5" s="199">
        <v>241.59033000000002</v>
      </c>
      <c r="J5" s="199">
        <v>55.282579999999996</v>
      </c>
      <c r="K5" s="199">
        <v>16.347381000000002</v>
      </c>
      <c r="L5" s="199">
        <v>292.899857</v>
      </c>
      <c r="M5" s="199">
        <v>403.21881200000001</v>
      </c>
      <c r="N5" s="199">
        <v>436.03175199999993</v>
      </c>
      <c r="O5" s="199">
        <v>136.88162400000002</v>
      </c>
      <c r="P5" s="192">
        <f>SUM(B5:O5)</f>
        <v>2698.9550050000003</v>
      </c>
      <c r="T5" s="8"/>
    </row>
    <row r="6" spans="1:20" s="7" customFormat="1" ht="12" customHeight="1" x14ac:dyDescent="0.2">
      <c r="A6" s="169" t="s">
        <v>39</v>
      </c>
      <c r="B6" s="199">
        <v>23.997</v>
      </c>
      <c r="C6" s="199">
        <v>33.298071999999998</v>
      </c>
      <c r="D6" s="199">
        <v>24.457569000000003</v>
      </c>
      <c r="E6" s="199">
        <v>2.1739999999999999</v>
      </c>
      <c r="F6" s="199">
        <v>16.975968000000002</v>
      </c>
      <c r="G6" s="199">
        <v>15.816310999999999</v>
      </c>
      <c r="H6" s="199">
        <v>2.9787199999999996</v>
      </c>
      <c r="I6" s="199">
        <v>0.35275299999999993</v>
      </c>
      <c r="J6" s="199">
        <v>11.226965</v>
      </c>
      <c r="K6" s="199">
        <v>17.154009999999996</v>
      </c>
      <c r="L6" s="199">
        <v>23.850270000000005</v>
      </c>
      <c r="M6" s="199">
        <v>13.166082999999999</v>
      </c>
      <c r="N6" s="199">
        <v>5.5746830000000003</v>
      </c>
      <c r="O6" s="199">
        <v>3.1668919999999998</v>
      </c>
      <c r="P6" s="192">
        <f t="shared" ref="P6:P20" si="1">SUM(B6:O6)</f>
        <v>194.18929599999998</v>
      </c>
      <c r="T6" s="8"/>
    </row>
    <row r="7" spans="1:20" s="7" customFormat="1" ht="12" customHeight="1" x14ac:dyDescent="0.2">
      <c r="A7" s="169" t="s">
        <v>38</v>
      </c>
      <c r="B7" s="199">
        <v>0</v>
      </c>
      <c r="C7" s="199">
        <v>0</v>
      </c>
      <c r="D7" s="199">
        <v>0.49598000000000003</v>
      </c>
      <c r="E7" s="199">
        <v>0</v>
      </c>
      <c r="F7" s="199">
        <v>0</v>
      </c>
      <c r="G7" s="199">
        <v>15.92291</v>
      </c>
      <c r="H7" s="199">
        <v>0</v>
      </c>
      <c r="I7" s="199">
        <v>3470.8423269999998</v>
      </c>
      <c r="J7" s="199">
        <v>128.485614</v>
      </c>
      <c r="K7" s="199">
        <v>0.72499999999999998</v>
      </c>
      <c r="L7" s="199">
        <v>0</v>
      </c>
      <c r="M7" s="199">
        <v>0</v>
      </c>
      <c r="N7" s="199">
        <v>2.1878299999999999</v>
      </c>
      <c r="O7" s="199">
        <v>28.32405</v>
      </c>
      <c r="P7" s="192">
        <f t="shared" si="1"/>
        <v>3646.9837109999999</v>
      </c>
      <c r="T7" s="8"/>
    </row>
    <row r="8" spans="1:20" s="7" customFormat="1" ht="12" customHeight="1" x14ac:dyDescent="0.2">
      <c r="A8" s="169" t="s">
        <v>60</v>
      </c>
      <c r="B8" s="281">
        <v>0</v>
      </c>
      <c r="C8" s="281">
        <v>0</v>
      </c>
      <c r="D8" s="281">
        <v>1.4770000000000001</v>
      </c>
      <c r="E8" s="281">
        <v>0</v>
      </c>
      <c r="F8" s="281">
        <v>0</v>
      </c>
      <c r="G8" s="281">
        <v>0</v>
      </c>
      <c r="H8" s="281">
        <v>0</v>
      </c>
      <c r="I8" s="281">
        <v>0.52900000000000003</v>
      </c>
      <c r="J8" s="281">
        <v>0</v>
      </c>
      <c r="K8" s="281">
        <v>10.663</v>
      </c>
      <c r="L8" s="281">
        <v>0.60396000000000005</v>
      </c>
      <c r="M8" s="281">
        <v>0</v>
      </c>
      <c r="N8" s="281">
        <v>0</v>
      </c>
      <c r="O8" s="199">
        <v>0</v>
      </c>
      <c r="P8" s="192">
        <f t="shared" si="1"/>
        <v>13.272960000000001</v>
      </c>
      <c r="T8" s="8"/>
    </row>
    <row r="9" spans="1:20" s="7" customFormat="1" ht="12" customHeight="1" x14ac:dyDescent="0.2">
      <c r="A9" s="169" t="s">
        <v>61</v>
      </c>
      <c r="B9" s="281">
        <v>1.133</v>
      </c>
      <c r="C9" s="281">
        <v>0</v>
      </c>
      <c r="D9" s="281">
        <v>0.25900000000000001</v>
      </c>
      <c r="E9" s="281">
        <v>1.4933399999999999</v>
      </c>
      <c r="F9" s="281">
        <v>0</v>
      </c>
      <c r="G9" s="281">
        <v>0</v>
      </c>
      <c r="H9" s="281">
        <v>0</v>
      </c>
      <c r="I9" s="281">
        <v>0</v>
      </c>
      <c r="J9" s="281">
        <v>0</v>
      </c>
      <c r="K9" s="281">
        <v>0</v>
      </c>
      <c r="L9" s="281">
        <v>0</v>
      </c>
      <c r="M9" s="281">
        <v>0</v>
      </c>
      <c r="N9" s="281">
        <v>0.33900000000000002</v>
      </c>
      <c r="O9" s="199">
        <v>4.0679999999999996E-3</v>
      </c>
      <c r="P9" s="192">
        <f t="shared" si="1"/>
        <v>3.2284079999999999</v>
      </c>
      <c r="T9" s="8"/>
    </row>
    <row r="10" spans="1:20" s="7" customFormat="1" ht="12" customHeight="1" x14ac:dyDescent="0.2">
      <c r="A10" s="169" t="s">
        <v>62</v>
      </c>
      <c r="B10" s="281">
        <v>0</v>
      </c>
      <c r="C10" s="281">
        <v>0</v>
      </c>
      <c r="D10" s="281">
        <v>4.2999999999999997E-2</v>
      </c>
      <c r="E10" s="281">
        <v>2.76E-2</v>
      </c>
      <c r="F10" s="281">
        <v>2.98E-2</v>
      </c>
      <c r="G10" s="281">
        <v>0</v>
      </c>
      <c r="H10" s="281">
        <v>0</v>
      </c>
      <c r="I10" s="281">
        <v>0</v>
      </c>
      <c r="J10" s="281">
        <v>0</v>
      </c>
      <c r="K10" s="281">
        <v>0</v>
      </c>
      <c r="L10" s="281">
        <v>0</v>
      </c>
      <c r="M10" s="281">
        <v>0</v>
      </c>
      <c r="N10" s="281">
        <v>1.7999999999999999E-2</v>
      </c>
      <c r="O10" s="199">
        <v>0</v>
      </c>
      <c r="P10" s="192">
        <f t="shared" si="1"/>
        <v>0.11839999999999999</v>
      </c>
      <c r="T10" s="8"/>
    </row>
    <row r="11" spans="1:20" s="7" customFormat="1" ht="12" customHeight="1" x14ac:dyDescent="0.2">
      <c r="A11" s="169" t="s">
        <v>37</v>
      </c>
      <c r="B11" s="281">
        <v>0</v>
      </c>
      <c r="C11" s="281">
        <v>949.70003499999996</v>
      </c>
      <c r="D11" s="281">
        <v>37.374510000000001</v>
      </c>
      <c r="E11" s="281">
        <v>825.01362400000005</v>
      </c>
      <c r="F11" s="281">
        <v>109.629977</v>
      </c>
      <c r="G11" s="281">
        <v>509.33529999999996</v>
      </c>
      <c r="H11" s="281">
        <v>32.429729999999999</v>
      </c>
      <c r="I11" s="281">
        <v>143.574151</v>
      </c>
      <c r="J11" s="281">
        <v>512.59832700000004</v>
      </c>
      <c r="K11" s="281">
        <v>1448.6989599999999</v>
      </c>
      <c r="L11" s="281">
        <v>965.32797000000005</v>
      </c>
      <c r="M11" s="281">
        <v>4775.6937259999986</v>
      </c>
      <c r="N11" s="281">
        <v>3282.3725810000005</v>
      </c>
      <c r="O11" s="199">
        <v>851.65781299999992</v>
      </c>
      <c r="P11" s="192">
        <f t="shared" si="1"/>
        <v>14443.406703999999</v>
      </c>
      <c r="T11" s="8"/>
    </row>
    <row r="12" spans="1:20" s="7" customFormat="1" ht="12" customHeight="1" x14ac:dyDescent="0.2">
      <c r="A12" s="169" t="s">
        <v>72</v>
      </c>
      <c r="B12" s="281">
        <v>0</v>
      </c>
      <c r="C12" s="281">
        <v>75.780280000000005</v>
      </c>
      <c r="D12" s="281">
        <v>0</v>
      </c>
      <c r="E12" s="281">
        <v>0</v>
      </c>
      <c r="F12" s="281">
        <v>16.376519999999999</v>
      </c>
      <c r="G12" s="281">
        <v>0</v>
      </c>
      <c r="H12" s="281">
        <v>0</v>
      </c>
      <c r="I12" s="281">
        <v>0</v>
      </c>
      <c r="J12" s="281">
        <v>0</v>
      </c>
      <c r="K12" s="281">
        <v>0</v>
      </c>
      <c r="L12" s="281">
        <v>0</v>
      </c>
      <c r="M12" s="281">
        <v>0</v>
      </c>
      <c r="N12" s="281">
        <v>0</v>
      </c>
      <c r="O12" s="199">
        <v>0</v>
      </c>
      <c r="P12" s="192">
        <f t="shared" si="1"/>
        <v>92.156800000000004</v>
      </c>
      <c r="T12" s="8"/>
    </row>
    <row r="13" spans="1:20" s="7" customFormat="1" ht="12" customHeight="1" x14ac:dyDescent="0.2">
      <c r="A13" s="169" t="s">
        <v>36</v>
      </c>
      <c r="B13" s="281">
        <v>0</v>
      </c>
      <c r="C13" s="281">
        <v>0</v>
      </c>
      <c r="D13" s="281">
        <v>0</v>
      </c>
      <c r="E13" s="281">
        <v>0</v>
      </c>
      <c r="F13" s="281">
        <v>0</v>
      </c>
      <c r="G13" s="281">
        <v>0</v>
      </c>
      <c r="H13" s="281">
        <v>0</v>
      </c>
      <c r="I13" s="281">
        <v>0</v>
      </c>
      <c r="J13" s="281">
        <v>0</v>
      </c>
      <c r="K13" s="281">
        <v>0</v>
      </c>
      <c r="L13" s="281">
        <v>0</v>
      </c>
      <c r="M13" s="281">
        <v>0</v>
      </c>
      <c r="N13" s="281">
        <v>0</v>
      </c>
      <c r="O13" s="199">
        <v>0</v>
      </c>
      <c r="P13" s="192">
        <f t="shared" si="1"/>
        <v>0</v>
      </c>
      <c r="T13" s="8"/>
    </row>
    <row r="14" spans="1:20" s="7" customFormat="1" ht="12" customHeight="1" x14ac:dyDescent="0.2">
      <c r="A14" s="169" t="s">
        <v>35</v>
      </c>
      <c r="B14" s="281">
        <v>0</v>
      </c>
      <c r="C14" s="281">
        <v>0</v>
      </c>
      <c r="D14" s="281">
        <v>26.772080000000003</v>
      </c>
      <c r="E14" s="281">
        <v>0</v>
      </c>
      <c r="F14" s="281">
        <v>4.3801610000000002</v>
      </c>
      <c r="G14" s="281">
        <v>0</v>
      </c>
      <c r="H14" s="281">
        <v>1.0062</v>
      </c>
      <c r="I14" s="281">
        <v>165.97209000000001</v>
      </c>
      <c r="J14" s="281">
        <v>0</v>
      </c>
      <c r="K14" s="281">
        <v>13.262</v>
      </c>
      <c r="L14" s="281">
        <v>0</v>
      </c>
      <c r="M14" s="281">
        <v>18.856496</v>
      </c>
      <c r="N14" s="281">
        <v>2.274</v>
      </c>
      <c r="O14" s="199">
        <v>5.0869999999999997</v>
      </c>
      <c r="P14" s="192">
        <f t="shared" si="1"/>
        <v>237.610027</v>
      </c>
      <c r="T14" s="8"/>
    </row>
    <row r="15" spans="1:20" s="7" customFormat="1" ht="12" customHeight="1" x14ac:dyDescent="0.2">
      <c r="A15" s="169" t="s">
        <v>34</v>
      </c>
      <c r="B15" s="281">
        <v>0</v>
      </c>
      <c r="C15" s="281">
        <v>1.37029</v>
      </c>
      <c r="D15" s="281">
        <v>0</v>
      </c>
      <c r="E15" s="281">
        <v>0</v>
      </c>
      <c r="F15" s="281">
        <v>0</v>
      </c>
      <c r="G15" s="281">
        <v>0</v>
      </c>
      <c r="H15" s="281">
        <v>0</v>
      </c>
      <c r="I15" s="281">
        <v>0</v>
      </c>
      <c r="J15" s="281">
        <v>0</v>
      </c>
      <c r="K15" s="281">
        <v>0</v>
      </c>
      <c r="L15" s="281">
        <v>0</v>
      </c>
      <c r="M15" s="281">
        <v>6.4267569999999994</v>
      </c>
      <c r="N15" s="281">
        <v>0</v>
      </c>
      <c r="O15" s="199">
        <v>16.405000000000001</v>
      </c>
      <c r="P15" s="192">
        <f t="shared" si="1"/>
        <v>24.202047</v>
      </c>
      <c r="T15" s="8"/>
    </row>
    <row r="16" spans="1:20" s="7" customFormat="1" ht="12" customHeight="1" x14ac:dyDescent="0.2">
      <c r="A16" s="169" t="s">
        <v>33</v>
      </c>
      <c r="B16" s="281">
        <v>179.47900000000001</v>
      </c>
      <c r="C16" s="281">
        <v>2.232507</v>
      </c>
      <c r="D16" s="281">
        <v>188.739</v>
      </c>
      <c r="E16" s="281">
        <v>0</v>
      </c>
      <c r="F16" s="281">
        <v>3.4975529999999999</v>
      </c>
      <c r="G16" s="281">
        <v>0</v>
      </c>
      <c r="H16" s="281">
        <v>179.726</v>
      </c>
      <c r="I16" s="281">
        <v>5.96</v>
      </c>
      <c r="J16" s="281">
        <v>0</v>
      </c>
      <c r="K16" s="281">
        <v>0</v>
      </c>
      <c r="L16" s="281">
        <v>58.635726000000005</v>
      </c>
      <c r="M16" s="281">
        <v>20.005188298994991</v>
      </c>
      <c r="N16" s="281">
        <v>3.9653999999999998</v>
      </c>
      <c r="O16" s="199">
        <v>7.5442</v>
      </c>
      <c r="P16" s="192">
        <f t="shared" si="1"/>
        <v>649.78457429899515</v>
      </c>
      <c r="T16" s="8"/>
    </row>
    <row r="17" spans="1:20" s="7" customFormat="1" ht="12" customHeight="1" x14ac:dyDescent="0.2">
      <c r="A17" s="169" t="s">
        <v>32</v>
      </c>
      <c r="B17" s="281">
        <v>0</v>
      </c>
      <c r="C17" s="281">
        <v>0.24936000000000003</v>
      </c>
      <c r="D17" s="281">
        <v>0</v>
      </c>
      <c r="E17" s="281">
        <v>0</v>
      </c>
      <c r="F17" s="281">
        <v>0</v>
      </c>
      <c r="G17" s="281">
        <v>0</v>
      </c>
      <c r="H17" s="281">
        <v>0</v>
      </c>
      <c r="I17" s="281">
        <v>874.10216600000012</v>
      </c>
      <c r="J17" s="281">
        <v>0</v>
      </c>
      <c r="K17" s="281">
        <v>0</v>
      </c>
      <c r="L17" s="281">
        <v>8.2000000000000003E-2</v>
      </c>
      <c r="M17" s="281">
        <v>203.63350299999996</v>
      </c>
      <c r="N17" s="281">
        <v>33.896000000000001</v>
      </c>
      <c r="O17" s="199">
        <v>44.762999999999998</v>
      </c>
      <c r="P17" s="192">
        <f t="shared" si="1"/>
        <v>1156.7260289999999</v>
      </c>
      <c r="T17" s="8"/>
    </row>
    <row r="18" spans="1:20" s="7" customFormat="1" ht="12" customHeight="1" x14ac:dyDescent="0.2">
      <c r="A18" s="169" t="s">
        <v>3</v>
      </c>
      <c r="B18" s="281">
        <v>0</v>
      </c>
      <c r="C18" s="281">
        <v>0</v>
      </c>
      <c r="D18" s="281">
        <v>0</v>
      </c>
      <c r="E18" s="281">
        <v>0</v>
      </c>
      <c r="F18" s="281">
        <v>0</v>
      </c>
      <c r="G18" s="281">
        <v>0</v>
      </c>
      <c r="H18" s="281">
        <v>0</v>
      </c>
      <c r="I18" s="281">
        <v>0</v>
      </c>
      <c r="J18" s="281">
        <v>0</v>
      </c>
      <c r="K18" s="281">
        <v>0</v>
      </c>
      <c r="L18" s="281">
        <v>0</v>
      </c>
      <c r="M18" s="281">
        <v>0</v>
      </c>
      <c r="N18" s="281">
        <v>0</v>
      </c>
      <c r="O18" s="199">
        <v>0</v>
      </c>
      <c r="P18" s="192">
        <f t="shared" si="1"/>
        <v>0</v>
      </c>
      <c r="T18" s="8"/>
    </row>
    <row r="19" spans="1:20" s="7" customFormat="1" ht="12" customHeight="1" x14ac:dyDescent="0.2">
      <c r="A19" s="169" t="s">
        <v>31</v>
      </c>
      <c r="B19" s="281">
        <v>0.872</v>
      </c>
      <c r="C19" s="281">
        <v>51.108947999999991</v>
      </c>
      <c r="D19" s="281">
        <v>4.5897000000000007E-2</v>
      </c>
      <c r="E19" s="281">
        <v>27.841279999999998</v>
      </c>
      <c r="F19" s="281">
        <v>0.32905200000000001</v>
      </c>
      <c r="G19" s="281">
        <v>10.588799999999999</v>
      </c>
      <c r="H19" s="281">
        <v>104.83004400000002</v>
      </c>
      <c r="I19" s="281">
        <v>1.6416029999999999</v>
      </c>
      <c r="J19" s="281">
        <v>77.834298000000004</v>
      </c>
      <c r="K19" s="281">
        <v>7.9064000000000009E-2</v>
      </c>
      <c r="L19" s="281">
        <v>0.68427400000000005</v>
      </c>
      <c r="M19" s="281">
        <v>12.013491999999999</v>
      </c>
      <c r="N19" s="281">
        <v>10.362859999999998</v>
      </c>
      <c r="O19" s="199">
        <v>0.21243000000000001</v>
      </c>
      <c r="P19" s="192">
        <f t="shared" si="1"/>
        <v>298.44404200000002</v>
      </c>
      <c r="T19" s="8"/>
    </row>
    <row r="20" spans="1:20" s="7" customFormat="1" ht="12" customHeight="1" x14ac:dyDescent="0.2">
      <c r="A20" s="169" t="s">
        <v>30</v>
      </c>
      <c r="B20" s="281">
        <v>1219.6619090000002</v>
      </c>
      <c r="C20" s="281">
        <v>194.35535600000006</v>
      </c>
      <c r="D20" s="281">
        <v>1648.7075220009995</v>
      </c>
      <c r="E20" s="281">
        <v>242.02113299999991</v>
      </c>
      <c r="F20" s="281">
        <v>240.54846986746705</v>
      </c>
      <c r="G20" s="281">
        <v>368.40531691859462</v>
      </c>
      <c r="H20" s="281">
        <v>465.51066557114603</v>
      </c>
      <c r="I20" s="281">
        <v>691.41841999999997</v>
      </c>
      <c r="J20" s="281">
        <v>502.80921399999988</v>
      </c>
      <c r="K20" s="281">
        <v>165.77238509908716</v>
      </c>
      <c r="L20" s="281">
        <v>250.78483899999992</v>
      </c>
      <c r="M20" s="281">
        <v>1634.8332477010049</v>
      </c>
      <c r="N20" s="281">
        <v>353.74435</v>
      </c>
      <c r="O20" s="199">
        <v>333.85513545102589</v>
      </c>
      <c r="P20" s="192">
        <f t="shared" si="1"/>
        <v>8312.4279636093252</v>
      </c>
      <c r="T20" s="8"/>
    </row>
    <row r="21" spans="1:20" s="4" customFormat="1" ht="11.25" x14ac:dyDescent="0.2">
      <c r="A21" s="202"/>
      <c r="P21" s="3"/>
    </row>
    <row r="22" spans="1:20" s="7" customFormat="1" x14ac:dyDescent="0.2">
      <c r="A22" s="67"/>
      <c r="B22" s="68"/>
      <c r="C22" s="68"/>
      <c r="D22" s="68"/>
      <c r="E22" s="68"/>
      <c r="F22" s="68"/>
      <c r="G22" s="68"/>
      <c r="H22" s="68"/>
      <c r="I22" s="68"/>
      <c r="J22" s="68"/>
      <c r="K22" s="68"/>
      <c r="L22" s="68"/>
      <c r="M22" s="68"/>
      <c r="N22" s="68"/>
      <c r="O22" s="68"/>
      <c r="P22" s="67"/>
    </row>
    <row r="23" spans="1:20" s="7" customFormat="1" x14ac:dyDescent="0.2">
      <c r="A23" s="67"/>
      <c r="B23" s="68"/>
      <c r="C23" s="68"/>
      <c r="D23" s="68"/>
      <c r="E23" s="68"/>
      <c r="F23" s="68"/>
      <c r="G23" s="68"/>
      <c r="H23" s="68"/>
      <c r="I23" s="68"/>
      <c r="J23" s="68"/>
      <c r="K23" s="68"/>
      <c r="L23" s="68"/>
      <c r="M23" s="68"/>
      <c r="N23" s="68"/>
      <c r="O23" s="68"/>
      <c r="P23" s="68"/>
    </row>
    <row r="24" spans="1:20" s="7" customFormat="1" x14ac:dyDescent="0.2">
      <c r="A24" s="67"/>
      <c r="B24" s="68"/>
      <c r="C24" s="68"/>
      <c r="D24" s="68"/>
      <c r="E24" s="68"/>
      <c r="F24" s="68"/>
      <c r="G24" s="68"/>
      <c r="H24" s="68"/>
      <c r="I24" s="68"/>
      <c r="J24" s="68"/>
      <c r="K24" s="68"/>
      <c r="L24" s="68"/>
      <c r="M24" s="68"/>
      <c r="N24" s="68"/>
      <c r="O24" s="68"/>
      <c r="P24" s="68"/>
      <c r="Q24" s="69"/>
    </row>
    <row r="25" spans="1:20" s="7" customFormat="1" x14ac:dyDescent="0.2">
      <c r="A25" s="67"/>
      <c r="B25" s="68"/>
      <c r="C25" s="68"/>
      <c r="D25" s="68"/>
      <c r="E25" s="68"/>
      <c r="F25" s="68"/>
      <c r="G25" s="68"/>
      <c r="H25" s="68"/>
      <c r="I25" s="68"/>
      <c r="J25" s="68"/>
      <c r="K25" s="68"/>
      <c r="L25" s="68"/>
      <c r="M25" s="68"/>
      <c r="N25" s="68"/>
      <c r="O25" s="68"/>
      <c r="P25" s="68"/>
      <c r="Q25" s="69"/>
    </row>
    <row r="26" spans="1:20" s="7" customFormat="1" x14ac:dyDescent="0.2">
      <c r="A26" s="67"/>
      <c r="B26" s="68"/>
      <c r="C26" s="68"/>
      <c r="D26" s="68"/>
      <c r="E26" s="68"/>
      <c r="F26" s="68"/>
      <c r="G26" s="68"/>
      <c r="H26" s="68"/>
      <c r="I26" s="68"/>
      <c r="J26" s="68"/>
      <c r="K26" s="68"/>
      <c r="L26" s="68"/>
      <c r="M26" s="68"/>
      <c r="N26" s="68"/>
      <c r="O26" s="68"/>
      <c r="P26" s="68"/>
      <c r="S26" s="8"/>
    </row>
    <row r="27" spans="1:20" s="7" customFormat="1" x14ac:dyDescent="0.2">
      <c r="A27" s="67"/>
      <c r="B27" s="68"/>
      <c r="C27" s="68"/>
      <c r="D27" s="68"/>
      <c r="E27" s="68"/>
      <c r="F27" s="68"/>
      <c r="G27" s="68"/>
      <c r="H27" s="68"/>
      <c r="I27" s="68"/>
      <c r="J27" s="68"/>
      <c r="K27" s="68"/>
      <c r="L27" s="68"/>
      <c r="M27" s="68"/>
      <c r="N27" s="68"/>
      <c r="O27" s="68"/>
      <c r="P27" s="68"/>
    </row>
    <row r="28" spans="1:20" s="7" customFormat="1" x14ac:dyDescent="0.2">
      <c r="A28" s="67"/>
      <c r="B28" s="68"/>
      <c r="C28" s="68"/>
      <c r="D28" s="68"/>
      <c r="E28" s="68"/>
      <c r="F28" s="68"/>
      <c r="G28" s="68"/>
      <c r="H28" s="68"/>
      <c r="I28" s="68"/>
      <c r="J28" s="68"/>
      <c r="K28" s="68"/>
      <c r="L28" s="68"/>
      <c r="M28" s="68"/>
      <c r="N28" s="68"/>
      <c r="O28" s="68"/>
      <c r="P28" s="68"/>
    </row>
    <row r="29" spans="1:20" s="7" customFormat="1" x14ac:dyDescent="0.2">
      <c r="A29" s="67"/>
      <c r="B29" s="68"/>
      <c r="C29" s="68"/>
      <c r="D29" s="68"/>
      <c r="E29" s="68"/>
      <c r="F29" s="68"/>
      <c r="G29" s="68"/>
      <c r="H29" s="68"/>
      <c r="I29" s="68"/>
      <c r="J29" s="68"/>
      <c r="K29" s="68"/>
      <c r="L29" s="68"/>
      <c r="M29" s="68"/>
      <c r="N29" s="68"/>
      <c r="O29" s="68"/>
      <c r="P29" s="68"/>
    </row>
    <row r="30" spans="1:20" s="7" customFormat="1" x14ac:dyDescent="0.2">
      <c r="A30" s="67"/>
      <c r="B30" s="68"/>
      <c r="C30" s="68"/>
      <c r="D30" s="68"/>
      <c r="E30" s="68"/>
      <c r="F30" s="68"/>
      <c r="G30" s="68"/>
      <c r="H30" s="68"/>
      <c r="I30" s="68"/>
      <c r="J30" s="68"/>
      <c r="K30" s="68"/>
      <c r="L30" s="68"/>
      <c r="M30" s="68"/>
      <c r="N30" s="68"/>
      <c r="O30" s="68"/>
      <c r="P30" s="68"/>
    </row>
    <row r="31" spans="1:20" s="7" customFormat="1" x14ac:dyDescent="0.2">
      <c r="A31" s="67"/>
      <c r="B31" s="68"/>
      <c r="C31" s="68"/>
      <c r="D31" s="68"/>
      <c r="E31" s="68"/>
      <c r="F31" s="68"/>
      <c r="G31" s="68"/>
      <c r="H31" s="68"/>
      <c r="I31" s="68"/>
      <c r="J31" s="68"/>
      <c r="K31" s="68"/>
      <c r="L31" s="68"/>
      <c r="M31" s="68"/>
      <c r="N31" s="68"/>
      <c r="O31" s="68"/>
      <c r="P31" s="68"/>
    </row>
    <row r="32" spans="1:20"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9">
    <tabColor rgb="FF00B050"/>
  </sheetPr>
  <dimension ref="A1:Q67"/>
  <sheetViews>
    <sheetView showGridLines="0" view="pageBreakPreview" zoomScaleNormal="70" zoomScaleSheetLayoutView="100" workbookViewId="0">
      <selection activeCell="Q33" sqref="Q33"/>
    </sheetView>
  </sheetViews>
  <sheetFormatPr defaultColWidth="9.140625" defaultRowHeight="12" x14ac:dyDescent="0.2"/>
  <cols>
    <col min="1" max="1" width="31.5703125" style="7" customWidth="1"/>
    <col min="2" max="4" width="10.28515625" style="7" bestFit="1" customWidth="1"/>
    <col min="5" max="5" width="10.28515625" style="131" customWidth="1"/>
    <col min="6" max="16384" width="9.140625" style="7"/>
  </cols>
  <sheetData>
    <row r="1" spans="1:11" ht="18" x14ac:dyDescent="0.25">
      <c r="A1" s="241" t="s">
        <v>261</v>
      </c>
      <c r="B1" s="73"/>
      <c r="C1" s="73"/>
      <c r="D1" s="73"/>
      <c r="E1" s="73"/>
    </row>
    <row r="2" spans="1:11" ht="6" customHeight="1" x14ac:dyDescent="0.2"/>
    <row r="3" spans="1:11" ht="12" customHeight="1" x14ac:dyDescent="0.2">
      <c r="A3" s="366">
        <v>2022</v>
      </c>
      <c r="B3" s="367" t="s">
        <v>335</v>
      </c>
      <c r="C3" s="368"/>
      <c r="D3" s="368"/>
      <c r="E3" s="330"/>
    </row>
    <row r="4" spans="1:11" x14ac:dyDescent="0.2">
      <c r="A4" s="366"/>
      <c r="B4" s="293" t="s">
        <v>8</v>
      </c>
      <c r="C4" s="181" t="s">
        <v>9</v>
      </c>
      <c r="D4" s="181" t="s">
        <v>10</v>
      </c>
      <c r="E4" s="331"/>
    </row>
    <row r="5" spans="1:11" s="131" customFormat="1" ht="12.75" customHeight="1" x14ac:dyDescent="0.2">
      <c r="A5" s="381" t="s">
        <v>73</v>
      </c>
      <c r="B5" s="375">
        <f>+B6+C6+D6</f>
        <v>18090390.414999999</v>
      </c>
      <c r="C5" s="368"/>
      <c r="D5" s="368"/>
      <c r="E5" s="331"/>
    </row>
    <row r="6" spans="1:11" x14ac:dyDescent="0.2">
      <c r="A6" s="382"/>
      <c r="B6" s="300">
        <f>SUM(B7:B14)</f>
        <v>6923337.5259999996</v>
      </c>
      <c r="C6" s="297">
        <f t="shared" ref="C6:D6" si="0">SUM(C7:C14)</f>
        <v>5507750.8509999998</v>
      </c>
      <c r="D6" s="297">
        <f t="shared" si="0"/>
        <v>5659302.0380000006</v>
      </c>
      <c r="E6" s="332"/>
    </row>
    <row r="7" spans="1:11" x14ac:dyDescent="0.2">
      <c r="A7" s="172" t="s">
        <v>63</v>
      </c>
      <c r="B7" s="298">
        <v>52937.94</v>
      </c>
      <c r="C7" s="299">
        <v>37494.69</v>
      </c>
      <c r="D7" s="299">
        <v>60527.87</v>
      </c>
      <c r="E7" s="337">
        <f>+SUM(B7:D7)/$B$5</f>
        <v>8.3447895007742988E-3</v>
      </c>
      <c r="F7" s="11"/>
      <c r="K7" s="127"/>
    </row>
    <row r="8" spans="1:11" x14ac:dyDescent="0.2">
      <c r="A8" s="172" t="s">
        <v>64</v>
      </c>
      <c r="B8" s="298">
        <v>1395232.9349999998</v>
      </c>
      <c r="C8" s="299">
        <v>1034119.6139999998</v>
      </c>
      <c r="D8" s="299">
        <v>1050747.7520000001</v>
      </c>
      <c r="E8" s="337">
        <f t="shared" ref="E8:E14" si="1">+SUM(B8:D8)/$B$5</f>
        <v>0.19237286875325849</v>
      </c>
      <c r="F8" s="11"/>
      <c r="K8" s="127"/>
    </row>
    <row r="9" spans="1:11" x14ac:dyDescent="0.2">
      <c r="A9" s="172" t="s">
        <v>65</v>
      </c>
      <c r="B9" s="298">
        <v>9852.07</v>
      </c>
      <c r="C9" s="299">
        <v>3941.98</v>
      </c>
      <c r="D9" s="299">
        <v>2128.86</v>
      </c>
      <c r="E9" s="337">
        <f t="shared" si="1"/>
        <v>8.8018608967096752E-4</v>
      </c>
      <c r="F9" s="11"/>
      <c r="K9" s="127"/>
    </row>
    <row r="10" spans="1:11" x14ac:dyDescent="0.2">
      <c r="A10" s="172" t="s">
        <v>66</v>
      </c>
      <c r="B10" s="298">
        <v>401949.32100000005</v>
      </c>
      <c r="C10" s="299">
        <v>345294.147</v>
      </c>
      <c r="D10" s="299">
        <v>357957.08199999994</v>
      </c>
      <c r="E10" s="337">
        <f t="shared" si="1"/>
        <v>6.1093239263847035E-2</v>
      </c>
      <c r="F10" s="11"/>
      <c r="G10" s="74"/>
      <c r="H10" s="74"/>
      <c r="I10" s="74"/>
      <c r="J10" s="74"/>
      <c r="K10" s="127"/>
    </row>
    <row r="11" spans="1:11" x14ac:dyDescent="0.2">
      <c r="A11" s="169" t="s">
        <v>67</v>
      </c>
      <c r="B11" s="298">
        <v>5063365.26</v>
      </c>
      <c r="C11" s="299">
        <v>4086900.42</v>
      </c>
      <c r="D11" s="299">
        <v>4187940.4739999999</v>
      </c>
      <c r="E11" s="337">
        <f t="shared" si="1"/>
        <v>0.73730891639244922</v>
      </c>
      <c r="F11" s="11"/>
      <c r="G11" s="74"/>
      <c r="H11" s="74"/>
      <c r="I11" s="74"/>
      <c r="J11" s="74"/>
      <c r="K11" s="127"/>
    </row>
    <row r="12" spans="1:11" x14ac:dyDescent="0.2">
      <c r="A12" s="169" t="s">
        <v>68</v>
      </c>
      <c r="B12" s="298">
        <v>0</v>
      </c>
      <c r="C12" s="299">
        <v>0</v>
      </c>
      <c r="D12" s="299">
        <v>0</v>
      </c>
      <c r="E12" s="337">
        <f t="shared" si="1"/>
        <v>0</v>
      </c>
      <c r="F12" s="11"/>
      <c r="G12" s="74"/>
      <c r="H12" s="74"/>
      <c r="I12" s="74"/>
      <c r="J12" s="74"/>
      <c r="K12" s="127"/>
    </row>
    <row r="13" spans="1:11" x14ac:dyDescent="0.2">
      <c r="A13" s="169" t="s">
        <v>69</v>
      </c>
      <c r="B13" s="298">
        <v>0</v>
      </c>
      <c r="C13" s="299">
        <v>0</v>
      </c>
      <c r="D13" s="299">
        <v>0</v>
      </c>
      <c r="E13" s="337">
        <f t="shared" si="1"/>
        <v>0</v>
      </c>
      <c r="F13" s="11"/>
      <c r="G13" s="74"/>
      <c r="H13" s="74"/>
      <c r="I13" s="74"/>
      <c r="J13" s="74"/>
      <c r="K13" s="127"/>
    </row>
    <row r="14" spans="1:11" x14ac:dyDescent="0.2">
      <c r="A14" s="169" t="s">
        <v>70</v>
      </c>
      <c r="B14" s="298">
        <v>0</v>
      </c>
      <c r="C14" s="299">
        <v>0</v>
      </c>
      <c r="D14" s="299">
        <v>0</v>
      </c>
      <c r="E14" s="337">
        <f t="shared" si="1"/>
        <v>0</v>
      </c>
      <c r="F14" s="11"/>
      <c r="G14" s="74"/>
      <c r="H14" s="74"/>
      <c r="I14" s="74"/>
      <c r="J14" s="74"/>
      <c r="K14" s="127"/>
    </row>
    <row r="15" spans="1:11" s="131" customFormat="1" x14ac:dyDescent="0.2">
      <c r="A15" s="335"/>
      <c r="B15" s="336"/>
      <c r="C15" s="336"/>
      <c r="D15" s="336"/>
      <c r="E15" s="337"/>
      <c r="F15" s="11"/>
      <c r="G15" s="74"/>
      <c r="H15" s="74"/>
      <c r="I15" s="74"/>
      <c r="J15" s="74"/>
      <c r="K15" s="127"/>
    </row>
    <row r="16" spans="1:11" s="131" customFormat="1" x14ac:dyDescent="0.2">
      <c r="A16" s="341"/>
      <c r="B16" s="342"/>
      <c r="C16" s="342"/>
      <c r="D16" s="342"/>
      <c r="E16" s="337"/>
      <c r="F16" s="11"/>
      <c r="G16" s="74"/>
      <c r="H16" s="74"/>
      <c r="I16" s="74"/>
      <c r="J16" s="74"/>
      <c r="K16" s="127"/>
    </row>
    <row r="17" spans="1:17" s="131" customFormat="1" x14ac:dyDescent="0.2">
      <c r="A17" s="333"/>
      <c r="B17" s="334"/>
      <c r="C17" s="334"/>
      <c r="D17" s="334"/>
      <c r="E17" s="337"/>
      <c r="F17" s="11"/>
      <c r="G17" s="74"/>
      <c r="H17" s="74"/>
      <c r="I17" s="74"/>
      <c r="J17" s="74"/>
      <c r="K17" s="127"/>
    </row>
    <row r="18" spans="1:17" s="131" customFormat="1" x14ac:dyDescent="0.2">
      <c r="A18" s="366">
        <v>2022</v>
      </c>
      <c r="B18" s="367" t="s">
        <v>335</v>
      </c>
      <c r="C18" s="368"/>
      <c r="D18" s="368"/>
      <c r="E18" s="337"/>
      <c r="F18" s="11"/>
      <c r="G18" s="74"/>
      <c r="H18" s="74"/>
      <c r="I18" s="74"/>
      <c r="J18" s="74"/>
      <c r="K18" s="127"/>
    </row>
    <row r="19" spans="1:17" s="131" customFormat="1" x14ac:dyDescent="0.2">
      <c r="A19" s="366"/>
      <c r="B19" s="293" t="s">
        <v>8</v>
      </c>
      <c r="C19" s="181" t="s">
        <v>9</v>
      </c>
      <c r="D19" s="181" t="s">
        <v>10</v>
      </c>
      <c r="E19" s="338"/>
      <c r="F19" s="11"/>
      <c r="G19" s="74"/>
      <c r="H19" s="74"/>
      <c r="I19" s="74"/>
      <c r="J19" s="74"/>
      <c r="K19" s="127"/>
    </row>
    <row r="20" spans="1:17" s="131" customFormat="1" ht="12.75" customHeight="1" x14ac:dyDescent="0.2">
      <c r="A20" s="381" t="s">
        <v>75</v>
      </c>
      <c r="B20" s="375">
        <f>+B21+C21+D21</f>
        <v>2698955.0049999999</v>
      </c>
      <c r="C20" s="368"/>
      <c r="D20" s="368"/>
      <c r="E20" s="338"/>
      <c r="F20" s="11"/>
      <c r="G20" s="74"/>
      <c r="H20" s="74"/>
      <c r="I20" s="74"/>
      <c r="J20" s="74"/>
      <c r="K20" s="127"/>
    </row>
    <row r="21" spans="1:17" x14ac:dyDescent="0.2">
      <c r="A21" s="382"/>
      <c r="B21" s="300">
        <f t="shared" ref="B21:D21" si="2">SUM(B22:B28)</f>
        <v>948726.74100000004</v>
      </c>
      <c r="C21" s="297">
        <f t="shared" si="2"/>
        <v>870722.42</v>
      </c>
      <c r="D21" s="297">
        <f t="shared" si="2"/>
        <v>879505.84400000004</v>
      </c>
      <c r="E21" s="339"/>
    </row>
    <row r="22" spans="1:17" x14ac:dyDescent="0.2">
      <c r="A22" s="172" t="s">
        <v>20</v>
      </c>
      <c r="B22" s="298">
        <v>78162.970633210381</v>
      </c>
      <c r="C22" s="299">
        <v>72203.281538601383</v>
      </c>
      <c r="D22" s="299">
        <v>69860.430836461543</v>
      </c>
      <c r="E22" s="337">
        <f>+SUM(B22:D22)/$B$20</f>
        <v>8.159701906859812E-2</v>
      </c>
      <c r="F22" s="11"/>
      <c r="K22" s="127"/>
      <c r="L22" s="74"/>
      <c r="M22" s="74"/>
      <c r="N22" s="74"/>
      <c r="O22" s="74"/>
      <c r="P22" s="74"/>
      <c r="Q22" s="74"/>
    </row>
    <row r="23" spans="1:17" x14ac:dyDescent="0.2">
      <c r="A23" s="172" t="s">
        <v>41</v>
      </c>
      <c r="B23" s="298">
        <v>82193.86</v>
      </c>
      <c r="C23" s="299">
        <v>71263.09</v>
      </c>
      <c r="D23" s="299">
        <v>78311.02</v>
      </c>
      <c r="E23" s="337">
        <f t="shared" ref="E23:E28" si="3">+SUM(B23:D23)/$B$20</f>
        <v>8.5873224848370538E-2</v>
      </c>
      <c r="F23" s="11"/>
      <c r="K23" s="127"/>
      <c r="L23" s="74"/>
      <c r="M23" s="74"/>
      <c r="N23" s="74"/>
      <c r="O23" s="74"/>
      <c r="P23" s="74"/>
      <c r="Q23" s="74"/>
    </row>
    <row r="24" spans="1:17" x14ac:dyDescent="0.2">
      <c r="A24" s="172" t="s">
        <v>21</v>
      </c>
      <c r="B24" s="298">
        <v>0</v>
      </c>
      <c r="C24" s="299">
        <v>0</v>
      </c>
      <c r="D24" s="299">
        <v>0</v>
      </c>
      <c r="E24" s="337">
        <f t="shared" si="3"/>
        <v>0</v>
      </c>
      <c r="F24" s="11"/>
      <c r="K24" s="127"/>
      <c r="L24" s="74"/>
      <c r="M24" s="74"/>
      <c r="N24" s="74"/>
      <c r="O24" s="74"/>
      <c r="P24" s="74"/>
      <c r="Q24" s="74"/>
    </row>
    <row r="25" spans="1:17" x14ac:dyDescent="0.2">
      <c r="A25" s="172" t="s">
        <v>22</v>
      </c>
      <c r="B25" s="298">
        <v>18.564</v>
      </c>
      <c r="C25" s="299">
        <v>0</v>
      </c>
      <c r="D25" s="299">
        <v>0</v>
      </c>
      <c r="E25" s="337">
        <f t="shared" si="3"/>
        <v>6.8782176678043589E-6</v>
      </c>
      <c r="F25" s="11"/>
      <c r="K25" s="127"/>
      <c r="L25" s="74"/>
      <c r="M25" s="74"/>
      <c r="N25" s="74"/>
      <c r="O25" s="74"/>
      <c r="P25" s="74"/>
      <c r="Q25" s="74"/>
    </row>
    <row r="26" spans="1:17" x14ac:dyDescent="0.2">
      <c r="A26" s="172" t="s">
        <v>23</v>
      </c>
      <c r="B26" s="298">
        <v>0</v>
      </c>
      <c r="C26" s="299">
        <v>0</v>
      </c>
      <c r="D26" s="299">
        <v>907.48099999999999</v>
      </c>
      <c r="E26" s="337">
        <f t="shared" si="3"/>
        <v>3.362342085432432E-4</v>
      </c>
      <c r="F26" s="11"/>
      <c r="K26" s="127"/>
    </row>
    <row r="27" spans="1:17" x14ac:dyDescent="0.2">
      <c r="A27" s="172" t="s">
        <v>24</v>
      </c>
      <c r="B27" s="298">
        <v>734692.87836678966</v>
      </c>
      <c r="C27" s="299">
        <v>684034.35046139872</v>
      </c>
      <c r="D27" s="299">
        <v>688925.47416353854</v>
      </c>
      <c r="E27" s="337">
        <f t="shared" si="3"/>
        <v>0.78091435355059835</v>
      </c>
      <c r="F27" s="11"/>
      <c r="K27" s="127"/>
    </row>
    <row r="28" spans="1:17" x14ac:dyDescent="0.2">
      <c r="A28" s="169" t="s">
        <v>115</v>
      </c>
      <c r="B28" s="298">
        <v>53658.467999999986</v>
      </c>
      <c r="C28" s="299">
        <v>43221.698000000004</v>
      </c>
      <c r="D28" s="299">
        <v>41501.437999999995</v>
      </c>
      <c r="E28" s="337">
        <f t="shared" si="3"/>
        <v>5.1272290106222057E-2</v>
      </c>
      <c r="F28" s="11"/>
      <c r="K28" s="127"/>
    </row>
    <row r="29" spans="1:17" s="131" customFormat="1" x14ac:dyDescent="0.2">
      <c r="A29" s="335"/>
      <c r="B29" s="336"/>
      <c r="C29" s="336"/>
      <c r="D29" s="336"/>
      <c r="E29" s="337"/>
      <c r="F29" s="11"/>
      <c r="K29" s="127"/>
    </row>
    <row r="30" spans="1:17" s="131" customFormat="1" x14ac:dyDescent="0.2">
      <c r="A30" s="341"/>
      <c r="B30" s="342"/>
      <c r="C30" s="342"/>
      <c r="D30" s="342"/>
      <c r="E30" s="337"/>
      <c r="F30" s="11"/>
      <c r="K30" s="127"/>
    </row>
    <row r="31" spans="1:17" s="131" customFormat="1" x14ac:dyDescent="0.2">
      <c r="A31" s="333"/>
      <c r="B31" s="334"/>
      <c r="C31" s="334"/>
      <c r="D31" s="334"/>
      <c r="E31" s="337"/>
      <c r="F31" s="11"/>
      <c r="K31" s="127"/>
    </row>
    <row r="32" spans="1:17" s="131" customFormat="1" x14ac:dyDescent="0.2">
      <c r="A32" s="366">
        <v>2022</v>
      </c>
      <c r="B32" s="367" t="s">
        <v>335</v>
      </c>
      <c r="C32" s="368"/>
      <c r="D32" s="368"/>
      <c r="E32" s="337"/>
      <c r="F32" s="11"/>
      <c r="K32" s="127"/>
    </row>
    <row r="33" spans="1:11" s="131" customFormat="1" x14ac:dyDescent="0.2">
      <c r="A33" s="366"/>
      <c r="B33" s="293" t="s">
        <v>8</v>
      </c>
      <c r="C33" s="181" t="s">
        <v>9</v>
      </c>
      <c r="D33" s="181" t="s">
        <v>10</v>
      </c>
      <c r="E33" s="337"/>
      <c r="F33" s="11"/>
      <c r="K33" s="127"/>
    </row>
    <row r="34" spans="1:11" s="131" customFormat="1" ht="12.75" customHeight="1" x14ac:dyDescent="0.2">
      <c r="A34" s="381" t="s">
        <v>74</v>
      </c>
      <c r="B34" s="375">
        <f>+B35+C35+D35</f>
        <v>194189.29600000003</v>
      </c>
      <c r="C34" s="368"/>
      <c r="D34" s="368"/>
      <c r="E34" s="337"/>
      <c r="F34" s="11"/>
      <c r="K34" s="127"/>
    </row>
    <row r="35" spans="1:11" x14ac:dyDescent="0.2">
      <c r="A35" s="382"/>
      <c r="B35" s="300">
        <f t="shared" ref="B35:D35" si="4">SUM(B36:B38)</f>
        <v>70202.241999999998</v>
      </c>
      <c r="C35" s="297">
        <f t="shared" si="4"/>
        <v>59617.56500000001</v>
      </c>
      <c r="D35" s="297">
        <f t="shared" si="4"/>
        <v>64369.489000000016</v>
      </c>
      <c r="E35" s="339"/>
      <c r="F35" s="74"/>
      <c r="G35" s="74"/>
      <c r="H35" s="74"/>
      <c r="I35" s="74"/>
      <c r="J35" s="74"/>
      <c r="K35" s="74"/>
    </row>
    <row r="36" spans="1:11" x14ac:dyDescent="0.2">
      <c r="A36" s="169" t="s">
        <v>27</v>
      </c>
      <c r="B36" s="298">
        <v>8379</v>
      </c>
      <c r="C36" s="299">
        <v>7651</v>
      </c>
      <c r="D36" s="299">
        <v>8631</v>
      </c>
      <c r="E36" s="337">
        <f>+SUM(B36:D36)/$B$34</f>
        <v>0.1269946413524255</v>
      </c>
      <c r="F36" s="114"/>
      <c r="G36" s="74"/>
      <c r="H36" s="74"/>
      <c r="I36" s="74"/>
      <c r="J36" s="74"/>
      <c r="K36" s="127"/>
    </row>
    <row r="37" spans="1:11" x14ac:dyDescent="0.2">
      <c r="A37" s="169" t="s">
        <v>28</v>
      </c>
      <c r="B37" s="298">
        <v>517.82000000000005</v>
      </c>
      <c r="C37" s="299">
        <v>692.32799999999997</v>
      </c>
      <c r="D37" s="299">
        <v>807.98900000000003</v>
      </c>
      <c r="E37" s="337">
        <f>+SUM(B37:D37)/$B$34</f>
        <v>1.0392627408258382E-2</v>
      </c>
      <c r="F37" s="114"/>
      <c r="G37" s="74"/>
      <c r="H37" s="74"/>
      <c r="I37" s="74"/>
      <c r="J37" s="74"/>
      <c r="K37" s="127"/>
    </row>
    <row r="38" spans="1:11" x14ac:dyDescent="0.2">
      <c r="A38" s="169" t="s">
        <v>29</v>
      </c>
      <c r="B38" s="298">
        <v>61305.422000000006</v>
      </c>
      <c r="C38" s="299">
        <v>51274.237000000008</v>
      </c>
      <c r="D38" s="299">
        <v>54930.500000000015</v>
      </c>
      <c r="E38" s="337">
        <f>+SUM(B38:D38)/$B$34</f>
        <v>0.86261273123931614</v>
      </c>
      <c r="F38" s="114"/>
      <c r="G38" s="74"/>
      <c r="H38" s="74"/>
      <c r="I38" s="74"/>
      <c r="J38" s="74"/>
      <c r="K38" s="127"/>
    </row>
    <row r="39" spans="1:11" x14ac:dyDescent="0.2">
      <c r="A39" s="202"/>
      <c r="B39" s="4"/>
      <c r="C39" s="4"/>
      <c r="D39" s="4"/>
      <c r="E39" s="4"/>
      <c r="F39" s="75"/>
      <c r="G39" s="75"/>
      <c r="H39" s="75"/>
      <c r="I39" s="75"/>
      <c r="J39" s="75"/>
      <c r="K39" s="75"/>
    </row>
    <row r="40" spans="1:11" x14ac:dyDescent="0.2">
      <c r="A40" s="10"/>
      <c r="B40" s="10"/>
      <c r="C40" s="10"/>
      <c r="D40" s="10"/>
      <c r="E40" s="10"/>
    </row>
    <row r="41" spans="1:11" x14ac:dyDescent="0.2">
      <c r="A41" s="10"/>
      <c r="B41" s="10"/>
      <c r="C41" s="10"/>
      <c r="D41" s="10"/>
      <c r="E41" s="10"/>
    </row>
    <row r="42" spans="1:11" x14ac:dyDescent="0.2">
      <c r="A42" s="10"/>
      <c r="B42" s="10"/>
      <c r="C42" s="10"/>
      <c r="D42" s="10"/>
      <c r="E42" s="10"/>
    </row>
    <row r="43" spans="1:11" x14ac:dyDescent="0.2">
      <c r="A43" s="10"/>
      <c r="B43" s="10"/>
      <c r="C43" s="10"/>
      <c r="D43" s="10"/>
      <c r="E43" s="10"/>
    </row>
    <row r="44" spans="1:11" x14ac:dyDescent="0.2">
      <c r="A44" s="10"/>
      <c r="B44" s="10"/>
      <c r="C44" s="10"/>
      <c r="D44" s="10"/>
      <c r="E44" s="10"/>
    </row>
    <row r="45" spans="1:11" x14ac:dyDescent="0.2">
      <c r="A45" s="10"/>
      <c r="B45" s="10"/>
      <c r="C45" s="10"/>
      <c r="D45" s="10"/>
      <c r="E45" s="10"/>
    </row>
    <row r="46" spans="1:11" x14ac:dyDescent="0.2">
      <c r="A46" s="10"/>
      <c r="B46" s="10"/>
      <c r="C46" s="10"/>
      <c r="D46" s="10"/>
      <c r="E46" s="10"/>
    </row>
    <row r="47" spans="1:11" x14ac:dyDescent="0.2">
      <c r="A47" s="10"/>
      <c r="B47" s="10"/>
      <c r="C47" s="10"/>
      <c r="D47" s="10"/>
      <c r="E47" s="10"/>
    </row>
    <row r="48" spans="1:11" x14ac:dyDescent="0.2">
      <c r="A48" s="74"/>
      <c r="B48" s="74"/>
      <c r="C48" s="74"/>
      <c r="D48" s="74"/>
      <c r="E48" s="74"/>
    </row>
    <row r="63" spans="1:3" x14ac:dyDescent="0.2">
      <c r="A63" s="131"/>
      <c r="B63" s="131"/>
      <c r="C63" s="131"/>
    </row>
    <row r="64" spans="1:3" x14ac:dyDescent="0.2">
      <c r="A64" s="131"/>
      <c r="B64" s="131"/>
      <c r="C64" s="131"/>
    </row>
    <row r="65" spans="1:3" x14ac:dyDescent="0.2">
      <c r="A65" s="131"/>
      <c r="B65" s="131"/>
      <c r="C65" s="131"/>
    </row>
    <row r="66" spans="1:3" x14ac:dyDescent="0.2">
      <c r="A66" s="131"/>
      <c r="B66" s="131"/>
      <c r="C66" s="131"/>
    </row>
    <row r="67" spans="1:3" x14ac:dyDescent="0.2">
      <c r="A67" s="131"/>
      <c r="B67" s="131"/>
      <c r="C67" s="131"/>
    </row>
  </sheetData>
  <mergeCells count="12">
    <mergeCell ref="A3:A4"/>
    <mergeCell ref="B3:D3"/>
    <mergeCell ref="A32:A33"/>
    <mergeCell ref="B32:D32"/>
    <mergeCell ref="A34:A35"/>
    <mergeCell ref="B34:D34"/>
    <mergeCell ref="A5:A6"/>
    <mergeCell ref="B5:D5"/>
    <mergeCell ref="A18:A19"/>
    <mergeCell ref="B18:D18"/>
    <mergeCell ref="A20:A21"/>
    <mergeCell ref="B20:D20"/>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7">
    <tabColor rgb="FF00B050"/>
  </sheetPr>
  <dimension ref="A1:T56"/>
  <sheetViews>
    <sheetView showGridLines="0" view="pageBreakPreview" zoomScaleNormal="70" zoomScaleSheetLayoutView="100" workbookViewId="0">
      <selection activeCell="P18" sqref="P18"/>
    </sheetView>
  </sheetViews>
  <sheetFormatPr defaultColWidth="9.140625" defaultRowHeight="12" x14ac:dyDescent="0.2"/>
  <cols>
    <col min="1" max="1" width="24" style="7" customWidth="1"/>
    <col min="2" max="13" width="10" style="7" customWidth="1"/>
    <col min="14" max="14" width="9.140625" style="7" customWidth="1"/>
    <col min="15" max="16384" width="9.140625" style="7"/>
  </cols>
  <sheetData>
    <row r="1" spans="1:20" ht="23.25" x14ac:dyDescent="0.4">
      <c r="A1" s="177" t="s">
        <v>262</v>
      </c>
      <c r="M1" s="245" t="str">
        <f>'3'!N1</f>
        <v>2022</v>
      </c>
    </row>
    <row r="2" spans="1:20" ht="6" customHeight="1" x14ac:dyDescent="0.2"/>
    <row r="3" spans="1:20" x14ac:dyDescent="0.2">
      <c r="A3" s="366">
        <v>2022</v>
      </c>
      <c r="B3" s="367" t="s">
        <v>42</v>
      </c>
      <c r="C3" s="368"/>
      <c r="D3" s="369"/>
      <c r="E3" s="367" t="s">
        <v>43</v>
      </c>
      <c r="F3" s="368"/>
      <c r="G3" s="369"/>
      <c r="H3" s="367" t="s">
        <v>44</v>
      </c>
      <c r="I3" s="368"/>
      <c r="J3" s="369"/>
      <c r="K3" s="368" t="s">
        <v>45</v>
      </c>
      <c r="L3" s="368"/>
      <c r="M3" s="368"/>
    </row>
    <row r="4" spans="1:20" x14ac:dyDescent="0.2">
      <c r="A4" s="366"/>
      <c r="B4" s="283" t="s">
        <v>8</v>
      </c>
      <c r="C4" s="273" t="s">
        <v>9</v>
      </c>
      <c r="D4" s="284" t="s">
        <v>10</v>
      </c>
      <c r="E4" s="283" t="s">
        <v>11</v>
      </c>
      <c r="F4" s="273" t="s">
        <v>12</v>
      </c>
      <c r="G4" s="284" t="s">
        <v>13</v>
      </c>
      <c r="H4" s="283" t="s">
        <v>14</v>
      </c>
      <c r="I4" s="273" t="s">
        <v>15</v>
      </c>
      <c r="J4" s="284" t="s">
        <v>16</v>
      </c>
      <c r="K4" s="196" t="s">
        <v>17</v>
      </c>
      <c r="L4" s="196" t="s">
        <v>18</v>
      </c>
      <c r="M4" s="196" t="s">
        <v>19</v>
      </c>
    </row>
    <row r="5" spans="1:20" x14ac:dyDescent="0.2">
      <c r="A5" s="366" t="s">
        <v>157</v>
      </c>
      <c r="B5" s="375">
        <f>D6</f>
        <v>38712.286359999998</v>
      </c>
      <c r="C5" s="376"/>
      <c r="D5" s="377"/>
      <c r="E5" s="379">
        <f>G6</f>
        <v>0</v>
      </c>
      <c r="F5" s="378"/>
      <c r="G5" s="380"/>
      <c r="H5" s="379">
        <f>J6</f>
        <v>0</v>
      </c>
      <c r="I5" s="378"/>
      <c r="J5" s="380"/>
      <c r="K5" s="378">
        <f>M6</f>
        <v>0</v>
      </c>
      <c r="L5" s="378"/>
      <c r="M5" s="378"/>
    </row>
    <row r="6" spans="1:20" x14ac:dyDescent="0.2">
      <c r="A6" s="366"/>
      <c r="B6" s="287">
        <f>SUM(B7:B20)</f>
        <v>38684.023359999992</v>
      </c>
      <c r="C6" s="271">
        <f t="shared" ref="C6:M6" si="0">SUM(C7:C20)</f>
        <v>38700.35435999999</v>
      </c>
      <c r="D6" s="288">
        <f t="shared" si="0"/>
        <v>38712.286359999998</v>
      </c>
      <c r="E6" s="322">
        <f t="shared" si="0"/>
        <v>0</v>
      </c>
      <c r="F6" s="321">
        <f t="shared" si="0"/>
        <v>0</v>
      </c>
      <c r="G6" s="323">
        <f t="shared" si="0"/>
        <v>0</v>
      </c>
      <c r="H6" s="322">
        <f t="shared" si="0"/>
        <v>0</v>
      </c>
      <c r="I6" s="321">
        <f t="shared" si="0"/>
        <v>0</v>
      </c>
      <c r="J6" s="323">
        <f t="shared" si="0"/>
        <v>0</v>
      </c>
      <c r="K6" s="321">
        <f t="shared" si="0"/>
        <v>0</v>
      </c>
      <c r="L6" s="321">
        <f t="shared" si="0"/>
        <v>0</v>
      </c>
      <c r="M6" s="321">
        <f t="shared" si="0"/>
        <v>0</v>
      </c>
    </row>
    <row r="7" spans="1:20" x14ac:dyDescent="0.2">
      <c r="A7" s="169" t="s">
        <v>126</v>
      </c>
      <c r="B7" s="285">
        <v>2081.302999999999</v>
      </c>
      <c r="C7" s="272">
        <v>2080.9429999999993</v>
      </c>
      <c r="D7" s="286">
        <v>2080.9429999999993</v>
      </c>
      <c r="E7" s="318">
        <v>0</v>
      </c>
      <c r="F7" s="319">
        <v>0</v>
      </c>
      <c r="G7" s="320">
        <v>0</v>
      </c>
      <c r="H7" s="318">
        <v>0</v>
      </c>
      <c r="I7" s="319">
        <v>0</v>
      </c>
      <c r="J7" s="320">
        <v>0</v>
      </c>
      <c r="K7" s="319">
        <v>0</v>
      </c>
      <c r="L7" s="319">
        <v>0</v>
      </c>
      <c r="M7" s="319">
        <v>0</v>
      </c>
      <c r="T7" s="41"/>
    </row>
    <row r="8" spans="1:20" x14ac:dyDescent="0.2">
      <c r="A8" s="169" t="s">
        <v>153</v>
      </c>
      <c r="B8" s="285">
        <v>2155.4440000000013</v>
      </c>
      <c r="C8" s="272">
        <v>2155.7490000000016</v>
      </c>
      <c r="D8" s="286">
        <v>2155.8130000000015</v>
      </c>
      <c r="E8" s="318">
        <v>0</v>
      </c>
      <c r="F8" s="319">
        <v>0</v>
      </c>
      <c r="G8" s="320">
        <v>0</v>
      </c>
      <c r="H8" s="318">
        <v>0</v>
      </c>
      <c r="I8" s="319">
        <v>0</v>
      </c>
      <c r="J8" s="320">
        <v>0</v>
      </c>
      <c r="K8" s="319">
        <v>0</v>
      </c>
      <c r="L8" s="319">
        <v>0</v>
      </c>
      <c r="M8" s="319">
        <v>0</v>
      </c>
      <c r="T8" s="41"/>
    </row>
    <row r="9" spans="1:20" x14ac:dyDescent="0.2">
      <c r="A9" s="169" t="s">
        <v>154</v>
      </c>
      <c r="B9" s="285">
        <v>1872.8349999999982</v>
      </c>
      <c r="C9" s="272">
        <v>1854.1969999999983</v>
      </c>
      <c r="D9" s="286">
        <v>1872.7169999999983</v>
      </c>
      <c r="E9" s="318">
        <v>0</v>
      </c>
      <c r="F9" s="319">
        <v>0</v>
      </c>
      <c r="G9" s="320">
        <v>0</v>
      </c>
      <c r="H9" s="318">
        <v>0</v>
      </c>
      <c r="I9" s="319">
        <v>0</v>
      </c>
      <c r="J9" s="320">
        <v>0</v>
      </c>
      <c r="K9" s="319">
        <v>0</v>
      </c>
      <c r="L9" s="319">
        <v>0</v>
      </c>
      <c r="M9" s="319">
        <v>0</v>
      </c>
      <c r="T9" s="41"/>
    </row>
    <row r="10" spans="1:20" x14ac:dyDescent="0.2">
      <c r="A10" s="169" t="s">
        <v>155</v>
      </c>
      <c r="B10" s="285">
        <v>2825.5030000000002</v>
      </c>
      <c r="C10" s="272">
        <v>2825.5030000000002</v>
      </c>
      <c r="D10" s="286">
        <v>2825.5030000000002</v>
      </c>
      <c r="E10" s="318">
        <v>0</v>
      </c>
      <c r="F10" s="319">
        <v>0</v>
      </c>
      <c r="G10" s="320">
        <v>0</v>
      </c>
      <c r="H10" s="318">
        <v>0</v>
      </c>
      <c r="I10" s="319">
        <v>0</v>
      </c>
      <c r="J10" s="320">
        <v>0</v>
      </c>
      <c r="K10" s="319">
        <v>0</v>
      </c>
      <c r="L10" s="319">
        <v>0</v>
      </c>
      <c r="M10" s="319">
        <v>0</v>
      </c>
      <c r="T10" s="41"/>
    </row>
    <row r="11" spans="1:20" x14ac:dyDescent="0.2">
      <c r="A11" s="169" t="s">
        <v>127</v>
      </c>
      <c r="B11" s="285">
        <v>521.08800000000042</v>
      </c>
      <c r="C11" s="272">
        <v>521.09100000000035</v>
      </c>
      <c r="D11" s="286">
        <v>521.09100000000035</v>
      </c>
      <c r="E11" s="318">
        <v>0</v>
      </c>
      <c r="F11" s="319">
        <v>0</v>
      </c>
      <c r="G11" s="320">
        <v>0</v>
      </c>
      <c r="H11" s="318">
        <v>0</v>
      </c>
      <c r="I11" s="319">
        <v>0</v>
      </c>
      <c r="J11" s="320">
        <v>0</v>
      </c>
      <c r="K11" s="319">
        <v>0</v>
      </c>
      <c r="L11" s="319">
        <v>0</v>
      </c>
      <c r="M11" s="319">
        <v>0</v>
      </c>
      <c r="T11" s="41"/>
    </row>
    <row r="12" spans="1:20" x14ac:dyDescent="0.2">
      <c r="A12" s="169" t="s">
        <v>144</v>
      </c>
      <c r="B12" s="285">
        <v>1055.4714999999999</v>
      </c>
      <c r="C12" s="272">
        <v>1055.4694999999997</v>
      </c>
      <c r="D12" s="286">
        <v>1055.4694999999997</v>
      </c>
      <c r="E12" s="318">
        <v>0</v>
      </c>
      <c r="F12" s="319">
        <v>0</v>
      </c>
      <c r="G12" s="320">
        <v>0</v>
      </c>
      <c r="H12" s="318">
        <v>0</v>
      </c>
      <c r="I12" s="319">
        <v>0</v>
      </c>
      <c r="J12" s="320">
        <v>0</v>
      </c>
      <c r="K12" s="319">
        <v>0</v>
      </c>
      <c r="L12" s="319">
        <v>0</v>
      </c>
      <c r="M12" s="319">
        <v>0</v>
      </c>
      <c r="T12" s="41"/>
    </row>
    <row r="13" spans="1:20" x14ac:dyDescent="0.2">
      <c r="A13" s="169" t="s">
        <v>145</v>
      </c>
      <c r="B13" s="285">
        <v>474.58100000000002</v>
      </c>
      <c r="C13" s="272">
        <v>475.745</v>
      </c>
      <c r="D13" s="286">
        <v>475.745</v>
      </c>
      <c r="E13" s="318">
        <v>0</v>
      </c>
      <c r="F13" s="319">
        <v>0</v>
      </c>
      <c r="G13" s="320">
        <v>0</v>
      </c>
      <c r="H13" s="318">
        <v>0</v>
      </c>
      <c r="I13" s="319">
        <v>0</v>
      </c>
      <c r="J13" s="320">
        <v>0</v>
      </c>
      <c r="K13" s="319">
        <v>0</v>
      </c>
      <c r="L13" s="319">
        <v>0</v>
      </c>
      <c r="M13" s="319">
        <v>0</v>
      </c>
      <c r="T13" s="41"/>
    </row>
    <row r="14" spans="1:20" x14ac:dyDescent="0.2">
      <c r="A14" s="169" t="s">
        <v>146</v>
      </c>
      <c r="B14" s="285">
        <v>6104.5209999999997</v>
      </c>
      <c r="C14" s="272">
        <v>6120.8469999999998</v>
      </c>
      <c r="D14" s="286">
        <v>6120.8469999999998</v>
      </c>
      <c r="E14" s="318">
        <v>0</v>
      </c>
      <c r="F14" s="319">
        <v>0</v>
      </c>
      <c r="G14" s="320">
        <v>0</v>
      </c>
      <c r="H14" s="318">
        <v>0</v>
      </c>
      <c r="I14" s="319">
        <v>0</v>
      </c>
      <c r="J14" s="320">
        <v>0</v>
      </c>
      <c r="K14" s="319">
        <v>0</v>
      </c>
      <c r="L14" s="319">
        <v>0</v>
      </c>
      <c r="M14" s="319">
        <v>0</v>
      </c>
      <c r="T14" s="41"/>
    </row>
    <row r="15" spans="1:20" x14ac:dyDescent="0.2">
      <c r="A15" s="169" t="s">
        <v>147</v>
      </c>
      <c r="B15" s="285">
        <v>1260.4569999999999</v>
      </c>
      <c r="C15" s="272">
        <v>1278.9889999999996</v>
      </c>
      <c r="D15" s="286">
        <v>1278.9889999999996</v>
      </c>
      <c r="E15" s="318">
        <v>0</v>
      </c>
      <c r="F15" s="319">
        <v>0</v>
      </c>
      <c r="G15" s="320">
        <v>0</v>
      </c>
      <c r="H15" s="318">
        <v>0</v>
      </c>
      <c r="I15" s="319">
        <v>0</v>
      </c>
      <c r="J15" s="320">
        <v>0</v>
      </c>
      <c r="K15" s="319">
        <v>0</v>
      </c>
      <c r="L15" s="319">
        <v>0</v>
      </c>
      <c r="M15" s="319">
        <v>0</v>
      </c>
      <c r="T15" s="41"/>
    </row>
    <row r="16" spans="1:20" x14ac:dyDescent="0.2">
      <c r="A16" s="169" t="s">
        <v>148</v>
      </c>
      <c r="B16" s="285">
        <v>3717.6599999999989</v>
      </c>
      <c r="C16" s="272">
        <v>3717.6589999999992</v>
      </c>
      <c r="D16" s="286">
        <v>3717.6599999999989</v>
      </c>
      <c r="E16" s="318">
        <v>0</v>
      </c>
      <c r="F16" s="319">
        <v>0</v>
      </c>
      <c r="G16" s="320">
        <v>0</v>
      </c>
      <c r="H16" s="318">
        <v>0</v>
      </c>
      <c r="I16" s="319">
        <v>0</v>
      </c>
      <c r="J16" s="320">
        <v>0</v>
      </c>
      <c r="K16" s="319">
        <v>0</v>
      </c>
      <c r="L16" s="319">
        <v>0</v>
      </c>
      <c r="M16" s="319">
        <v>0</v>
      </c>
      <c r="T16" s="41"/>
    </row>
    <row r="17" spans="1:20" x14ac:dyDescent="0.2">
      <c r="A17" s="169" t="s">
        <v>149</v>
      </c>
      <c r="B17" s="285">
        <v>1056.5080000000003</v>
      </c>
      <c r="C17" s="272">
        <v>1063.508</v>
      </c>
      <c r="D17" s="286">
        <v>1063.508</v>
      </c>
      <c r="E17" s="318">
        <v>0</v>
      </c>
      <c r="F17" s="319">
        <v>0</v>
      </c>
      <c r="G17" s="320">
        <v>0</v>
      </c>
      <c r="H17" s="318">
        <v>0</v>
      </c>
      <c r="I17" s="319">
        <v>0</v>
      </c>
      <c r="J17" s="320">
        <v>0</v>
      </c>
      <c r="K17" s="319">
        <v>0</v>
      </c>
      <c r="L17" s="319">
        <v>0</v>
      </c>
      <c r="M17" s="319">
        <v>0</v>
      </c>
      <c r="T17" s="41"/>
    </row>
    <row r="18" spans="1:20" x14ac:dyDescent="0.2">
      <c r="A18" s="169" t="s">
        <v>150</v>
      </c>
      <c r="B18" s="285">
        <v>4359.3469999999988</v>
      </c>
      <c r="C18" s="272">
        <v>4351.3979999999983</v>
      </c>
      <c r="D18" s="286">
        <v>4343.4509999999991</v>
      </c>
      <c r="E18" s="318">
        <v>0</v>
      </c>
      <c r="F18" s="319">
        <v>0</v>
      </c>
      <c r="G18" s="320">
        <v>0</v>
      </c>
      <c r="H18" s="318">
        <v>0</v>
      </c>
      <c r="I18" s="319">
        <v>0</v>
      </c>
      <c r="J18" s="320">
        <v>0</v>
      </c>
      <c r="K18" s="319">
        <v>0</v>
      </c>
      <c r="L18" s="319">
        <v>0</v>
      </c>
      <c r="M18" s="319">
        <v>0</v>
      </c>
      <c r="T18" s="41"/>
    </row>
    <row r="19" spans="1:20" x14ac:dyDescent="0.2">
      <c r="A19" s="169" t="s">
        <v>151</v>
      </c>
      <c r="B19" s="285">
        <v>9914.8148599999986</v>
      </c>
      <c r="C19" s="272">
        <v>9914.8148599999986</v>
      </c>
      <c r="D19" s="286">
        <v>9914.8148599999986</v>
      </c>
      <c r="E19" s="318">
        <v>0</v>
      </c>
      <c r="F19" s="319">
        <v>0</v>
      </c>
      <c r="G19" s="320">
        <v>0</v>
      </c>
      <c r="H19" s="318">
        <v>0</v>
      </c>
      <c r="I19" s="319">
        <v>0</v>
      </c>
      <c r="J19" s="320">
        <v>0</v>
      </c>
      <c r="K19" s="319">
        <v>0</v>
      </c>
      <c r="L19" s="319">
        <v>0</v>
      </c>
      <c r="M19" s="319">
        <v>0</v>
      </c>
      <c r="T19" s="41"/>
    </row>
    <row r="20" spans="1:20" x14ac:dyDescent="0.2">
      <c r="A20" s="169" t="s">
        <v>152</v>
      </c>
      <c r="B20" s="285">
        <v>1284.4899999999993</v>
      </c>
      <c r="C20" s="272">
        <v>1284.4409999999996</v>
      </c>
      <c r="D20" s="286">
        <v>1285.7349999999997</v>
      </c>
      <c r="E20" s="318">
        <v>0</v>
      </c>
      <c r="F20" s="319">
        <v>0</v>
      </c>
      <c r="G20" s="320">
        <v>0</v>
      </c>
      <c r="H20" s="318">
        <v>0</v>
      </c>
      <c r="I20" s="319">
        <v>0</v>
      </c>
      <c r="J20" s="320">
        <v>0</v>
      </c>
      <c r="K20" s="319">
        <v>0</v>
      </c>
      <c r="L20" s="319">
        <v>0</v>
      </c>
      <c r="M20" s="319">
        <v>0</v>
      </c>
      <c r="T20" s="41"/>
    </row>
    <row r="21" spans="1:20" x14ac:dyDescent="0.2">
      <c r="A21" s="4"/>
      <c r="M21" s="3"/>
    </row>
    <row r="22" spans="1:20" x14ac:dyDescent="0.2">
      <c r="A22" s="131"/>
      <c r="B22" s="131"/>
      <c r="C22" s="131"/>
      <c r="D22" s="131"/>
      <c r="E22" s="131"/>
      <c r="F22" s="131"/>
      <c r="G22" s="131"/>
      <c r="H22" s="131"/>
      <c r="I22" s="131"/>
      <c r="J22" s="131"/>
      <c r="K22" s="131"/>
      <c r="L22" s="131"/>
      <c r="M22" s="131"/>
    </row>
    <row r="23" spans="1:20" x14ac:dyDescent="0.2">
      <c r="A23" s="10" t="s">
        <v>85</v>
      </c>
      <c r="B23" s="10">
        <v>2080.9429999999993</v>
      </c>
      <c r="C23" s="131"/>
      <c r="D23" s="131"/>
      <c r="E23" s="131"/>
      <c r="F23" s="131"/>
      <c r="G23" s="131"/>
      <c r="H23" s="131"/>
      <c r="I23" s="131"/>
      <c r="J23" s="131"/>
      <c r="K23" s="131"/>
      <c r="L23" s="131"/>
      <c r="M23" s="131"/>
    </row>
    <row r="24" spans="1:20" x14ac:dyDescent="0.2">
      <c r="A24" s="10" t="s">
        <v>76</v>
      </c>
      <c r="B24" s="10">
        <v>2155.8130000000015</v>
      </c>
      <c r="C24" s="131"/>
      <c r="D24" s="131"/>
      <c r="E24" s="131"/>
      <c r="F24" s="131"/>
      <c r="G24" s="131"/>
      <c r="H24" s="131"/>
      <c r="I24" s="131"/>
      <c r="J24" s="131"/>
      <c r="K24" s="131"/>
      <c r="L24" s="131"/>
      <c r="M24" s="131"/>
    </row>
    <row r="25" spans="1:20" x14ac:dyDescent="0.2">
      <c r="A25" s="10" t="s">
        <v>77</v>
      </c>
      <c r="B25" s="10">
        <v>1872.7169999999983</v>
      </c>
      <c r="C25" s="131"/>
      <c r="D25" s="131"/>
      <c r="E25" s="131"/>
      <c r="F25" s="131"/>
      <c r="G25" s="131"/>
      <c r="H25" s="131"/>
      <c r="I25" s="131"/>
      <c r="J25" s="131"/>
      <c r="K25" s="131"/>
      <c r="L25" s="131"/>
      <c r="M25" s="131"/>
    </row>
    <row r="26" spans="1:20" x14ac:dyDescent="0.2">
      <c r="A26" s="10" t="s">
        <v>78</v>
      </c>
      <c r="B26" s="10">
        <v>2825.5030000000002</v>
      </c>
      <c r="C26" s="131"/>
      <c r="D26" s="131"/>
      <c r="E26" s="131"/>
      <c r="F26" s="131"/>
      <c r="G26" s="131"/>
      <c r="H26" s="131"/>
      <c r="I26" s="131"/>
      <c r="J26" s="131"/>
      <c r="K26" s="131"/>
      <c r="L26" s="131"/>
      <c r="M26" s="131"/>
    </row>
    <row r="27" spans="1:20" x14ac:dyDescent="0.2">
      <c r="A27" s="10" t="s">
        <v>88</v>
      </c>
      <c r="B27" s="10">
        <v>521.09100000000035</v>
      </c>
      <c r="C27" s="131"/>
      <c r="D27" s="131"/>
      <c r="E27" s="131"/>
      <c r="F27" s="131"/>
      <c r="G27" s="131"/>
      <c r="H27" s="131"/>
      <c r="I27" s="131"/>
      <c r="J27" s="131"/>
      <c r="K27" s="131"/>
      <c r="L27" s="131"/>
      <c r="M27" s="131"/>
    </row>
    <row r="28" spans="1:20" x14ac:dyDescent="0.2">
      <c r="A28" s="10" t="s">
        <v>79</v>
      </c>
      <c r="B28" s="10">
        <v>1055.4694999999997</v>
      </c>
      <c r="C28" s="131"/>
      <c r="D28" s="131"/>
      <c r="E28" s="131"/>
      <c r="F28" s="131"/>
      <c r="G28" s="131"/>
      <c r="H28" s="131"/>
      <c r="I28" s="131"/>
      <c r="J28" s="131"/>
      <c r="K28" s="131"/>
      <c r="L28" s="131"/>
      <c r="M28" s="131"/>
    </row>
    <row r="29" spans="1:20" x14ac:dyDescent="0.2">
      <c r="A29" s="10" t="s">
        <v>80</v>
      </c>
      <c r="B29" s="10">
        <v>475.745</v>
      </c>
      <c r="C29" s="131"/>
      <c r="D29" s="131"/>
      <c r="E29" s="131"/>
      <c r="F29" s="131"/>
      <c r="G29" s="131"/>
      <c r="H29" s="131"/>
      <c r="I29" s="131"/>
      <c r="J29" s="131"/>
      <c r="K29" s="131"/>
      <c r="L29" s="131"/>
      <c r="M29" s="131"/>
    </row>
    <row r="30" spans="1:20" x14ac:dyDescent="0.2">
      <c r="A30" s="10" t="s">
        <v>81</v>
      </c>
      <c r="B30" s="10">
        <v>6120.8469999999998</v>
      </c>
      <c r="C30" s="131"/>
      <c r="D30" s="131"/>
      <c r="E30" s="131"/>
      <c r="F30" s="131"/>
      <c r="G30" s="131"/>
      <c r="H30" s="131"/>
      <c r="I30" s="131"/>
      <c r="J30" s="131"/>
      <c r="K30" s="131"/>
      <c r="L30" s="131"/>
      <c r="M30" s="131"/>
    </row>
    <row r="31" spans="1:20" x14ac:dyDescent="0.2">
      <c r="A31" s="10" t="s">
        <v>82</v>
      </c>
      <c r="B31" s="10">
        <v>1278.9889999999996</v>
      </c>
      <c r="C31" s="131"/>
      <c r="D31" s="131"/>
      <c r="E31" s="131"/>
      <c r="F31" s="131"/>
      <c r="G31" s="131"/>
      <c r="H31" s="131"/>
      <c r="I31" s="131"/>
      <c r="J31" s="131"/>
      <c r="K31" s="131"/>
      <c r="L31" s="131"/>
      <c r="M31" s="131"/>
    </row>
    <row r="32" spans="1:20" x14ac:dyDescent="0.2">
      <c r="A32" s="10" t="s">
        <v>83</v>
      </c>
      <c r="B32" s="10">
        <v>3717.6599999999989</v>
      </c>
      <c r="C32" s="131"/>
      <c r="D32" s="131"/>
      <c r="E32" s="131"/>
      <c r="F32" s="131"/>
      <c r="G32" s="131"/>
      <c r="H32" s="131"/>
      <c r="I32" s="131"/>
      <c r="J32" s="131"/>
      <c r="K32" s="131"/>
      <c r="L32" s="131"/>
      <c r="M32" s="131"/>
    </row>
    <row r="33" spans="1:13" x14ac:dyDescent="0.2">
      <c r="A33" s="10" t="s">
        <v>84</v>
      </c>
      <c r="B33" s="10">
        <v>1063.508</v>
      </c>
      <c r="C33" s="131"/>
      <c r="D33" s="131"/>
      <c r="E33" s="131"/>
      <c r="F33" s="131"/>
      <c r="G33" s="131"/>
      <c r="H33" s="131"/>
      <c r="I33" s="131"/>
      <c r="J33" s="131"/>
      <c r="K33" s="131"/>
      <c r="L33" s="131"/>
      <c r="M33" s="131"/>
    </row>
    <row r="34" spans="1:13" x14ac:dyDescent="0.2">
      <c r="A34" s="10" t="s">
        <v>86</v>
      </c>
      <c r="B34" s="10">
        <v>4343.4509999999991</v>
      </c>
      <c r="C34" s="131"/>
      <c r="D34" s="131"/>
      <c r="E34" s="131"/>
      <c r="F34" s="131"/>
      <c r="G34" s="131"/>
      <c r="H34" s="131"/>
      <c r="I34" s="131"/>
      <c r="J34" s="131"/>
      <c r="K34" s="131"/>
      <c r="L34" s="131"/>
      <c r="M34" s="131"/>
    </row>
    <row r="35" spans="1:13" x14ac:dyDescent="0.2">
      <c r="A35" s="10" t="s">
        <v>87</v>
      </c>
      <c r="B35" s="10">
        <v>9914.8148599999986</v>
      </c>
      <c r="C35" s="131"/>
      <c r="D35" s="131"/>
      <c r="E35" s="131"/>
      <c r="F35" s="131"/>
      <c r="G35" s="131"/>
      <c r="H35" s="131"/>
      <c r="I35" s="131"/>
      <c r="J35" s="131"/>
      <c r="K35" s="131"/>
      <c r="L35" s="131"/>
      <c r="M35" s="131"/>
    </row>
    <row r="36" spans="1:13" x14ac:dyDescent="0.2">
      <c r="A36" s="10" t="s">
        <v>89</v>
      </c>
      <c r="B36" s="10">
        <v>1285.7349999999997</v>
      </c>
      <c r="C36" s="131"/>
      <c r="D36" s="131"/>
      <c r="E36" s="131"/>
      <c r="F36" s="131"/>
      <c r="G36" s="131"/>
      <c r="H36" s="131"/>
      <c r="I36" s="131"/>
      <c r="J36" s="131"/>
      <c r="K36" s="131"/>
      <c r="L36" s="131"/>
      <c r="M36" s="131"/>
    </row>
    <row r="37" spans="1:13" x14ac:dyDescent="0.2">
      <c r="A37" s="131"/>
      <c r="B37" s="131"/>
      <c r="C37" s="131"/>
      <c r="D37" s="131"/>
      <c r="E37" s="131"/>
      <c r="F37" s="131"/>
      <c r="G37" s="131"/>
      <c r="H37" s="131"/>
      <c r="I37" s="131"/>
      <c r="J37" s="131"/>
      <c r="K37" s="131"/>
      <c r="L37" s="131"/>
      <c r="M37" s="131"/>
    </row>
    <row r="38" spans="1:13" x14ac:dyDescent="0.2">
      <c r="A38" s="131"/>
      <c r="B38" s="131"/>
      <c r="C38" s="131"/>
      <c r="D38" s="131"/>
      <c r="E38" s="131"/>
      <c r="F38" s="131"/>
      <c r="G38" s="131"/>
      <c r="H38" s="131"/>
      <c r="I38" s="131"/>
      <c r="J38" s="131"/>
      <c r="K38" s="131"/>
      <c r="L38" s="131"/>
      <c r="M38" s="131"/>
    </row>
    <row r="39" spans="1:13" x14ac:dyDescent="0.2">
      <c r="A39" s="131"/>
      <c r="B39" s="131"/>
      <c r="C39" s="131"/>
      <c r="D39" s="131"/>
      <c r="E39" s="131"/>
      <c r="F39" s="131"/>
      <c r="G39" s="131"/>
      <c r="H39" s="131"/>
      <c r="I39" s="131"/>
      <c r="J39" s="131"/>
      <c r="K39" s="131"/>
      <c r="L39" s="131"/>
      <c r="M39" s="131"/>
    </row>
    <row r="40" spans="1:13" x14ac:dyDescent="0.2">
      <c r="A40" s="131"/>
      <c r="B40" s="131"/>
      <c r="C40" s="131"/>
      <c r="D40" s="131"/>
      <c r="E40" s="131"/>
      <c r="F40" s="131"/>
      <c r="G40" s="131"/>
      <c r="H40" s="131"/>
      <c r="I40" s="131"/>
      <c r="J40" s="131"/>
      <c r="K40" s="131"/>
      <c r="L40" s="131"/>
      <c r="M40" s="131"/>
    </row>
    <row r="41" spans="1:13" x14ac:dyDescent="0.2">
      <c r="A41" s="131"/>
      <c r="B41" s="131"/>
      <c r="C41" s="131"/>
      <c r="D41" s="131"/>
      <c r="E41" s="131"/>
      <c r="F41" s="131"/>
      <c r="G41" s="131"/>
      <c r="H41" s="131"/>
      <c r="I41" s="131"/>
      <c r="J41" s="131"/>
      <c r="K41" s="131"/>
      <c r="L41" s="131"/>
      <c r="M41" s="131"/>
    </row>
    <row r="42" spans="1:13" x14ac:dyDescent="0.2">
      <c r="A42" s="131"/>
      <c r="B42" s="131"/>
      <c r="C42" s="131"/>
      <c r="D42" s="131"/>
      <c r="E42" s="131"/>
      <c r="F42" s="131"/>
      <c r="G42" s="131"/>
      <c r="H42" s="131"/>
      <c r="I42" s="131"/>
      <c r="J42" s="131"/>
      <c r="K42" s="131"/>
      <c r="L42" s="131"/>
      <c r="M42" s="131"/>
    </row>
    <row r="43" spans="1:13" x14ac:dyDescent="0.2">
      <c r="A43" s="131"/>
      <c r="B43" s="131"/>
      <c r="C43" s="131"/>
      <c r="D43" s="131"/>
      <c r="E43" s="131"/>
      <c r="F43" s="131"/>
      <c r="G43" s="131"/>
      <c r="H43" s="131"/>
      <c r="I43" s="131"/>
      <c r="J43" s="131"/>
      <c r="K43" s="131"/>
      <c r="L43" s="131"/>
      <c r="M43" s="131"/>
    </row>
    <row r="44" spans="1:13" x14ac:dyDescent="0.2">
      <c r="A44" s="131"/>
      <c r="B44" s="131"/>
      <c r="C44" s="131"/>
      <c r="D44" s="131"/>
      <c r="E44" s="131"/>
      <c r="F44" s="131"/>
      <c r="G44" s="131"/>
      <c r="H44" s="131"/>
      <c r="I44" s="131"/>
      <c r="J44" s="131"/>
      <c r="K44" s="131"/>
      <c r="L44" s="131"/>
      <c r="M44" s="131"/>
    </row>
    <row r="45" spans="1:13" x14ac:dyDescent="0.2">
      <c r="A45" s="131"/>
      <c r="B45" s="131"/>
      <c r="C45" s="131"/>
      <c r="D45" s="131"/>
      <c r="E45" s="131"/>
      <c r="F45" s="131"/>
      <c r="G45" s="131"/>
      <c r="H45" s="131"/>
      <c r="I45" s="131"/>
      <c r="J45" s="131"/>
      <c r="K45" s="131"/>
      <c r="L45" s="131"/>
      <c r="M45" s="131"/>
    </row>
    <row r="46" spans="1:13" x14ac:dyDescent="0.2">
      <c r="A46" s="131"/>
      <c r="B46" s="131"/>
      <c r="C46" s="131"/>
      <c r="D46" s="131"/>
      <c r="E46" s="131"/>
      <c r="F46" s="131"/>
      <c r="G46" s="131"/>
      <c r="H46" s="131"/>
      <c r="I46" s="131"/>
      <c r="J46" s="131"/>
      <c r="K46" s="131"/>
      <c r="L46" s="131"/>
      <c r="M46" s="131"/>
    </row>
    <row r="47" spans="1:13" x14ac:dyDescent="0.2">
      <c r="A47" s="131"/>
      <c r="B47" s="131"/>
      <c r="C47" s="131"/>
      <c r="D47" s="131"/>
      <c r="E47" s="131"/>
      <c r="F47" s="131"/>
      <c r="G47" s="131"/>
      <c r="H47" s="131"/>
      <c r="I47" s="131"/>
      <c r="J47" s="131"/>
      <c r="K47" s="131"/>
      <c r="L47" s="131"/>
      <c r="M47" s="131"/>
    </row>
    <row r="48" spans="1:13" x14ac:dyDescent="0.2">
      <c r="A48" s="131"/>
      <c r="B48" s="131"/>
      <c r="C48" s="131"/>
      <c r="D48" s="131"/>
      <c r="E48" s="131"/>
      <c r="F48" s="131"/>
      <c r="G48" s="131"/>
      <c r="H48" s="131"/>
      <c r="I48" s="131"/>
      <c r="J48" s="131"/>
      <c r="K48" s="131"/>
      <c r="L48" s="131"/>
      <c r="M48" s="131"/>
    </row>
    <row r="49" spans="1:13" x14ac:dyDescent="0.2">
      <c r="A49" s="131"/>
      <c r="B49" s="131"/>
      <c r="C49" s="131"/>
      <c r="D49" s="131"/>
      <c r="E49" s="131"/>
      <c r="F49" s="131"/>
      <c r="G49" s="131"/>
      <c r="H49" s="131"/>
      <c r="I49" s="131"/>
      <c r="J49" s="131"/>
      <c r="K49" s="131"/>
      <c r="L49" s="131"/>
      <c r="M49" s="131"/>
    </row>
    <row r="50" spans="1:13" x14ac:dyDescent="0.2">
      <c r="A50" s="131"/>
      <c r="B50" s="131"/>
      <c r="C50" s="131"/>
      <c r="D50" s="131"/>
      <c r="E50" s="131"/>
      <c r="F50" s="131"/>
      <c r="G50" s="131"/>
      <c r="H50" s="131"/>
      <c r="I50" s="131"/>
      <c r="J50" s="131"/>
      <c r="K50" s="131"/>
      <c r="L50" s="131"/>
      <c r="M50" s="131"/>
    </row>
    <row r="51" spans="1:13" x14ac:dyDescent="0.2">
      <c r="A51" s="131"/>
      <c r="B51" s="131"/>
      <c r="C51" s="131"/>
      <c r="D51" s="131"/>
      <c r="E51" s="131"/>
      <c r="F51" s="131"/>
      <c r="G51" s="131"/>
      <c r="H51" s="131"/>
      <c r="I51" s="131"/>
      <c r="J51" s="131"/>
      <c r="K51" s="131"/>
      <c r="L51" s="131"/>
      <c r="M51" s="131"/>
    </row>
    <row r="52" spans="1:13" x14ac:dyDescent="0.2">
      <c r="A52" s="131"/>
      <c r="B52" s="131"/>
      <c r="C52" s="131"/>
      <c r="D52" s="131"/>
      <c r="E52" s="131"/>
      <c r="F52" s="131"/>
      <c r="G52" s="131"/>
      <c r="H52" s="131"/>
      <c r="I52" s="131"/>
      <c r="J52" s="131"/>
      <c r="K52" s="131"/>
      <c r="L52" s="131"/>
      <c r="M52" s="131"/>
    </row>
    <row r="53" spans="1:13" x14ac:dyDescent="0.2">
      <c r="A53" s="131"/>
      <c r="B53" s="131"/>
      <c r="C53" s="131"/>
      <c r="D53" s="131"/>
      <c r="E53" s="131"/>
      <c r="F53" s="131"/>
      <c r="G53" s="131"/>
      <c r="H53" s="131"/>
      <c r="I53" s="131"/>
      <c r="J53" s="131"/>
      <c r="K53" s="131"/>
      <c r="L53" s="131"/>
      <c r="M53" s="131"/>
    </row>
    <row r="54" spans="1:13" x14ac:dyDescent="0.2">
      <c r="A54" s="131"/>
      <c r="B54" s="131"/>
      <c r="C54" s="131"/>
      <c r="D54" s="131"/>
      <c r="E54" s="131"/>
      <c r="F54" s="131"/>
      <c r="G54" s="131"/>
      <c r="H54" s="131"/>
      <c r="I54" s="131"/>
      <c r="J54" s="131"/>
      <c r="K54" s="131"/>
      <c r="L54" s="131"/>
      <c r="M54" s="131"/>
    </row>
    <row r="55" spans="1:13" x14ac:dyDescent="0.2">
      <c r="A55" s="131"/>
      <c r="B55" s="131"/>
      <c r="C55" s="131"/>
      <c r="D55" s="131"/>
      <c r="E55" s="131"/>
      <c r="F55" s="131"/>
      <c r="G55" s="131"/>
      <c r="H55" s="131"/>
      <c r="I55" s="131"/>
      <c r="J55" s="131"/>
      <c r="K55" s="131"/>
      <c r="L55" s="131"/>
      <c r="M55" s="131"/>
    </row>
    <row r="56" spans="1:13" x14ac:dyDescent="0.2">
      <c r="A56" s="131"/>
      <c r="B56" s="131"/>
      <c r="C56" s="131"/>
      <c r="D56" s="131"/>
      <c r="E56" s="131"/>
      <c r="F56" s="131"/>
      <c r="G56" s="131"/>
      <c r="H56" s="131"/>
      <c r="I56" s="131"/>
      <c r="J56" s="131"/>
      <c r="K56" s="131"/>
      <c r="L56" s="131"/>
      <c r="M56" s="131"/>
    </row>
  </sheetData>
  <sortState ref="A7:M20">
    <sortCondition ref="A7"/>
  </sortState>
  <mergeCells count="10">
    <mergeCell ref="A5:A6"/>
    <mergeCell ref="B5:D5"/>
    <mergeCell ref="E5:G5"/>
    <mergeCell ref="H5:J5"/>
    <mergeCell ref="K5:M5"/>
    <mergeCell ref="A3:A4"/>
    <mergeCell ref="B3:D3"/>
    <mergeCell ref="E3:G3"/>
    <mergeCell ref="H3:J3"/>
    <mergeCell ref="K3:M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tabColor rgb="FF00B050"/>
  </sheetPr>
  <dimension ref="A1:U30"/>
  <sheetViews>
    <sheetView showGridLines="0" view="pageBreakPreview" zoomScaleNormal="70" zoomScaleSheetLayoutView="100" workbookViewId="0">
      <selection activeCell="A4" sqref="A4:A5"/>
    </sheetView>
  </sheetViews>
  <sheetFormatPr defaultColWidth="9.140625" defaultRowHeight="12" x14ac:dyDescent="0.2"/>
  <cols>
    <col min="1" max="1" width="31.5703125" style="7" customWidth="1"/>
    <col min="2" max="13" width="8.5703125" style="7" customWidth="1"/>
    <col min="14" max="14" width="9.7109375" style="7" customWidth="1"/>
    <col min="15" max="16384" width="9.140625" style="7"/>
  </cols>
  <sheetData>
    <row r="1" spans="1:21" s="131" customFormat="1" ht="20.25" x14ac:dyDescent="0.3">
      <c r="A1" s="178" t="s">
        <v>263</v>
      </c>
      <c r="N1" s="245" t="str">
        <f>'3'!N1</f>
        <v>2022</v>
      </c>
    </row>
    <row r="2" spans="1:21" ht="18" x14ac:dyDescent="0.25">
      <c r="A2" s="241" t="s">
        <v>264</v>
      </c>
    </row>
    <row r="3" spans="1:21" ht="6" customHeight="1" x14ac:dyDescent="0.2"/>
    <row r="4" spans="1:21" x14ac:dyDescent="0.2">
      <c r="A4" s="366">
        <v>2022</v>
      </c>
      <c r="B4" s="367" t="s">
        <v>42</v>
      </c>
      <c r="C4" s="368"/>
      <c r="D4" s="369"/>
      <c r="E4" s="368" t="s">
        <v>43</v>
      </c>
      <c r="F4" s="368"/>
      <c r="G4" s="368"/>
      <c r="H4" s="367" t="s">
        <v>44</v>
      </c>
      <c r="I4" s="368"/>
      <c r="J4" s="369"/>
      <c r="K4" s="367" t="s">
        <v>45</v>
      </c>
      <c r="L4" s="368"/>
      <c r="M4" s="369"/>
      <c r="N4" s="212" t="s">
        <v>7</v>
      </c>
    </row>
    <row r="5" spans="1:21" x14ac:dyDescent="0.2">
      <c r="A5" s="366"/>
      <c r="B5" s="283" t="s">
        <v>8</v>
      </c>
      <c r="C5" s="282" t="s">
        <v>9</v>
      </c>
      <c r="D5" s="284" t="s">
        <v>10</v>
      </c>
      <c r="E5" s="226" t="s">
        <v>11</v>
      </c>
      <c r="F5" s="226" t="s">
        <v>12</v>
      </c>
      <c r="G5" s="226" t="s">
        <v>13</v>
      </c>
      <c r="H5" s="283" t="s">
        <v>14</v>
      </c>
      <c r="I5" s="282" t="s">
        <v>15</v>
      </c>
      <c r="J5" s="284" t="s">
        <v>16</v>
      </c>
      <c r="K5" s="283" t="s">
        <v>17</v>
      </c>
      <c r="L5" s="282" t="s">
        <v>18</v>
      </c>
      <c r="M5" s="284" t="s">
        <v>19</v>
      </c>
      <c r="N5" s="197"/>
    </row>
    <row r="6" spans="1:21" x14ac:dyDescent="0.2">
      <c r="A6" s="374" t="s">
        <v>156</v>
      </c>
      <c r="B6" s="375">
        <f>SUM(B7:D7)</f>
        <v>29426.661481886149</v>
      </c>
      <c r="C6" s="376"/>
      <c r="D6" s="377"/>
      <c r="E6" s="378">
        <f t="shared" ref="E6" si="0">SUM(E7:G7)</f>
        <v>0</v>
      </c>
      <c r="F6" s="378"/>
      <c r="G6" s="378"/>
      <c r="H6" s="379">
        <f t="shared" ref="H6" si="1">SUM(H7:J7)</f>
        <v>0</v>
      </c>
      <c r="I6" s="378"/>
      <c r="J6" s="380"/>
      <c r="K6" s="379">
        <f t="shared" ref="K6" si="2">SUM(K7:M7)</f>
        <v>0</v>
      </c>
      <c r="L6" s="378"/>
      <c r="M6" s="380"/>
      <c r="N6" s="361">
        <f>SUM(B7:M7)</f>
        <v>29426.661481886149</v>
      </c>
    </row>
    <row r="7" spans="1:21" x14ac:dyDescent="0.2">
      <c r="A7" s="374"/>
      <c r="B7" s="287">
        <f t="shared" ref="B7:M7" si="3">SUM(B8:B15)</f>
        <v>11187.123638744153</v>
      </c>
      <c r="C7" s="280">
        <f t="shared" si="3"/>
        <v>9072.7165949467962</v>
      </c>
      <c r="D7" s="288">
        <f t="shared" si="3"/>
        <v>9166.8212481951996</v>
      </c>
      <c r="E7" s="321">
        <f t="shared" si="3"/>
        <v>0</v>
      </c>
      <c r="F7" s="321">
        <f t="shared" si="3"/>
        <v>0</v>
      </c>
      <c r="G7" s="321">
        <f t="shared" si="3"/>
        <v>0</v>
      </c>
      <c r="H7" s="322">
        <f t="shared" si="3"/>
        <v>0</v>
      </c>
      <c r="I7" s="321">
        <f t="shared" si="3"/>
        <v>0</v>
      </c>
      <c r="J7" s="323">
        <f t="shared" si="3"/>
        <v>0</v>
      </c>
      <c r="K7" s="322">
        <f t="shared" si="3"/>
        <v>0</v>
      </c>
      <c r="L7" s="321">
        <f t="shared" si="3"/>
        <v>0</v>
      </c>
      <c r="M7" s="323">
        <f t="shared" si="3"/>
        <v>0</v>
      </c>
      <c r="N7" s="361"/>
    </row>
    <row r="8" spans="1:21" x14ac:dyDescent="0.2">
      <c r="A8" s="169" t="s">
        <v>26</v>
      </c>
      <c r="B8" s="285">
        <v>2531.0424054279433</v>
      </c>
      <c r="C8" s="281">
        <v>2146.002868490652</v>
      </c>
      <c r="D8" s="286">
        <v>2268.45993</v>
      </c>
      <c r="E8" s="319">
        <v>0</v>
      </c>
      <c r="F8" s="319">
        <v>0</v>
      </c>
      <c r="G8" s="319">
        <v>0</v>
      </c>
      <c r="H8" s="318">
        <v>0</v>
      </c>
      <c r="I8" s="319">
        <v>0</v>
      </c>
      <c r="J8" s="320">
        <v>0</v>
      </c>
      <c r="K8" s="318">
        <v>0</v>
      </c>
      <c r="L8" s="319">
        <v>0</v>
      </c>
      <c r="M8" s="320">
        <v>0</v>
      </c>
      <c r="N8" s="224">
        <f t="shared" ref="N8:N13" si="4">SUM(B8:M8)</f>
        <v>6945.5052039185948</v>
      </c>
      <c r="P8" s="124"/>
      <c r="Q8" s="41"/>
      <c r="R8" s="8"/>
      <c r="S8" s="8"/>
      <c r="T8" s="8"/>
      <c r="U8" s="8"/>
    </row>
    <row r="9" spans="1:21" x14ac:dyDescent="0.2">
      <c r="A9" s="169" t="s">
        <v>0</v>
      </c>
      <c r="B9" s="285">
        <v>263.93761599999999</v>
      </c>
      <c r="C9" s="281">
        <v>244.62605400000001</v>
      </c>
      <c r="D9" s="286">
        <v>241.57758599999997</v>
      </c>
      <c r="E9" s="319">
        <v>0</v>
      </c>
      <c r="F9" s="319">
        <v>0</v>
      </c>
      <c r="G9" s="319">
        <v>0</v>
      </c>
      <c r="H9" s="318">
        <v>0</v>
      </c>
      <c r="I9" s="319">
        <v>0</v>
      </c>
      <c r="J9" s="320">
        <v>0</v>
      </c>
      <c r="K9" s="318">
        <v>0</v>
      </c>
      <c r="L9" s="319">
        <v>0</v>
      </c>
      <c r="M9" s="320">
        <v>0</v>
      </c>
      <c r="N9" s="224">
        <f t="shared" si="4"/>
        <v>750.141256</v>
      </c>
      <c r="P9" s="124"/>
      <c r="Q9" s="41"/>
    </row>
    <row r="10" spans="1:21" x14ac:dyDescent="0.2">
      <c r="A10" s="169" t="s">
        <v>1</v>
      </c>
      <c r="B10" s="285">
        <v>115.88645399999999</v>
      </c>
      <c r="C10" s="281">
        <v>96.609393000000026</v>
      </c>
      <c r="D10" s="286">
        <v>90.690401999999978</v>
      </c>
      <c r="E10" s="319">
        <v>0</v>
      </c>
      <c r="F10" s="319">
        <v>0</v>
      </c>
      <c r="G10" s="319">
        <v>0</v>
      </c>
      <c r="H10" s="318">
        <v>0</v>
      </c>
      <c r="I10" s="319">
        <v>0</v>
      </c>
      <c r="J10" s="320">
        <v>0</v>
      </c>
      <c r="K10" s="318">
        <v>0</v>
      </c>
      <c r="L10" s="319">
        <v>0</v>
      </c>
      <c r="M10" s="320">
        <v>0</v>
      </c>
      <c r="N10" s="224">
        <f t="shared" si="4"/>
        <v>303.18624899999998</v>
      </c>
      <c r="P10" s="124"/>
      <c r="Q10" s="41"/>
    </row>
    <row r="11" spans="1:21" x14ac:dyDescent="0.2">
      <c r="A11" s="169" t="s">
        <v>2</v>
      </c>
      <c r="B11" s="285">
        <v>37.318849000000007</v>
      </c>
      <c r="C11" s="281">
        <v>30.362924</v>
      </c>
      <c r="D11" s="286">
        <v>28.75788</v>
      </c>
      <c r="E11" s="319">
        <v>0</v>
      </c>
      <c r="F11" s="319">
        <v>0</v>
      </c>
      <c r="G11" s="319">
        <v>0</v>
      </c>
      <c r="H11" s="318">
        <v>0</v>
      </c>
      <c r="I11" s="319">
        <v>0</v>
      </c>
      <c r="J11" s="320">
        <v>0</v>
      </c>
      <c r="K11" s="318">
        <v>0</v>
      </c>
      <c r="L11" s="319">
        <v>0</v>
      </c>
      <c r="M11" s="320">
        <v>0</v>
      </c>
      <c r="N11" s="224">
        <f t="shared" si="4"/>
        <v>96.439653000000007</v>
      </c>
      <c r="P11" s="124"/>
      <c r="Q11" s="41"/>
    </row>
    <row r="12" spans="1:21" x14ac:dyDescent="0.2">
      <c r="A12" s="169" t="s">
        <v>6</v>
      </c>
      <c r="B12" s="285">
        <v>45.817778999999994</v>
      </c>
      <c r="C12" s="281">
        <v>45.862244000000004</v>
      </c>
      <c r="D12" s="286">
        <v>49.918587000000002</v>
      </c>
      <c r="E12" s="319">
        <v>0</v>
      </c>
      <c r="F12" s="319">
        <v>0</v>
      </c>
      <c r="G12" s="319">
        <v>0</v>
      </c>
      <c r="H12" s="318">
        <v>0</v>
      </c>
      <c r="I12" s="319">
        <v>0</v>
      </c>
      <c r="J12" s="320">
        <v>0</v>
      </c>
      <c r="K12" s="318">
        <v>0</v>
      </c>
      <c r="L12" s="319">
        <v>0</v>
      </c>
      <c r="M12" s="320">
        <v>0</v>
      </c>
      <c r="N12" s="224">
        <f t="shared" si="4"/>
        <v>141.59861000000001</v>
      </c>
      <c r="P12" s="124"/>
      <c r="Q12" s="41"/>
    </row>
    <row r="13" spans="1:21" x14ac:dyDescent="0.2">
      <c r="A13" s="169" t="s">
        <v>25</v>
      </c>
      <c r="B13" s="285">
        <v>4984.7738543162113</v>
      </c>
      <c r="C13" s="281">
        <v>3923.8211574561428</v>
      </c>
      <c r="D13" s="286">
        <v>3920.9185231951992</v>
      </c>
      <c r="E13" s="319">
        <v>0</v>
      </c>
      <c r="F13" s="319">
        <v>0</v>
      </c>
      <c r="G13" s="319">
        <v>0</v>
      </c>
      <c r="H13" s="318">
        <v>0</v>
      </c>
      <c r="I13" s="319">
        <v>0</v>
      </c>
      <c r="J13" s="320">
        <v>0</v>
      </c>
      <c r="K13" s="318">
        <v>0</v>
      </c>
      <c r="L13" s="319">
        <v>0</v>
      </c>
      <c r="M13" s="320">
        <v>0</v>
      </c>
      <c r="N13" s="224">
        <f t="shared" si="4"/>
        <v>12829.513534967555</v>
      </c>
      <c r="P13" s="124"/>
      <c r="Q13" s="41"/>
      <c r="R13" s="8"/>
      <c r="S13" s="8"/>
      <c r="T13" s="8"/>
      <c r="U13" s="8"/>
    </row>
    <row r="14" spans="1:21" x14ac:dyDescent="0.2">
      <c r="A14" s="169" t="s">
        <v>5</v>
      </c>
      <c r="B14" s="285">
        <v>2793.6433629999983</v>
      </c>
      <c r="C14" s="281">
        <v>2264.9915790000018</v>
      </c>
      <c r="D14" s="286">
        <v>2245.1651000000002</v>
      </c>
      <c r="E14" s="319">
        <v>0</v>
      </c>
      <c r="F14" s="319">
        <v>0</v>
      </c>
      <c r="G14" s="319">
        <v>0</v>
      </c>
      <c r="H14" s="318">
        <v>0</v>
      </c>
      <c r="I14" s="319">
        <v>0</v>
      </c>
      <c r="J14" s="320">
        <v>0</v>
      </c>
      <c r="K14" s="318">
        <v>0</v>
      </c>
      <c r="L14" s="319">
        <v>0</v>
      </c>
      <c r="M14" s="320">
        <v>0</v>
      </c>
      <c r="N14" s="224">
        <f t="shared" ref="N14:N15" si="5">SUM(B14:M14)</f>
        <v>7303.8000420000008</v>
      </c>
      <c r="P14" s="124"/>
      <c r="Q14" s="41"/>
      <c r="R14" s="8"/>
      <c r="S14" s="8"/>
      <c r="T14" s="8"/>
      <c r="U14" s="8"/>
    </row>
    <row r="15" spans="1:21" x14ac:dyDescent="0.2">
      <c r="A15" s="169" t="s">
        <v>3</v>
      </c>
      <c r="B15" s="285">
        <v>414.70331800000014</v>
      </c>
      <c r="C15" s="281">
        <v>320.44037499999996</v>
      </c>
      <c r="D15" s="286">
        <v>321.3332400000001</v>
      </c>
      <c r="E15" s="319">
        <v>0</v>
      </c>
      <c r="F15" s="319">
        <v>0</v>
      </c>
      <c r="G15" s="319">
        <v>0</v>
      </c>
      <c r="H15" s="318">
        <v>0</v>
      </c>
      <c r="I15" s="319">
        <v>0</v>
      </c>
      <c r="J15" s="320">
        <v>0</v>
      </c>
      <c r="K15" s="318">
        <v>0</v>
      </c>
      <c r="L15" s="319">
        <v>0</v>
      </c>
      <c r="M15" s="320">
        <v>0</v>
      </c>
      <c r="N15" s="224">
        <f t="shared" si="5"/>
        <v>1056.4769330000001</v>
      </c>
      <c r="P15" s="124"/>
      <c r="Q15" s="41"/>
    </row>
    <row r="16" spans="1:21" x14ac:dyDescent="0.2">
      <c r="A16" s="122" t="s">
        <v>167</v>
      </c>
      <c r="N16" s="3"/>
    </row>
    <row r="17" spans="1:2" x14ac:dyDescent="0.2">
      <c r="A17" s="193"/>
      <c r="B17" s="8"/>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8"/>
    </row>
    <row r="24" spans="1:2" x14ac:dyDescent="0.2">
      <c r="B24" s="8"/>
    </row>
    <row r="25" spans="1:2" x14ac:dyDescent="0.2">
      <c r="B25" s="8"/>
    </row>
    <row r="26" spans="1:2" x14ac:dyDescent="0.2">
      <c r="B26" s="8"/>
    </row>
    <row r="27" spans="1:2" x14ac:dyDescent="0.2">
      <c r="B27" s="8"/>
    </row>
    <row r="28" spans="1:2" x14ac:dyDescent="0.2">
      <c r="B28" s="8"/>
    </row>
    <row r="29" spans="1:2" x14ac:dyDescent="0.2">
      <c r="B29" s="8"/>
    </row>
    <row r="30" spans="1:2" x14ac:dyDescent="0.2">
      <c r="B30" s="8"/>
    </row>
  </sheetData>
  <mergeCells count="11">
    <mergeCell ref="N6:N7"/>
    <mergeCell ref="A4:A5"/>
    <mergeCell ref="B4:D4"/>
    <mergeCell ref="E4:G4"/>
    <mergeCell ref="H4:J4"/>
    <mergeCell ref="K4:M4"/>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21">
    <tabColor rgb="FF00B050"/>
  </sheetPr>
  <dimension ref="A1:Q32"/>
  <sheetViews>
    <sheetView showGridLines="0" view="pageBreakPreview" zoomScaleNormal="70" zoomScaleSheetLayoutView="100" workbookViewId="0">
      <selection activeCell="N21" sqref="N21"/>
    </sheetView>
  </sheetViews>
  <sheetFormatPr defaultColWidth="9.140625"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6384" width="9.140625" style="7"/>
  </cols>
  <sheetData>
    <row r="1" spans="1:12" ht="18" x14ac:dyDescent="0.25">
      <c r="A1" s="241" t="s">
        <v>265</v>
      </c>
      <c r="B1" s="6"/>
      <c r="J1" s="245" t="str">
        <f>'3'!N1</f>
        <v>2022</v>
      </c>
    </row>
    <row r="2" spans="1:12" ht="6" customHeight="1" x14ac:dyDescent="0.2">
      <c r="A2" s="6"/>
      <c r="B2" s="383"/>
      <c r="C2" s="383"/>
      <c r="D2" s="383"/>
      <c r="E2" s="383"/>
      <c r="F2" s="383"/>
      <c r="G2" s="383"/>
      <c r="H2" s="383"/>
      <c r="I2" s="383"/>
      <c r="J2" s="383"/>
    </row>
    <row r="3" spans="1:12" ht="36" x14ac:dyDescent="0.2">
      <c r="A3" s="351">
        <v>2022</v>
      </c>
      <c r="B3" s="211" t="s">
        <v>26</v>
      </c>
      <c r="C3" s="211" t="s">
        <v>0</v>
      </c>
      <c r="D3" s="211" t="s">
        <v>1</v>
      </c>
      <c r="E3" s="211" t="s">
        <v>2</v>
      </c>
      <c r="F3" s="211" t="s">
        <v>206</v>
      </c>
      <c r="G3" s="211" t="s">
        <v>25</v>
      </c>
      <c r="H3" s="211" t="s">
        <v>5</v>
      </c>
      <c r="I3" s="211" t="s">
        <v>3</v>
      </c>
      <c r="J3" s="211" t="s">
        <v>4</v>
      </c>
    </row>
    <row r="4" spans="1:12" ht="12" customHeight="1" x14ac:dyDescent="0.2">
      <c r="A4" s="225" t="s">
        <v>158</v>
      </c>
      <c r="B4" s="198">
        <f>SUM(B5:B18)</f>
        <v>6945.5052039185939</v>
      </c>
      <c r="C4" s="198">
        <f t="shared" ref="C4:I4" si="0">SUM(C5:C18)</f>
        <v>750.14125599999988</v>
      </c>
      <c r="D4" s="198">
        <f t="shared" si="0"/>
        <v>303.18624899999998</v>
      </c>
      <c r="E4" s="198">
        <f t="shared" si="0"/>
        <v>96.439653000000007</v>
      </c>
      <c r="F4" s="198">
        <f t="shared" si="0"/>
        <v>141.59861000000001</v>
      </c>
      <c r="G4" s="198">
        <f t="shared" si="0"/>
        <v>12829.513534967555</v>
      </c>
      <c r="H4" s="198">
        <f t="shared" si="0"/>
        <v>7303.800041999998</v>
      </c>
      <c r="I4" s="198">
        <f t="shared" si="0"/>
        <v>1056.4769329999999</v>
      </c>
      <c r="J4" s="198">
        <f t="shared" ref="J4" si="1">SUM(B4:I4)</f>
        <v>29426.661481886149</v>
      </c>
      <c r="L4" s="41"/>
    </row>
    <row r="5" spans="1:12" x14ac:dyDescent="0.2">
      <c r="A5" s="201" t="s">
        <v>129</v>
      </c>
      <c r="B5" s="210">
        <v>127.187185</v>
      </c>
      <c r="C5" s="210">
        <v>26.092283999999999</v>
      </c>
      <c r="D5" s="210">
        <v>113.39245899999999</v>
      </c>
      <c r="E5" s="210">
        <v>16.701335</v>
      </c>
      <c r="F5" s="210">
        <v>2.6193780000000002</v>
      </c>
      <c r="G5" s="210">
        <v>2390.3471159999995</v>
      </c>
      <c r="H5" s="210">
        <v>1703.3234669999997</v>
      </c>
      <c r="I5" s="210">
        <v>45.656046999999994</v>
      </c>
      <c r="J5" s="199">
        <f t="shared" ref="J5:J18" si="2">SUM(B5:I5)</f>
        <v>4425.3192709999994</v>
      </c>
      <c r="L5" s="41"/>
    </row>
    <row r="6" spans="1:12" x14ac:dyDescent="0.2">
      <c r="A6" s="201" t="s">
        <v>99</v>
      </c>
      <c r="B6" s="210">
        <v>304.11254400000001</v>
      </c>
      <c r="C6" s="210">
        <v>11.525859999999998</v>
      </c>
      <c r="D6" s="210">
        <v>23.289634</v>
      </c>
      <c r="E6" s="210">
        <v>2.0560580000000006</v>
      </c>
      <c r="F6" s="210">
        <v>7.6195660000000007</v>
      </c>
      <c r="G6" s="210">
        <v>797.24338300000011</v>
      </c>
      <c r="H6" s="210">
        <v>510.23601200000007</v>
      </c>
      <c r="I6" s="210">
        <v>54.727029000000002</v>
      </c>
      <c r="J6" s="199">
        <f t="shared" si="2"/>
        <v>1710.8100860000002</v>
      </c>
      <c r="L6" s="41"/>
    </row>
    <row r="7" spans="1:12" x14ac:dyDescent="0.2">
      <c r="A7" s="201" t="s">
        <v>100</v>
      </c>
      <c r="B7" s="210">
        <v>200.47342399999999</v>
      </c>
      <c r="C7" s="210">
        <v>2.3078099999999999</v>
      </c>
      <c r="D7" s="210">
        <v>0.26100000000000001</v>
      </c>
      <c r="E7" s="210">
        <v>0.21099999999999999</v>
      </c>
      <c r="F7" s="210">
        <v>20.721671999999998</v>
      </c>
      <c r="G7" s="210">
        <v>715.36574700100005</v>
      </c>
      <c r="H7" s="210">
        <v>325.68253799999997</v>
      </c>
      <c r="I7" s="210">
        <v>652.35809900000015</v>
      </c>
      <c r="J7" s="199">
        <f t="shared" si="2"/>
        <v>1917.3812900010003</v>
      </c>
      <c r="L7" s="41"/>
    </row>
    <row r="8" spans="1:12" x14ac:dyDescent="0.2">
      <c r="A8" s="201" t="s">
        <v>101</v>
      </c>
      <c r="B8" s="210">
        <v>62.057425000000002</v>
      </c>
      <c r="C8" s="210">
        <v>33.957300000000004</v>
      </c>
      <c r="D8" s="210">
        <v>6.024532999999999</v>
      </c>
      <c r="E8" s="210">
        <v>6.0949450000000001</v>
      </c>
      <c r="F8" s="210">
        <v>2.4396</v>
      </c>
      <c r="G8" s="210">
        <v>605.40316399999995</v>
      </c>
      <c r="H8" s="210">
        <v>279.5125890000001</v>
      </c>
      <c r="I8" s="210">
        <v>58.474075000000006</v>
      </c>
      <c r="J8" s="199">
        <f t="shared" si="2"/>
        <v>1053.9636310000001</v>
      </c>
      <c r="L8" s="41"/>
    </row>
    <row r="9" spans="1:12" x14ac:dyDescent="0.2">
      <c r="A9" s="201" t="s">
        <v>128</v>
      </c>
      <c r="B9" s="210">
        <v>60.343859999999992</v>
      </c>
      <c r="C9" s="210">
        <v>16.376519999999999</v>
      </c>
      <c r="D9" s="210">
        <v>1.4951500000000002</v>
      </c>
      <c r="E9" s="210">
        <v>1.9605700000000001</v>
      </c>
      <c r="F9" s="210">
        <v>21.225484999999999</v>
      </c>
      <c r="G9" s="210">
        <v>310.31715886746707</v>
      </c>
      <c r="H9" s="210">
        <v>135.23846600000002</v>
      </c>
      <c r="I9" s="210">
        <v>1.0223629999999999</v>
      </c>
      <c r="J9" s="199">
        <f t="shared" si="2"/>
        <v>547.97957286746714</v>
      </c>
      <c r="L9" s="41"/>
    </row>
    <row r="10" spans="1:12" x14ac:dyDescent="0.2">
      <c r="A10" s="201" t="s">
        <v>102</v>
      </c>
      <c r="B10" s="210">
        <v>241.11603291859467</v>
      </c>
      <c r="C10" s="210">
        <v>2.4358000000000004</v>
      </c>
      <c r="D10" s="210">
        <v>6.9403999999999995</v>
      </c>
      <c r="E10" s="210">
        <v>3.093</v>
      </c>
      <c r="F10" s="210">
        <v>0.40400000000000003</v>
      </c>
      <c r="G10" s="210">
        <v>632.4769100000002</v>
      </c>
      <c r="H10" s="210">
        <v>382.50609800000007</v>
      </c>
      <c r="I10" s="210">
        <v>19.612463000000002</v>
      </c>
      <c r="J10" s="199">
        <f t="shared" si="2"/>
        <v>1288.5847039185949</v>
      </c>
      <c r="L10" s="41"/>
    </row>
    <row r="11" spans="1:12" x14ac:dyDescent="0.2">
      <c r="A11" s="201" t="s">
        <v>103</v>
      </c>
      <c r="B11" s="210">
        <v>84.315478999999996</v>
      </c>
      <c r="C11" s="210">
        <v>3.84</v>
      </c>
      <c r="D11" s="210">
        <v>3.3559999999999999</v>
      </c>
      <c r="E11" s="210">
        <v>0.38119999999999998</v>
      </c>
      <c r="F11" s="210">
        <v>2.9787199999999996</v>
      </c>
      <c r="G11" s="210">
        <v>388.71748099999979</v>
      </c>
      <c r="H11" s="210">
        <v>231.27974600000005</v>
      </c>
      <c r="I11" s="210">
        <v>5.7439789999999995</v>
      </c>
      <c r="J11" s="199">
        <f t="shared" si="2"/>
        <v>720.6126049999998</v>
      </c>
      <c r="L11" s="41"/>
    </row>
    <row r="12" spans="1:12" x14ac:dyDescent="0.2">
      <c r="A12" s="201" t="s">
        <v>104</v>
      </c>
      <c r="B12" s="210">
        <v>1649.2535699999999</v>
      </c>
      <c r="C12" s="210">
        <v>260.77391699999993</v>
      </c>
      <c r="D12" s="210">
        <v>23.671769000000001</v>
      </c>
      <c r="E12" s="210">
        <v>28.722255000000001</v>
      </c>
      <c r="F12" s="210">
        <v>8.2920000000000008E-2</v>
      </c>
      <c r="G12" s="210">
        <v>2164.5529900000001</v>
      </c>
      <c r="H12" s="210">
        <v>1157.9283519999997</v>
      </c>
      <c r="I12" s="210">
        <v>22.927088000000005</v>
      </c>
      <c r="J12" s="199">
        <f t="shared" si="2"/>
        <v>5307.9128609999998</v>
      </c>
    </row>
    <row r="13" spans="1:12" x14ac:dyDescent="0.2">
      <c r="A13" s="201" t="s">
        <v>105</v>
      </c>
      <c r="B13" s="210">
        <v>231.17400100000003</v>
      </c>
      <c r="C13" s="210">
        <v>31.298849000000001</v>
      </c>
      <c r="D13" s="210">
        <v>0.62764999999999993</v>
      </c>
      <c r="E13" s="210">
        <v>12.72974</v>
      </c>
      <c r="F13" s="210">
        <v>3.4267840000000001</v>
      </c>
      <c r="G13" s="210">
        <v>612.677097</v>
      </c>
      <c r="H13" s="210">
        <v>349.85654299999987</v>
      </c>
      <c r="I13" s="210">
        <v>6.5293299999999999</v>
      </c>
      <c r="J13" s="199">
        <f t="shared" si="2"/>
        <v>1248.319994</v>
      </c>
    </row>
    <row r="14" spans="1:12" x14ac:dyDescent="0.2">
      <c r="A14" s="201" t="s">
        <v>106</v>
      </c>
      <c r="B14" s="210">
        <v>184.16626500000001</v>
      </c>
      <c r="C14" s="210">
        <v>8.4210999999999991</v>
      </c>
      <c r="D14" s="210">
        <v>26.775200000000002</v>
      </c>
      <c r="E14" s="210">
        <v>11.728515000000002</v>
      </c>
      <c r="F14" s="210">
        <v>16.196339999999999</v>
      </c>
      <c r="G14" s="210">
        <v>508.03770209908737</v>
      </c>
      <c r="H14" s="210">
        <v>346.13676600000002</v>
      </c>
      <c r="I14" s="210">
        <v>89.680453999999997</v>
      </c>
      <c r="J14" s="199">
        <f t="shared" si="2"/>
        <v>1191.1423420990875</v>
      </c>
    </row>
    <row r="15" spans="1:12" x14ac:dyDescent="0.2">
      <c r="A15" s="201" t="s">
        <v>107</v>
      </c>
      <c r="B15" s="210">
        <v>315.10823099999993</v>
      </c>
      <c r="C15" s="210">
        <v>0.69571000000000005</v>
      </c>
      <c r="D15" s="210">
        <v>15.50023</v>
      </c>
      <c r="E15" s="210">
        <v>1.5695730000000001</v>
      </c>
      <c r="F15" s="210">
        <v>18.702172000000001</v>
      </c>
      <c r="G15" s="210">
        <v>724.83464200000014</v>
      </c>
      <c r="H15" s="210">
        <v>495.47909800000008</v>
      </c>
      <c r="I15" s="210">
        <v>21.378689999999999</v>
      </c>
      <c r="J15" s="199">
        <f t="shared" si="2"/>
        <v>1593.2683460000001</v>
      </c>
    </row>
    <row r="16" spans="1:12" x14ac:dyDescent="0.2">
      <c r="A16" s="201" t="s">
        <v>108</v>
      </c>
      <c r="B16" s="210">
        <v>1768.2074539999999</v>
      </c>
      <c r="C16" s="210">
        <v>168.04756099999997</v>
      </c>
      <c r="D16" s="210">
        <v>10.881174000000003</v>
      </c>
      <c r="E16" s="210">
        <v>0.56550500000000004</v>
      </c>
      <c r="F16" s="210">
        <v>4.9071910000000001</v>
      </c>
      <c r="G16" s="210">
        <v>972.09751200000005</v>
      </c>
      <c r="H16" s="210">
        <v>455.84918699999992</v>
      </c>
      <c r="I16" s="210">
        <v>5.7515229999999988</v>
      </c>
      <c r="J16" s="199">
        <f t="shared" si="2"/>
        <v>3386.3071069999996</v>
      </c>
    </row>
    <row r="17" spans="1:17" x14ac:dyDescent="0.2">
      <c r="A17" s="201" t="s">
        <v>109</v>
      </c>
      <c r="B17" s="210">
        <v>1096.5699050000001</v>
      </c>
      <c r="C17" s="210">
        <v>182.91351400000002</v>
      </c>
      <c r="D17" s="210">
        <v>62.137180000000001</v>
      </c>
      <c r="E17" s="210">
        <v>4.7972190000000001</v>
      </c>
      <c r="F17" s="210">
        <v>36.898509999999995</v>
      </c>
      <c r="G17" s="210">
        <v>1498.2848610000003</v>
      </c>
      <c r="H17" s="210">
        <v>673.05675099999974</v>
      </c>
      <c r="I17" s="210">
        <v>70.757741999999993</v>
      </c>
      <c r="J17" s="199">
        <f t="shared" si="2"/>
        <v>3625.4156819999998</v>
      </c>
    </row>
    <row r="18" spans="1:17" x14ac:dyDescent="0.2">
      <c r="A18" s="201" t="s">
        <v>110</v>
      </c>
      <c r="B18" s="210">
        <v>621.41982799999994</v>
      </c>
      <c r="C18" s="210">
        <v>1.455031</v>
      </c>
      <c r="D18" s="210">
        <v>8.8338699999999992</v>
      </c>
      <c r="E18" s="210">
        <v>5.8287379999999995</v>
      </c>
      <c r="F18" s="210">
        <v>3.3762719999999997</v>
      </c>
      <c r="G18" s="210">
        <v>509.15777099999985</v>
      </c>
      <c r="H18" s="210">
        <v>257.71442900000005</v>
      </c>
      <c r="I18" s="210">
        <v>1.8580509999999999</v>
      </c>
      <c r="J18" s="199">
        <f t="shared" si="2"/>
        <v>1409.6439899999998</v>
      </c>
    </row>
    <row r="19" spans="1:17" x14ac:dyDescent="0.2">
      <c r="A19" s="242" t="s">
        <v>167</v>
      </c>
      <c r="J19" s="3"/>
    </row>
    <row r="20" spans="1:17" x14ac:dyDescent="0.2">
      <c r="A20" s="203"/>
    </row>
    <row r="32" spans="1:17" x14ac:dyDescent="0.2">
      <c r="K32" s="41"/>
      <c r="L32" s="41"/>
      <c r="M32" s="41"/>
      <c r="N32" s="41"/>
      <c r="O32" s="41"/>
      <c r="P32" s="41"/>
      <c r="Q32" s="41"/>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00B050"/>
  </sheetPr>
  <dimension ref="A1:O42"/>
  <sheetViews>
    <sheetView showGridLines="0" view="pageBreakPreview" zoomScaleNormal="85" zoomScaleSheetLayoutView="100" workbookViewId="0">
      <selection activeCell="K36" sqref="K36"/>
    </sheetView>
  </sheetViews>
  <sheetFormatPr defaultColWidth="9.140625" defaultRowHeight="12" x14ac:dyDescent="0.2"/>
  <cols>
    <col min="1" max="1" width="38" style="74" customWidth="1"/>
    <col min="2" max="9" width="13.28515625" style="74" customWidth="1"/>
    <col min="10" max="15" width="9.140625" style="182" customWidth="1"/>
    <col min="16" max="16384" width="9.140625" style="74"/>
  </cols>
  <sheetData>
    <row r="1" spans="1:15" ht="20.25" x14ac:dyDescent="0.3">
      <c r="A1" s="179" t="s">
        <v>266</v>
      </c>
      <c r="I1" s="246" t="str">
        <f>'3'!N1</f>
        <v>2022</v>
      </c>
    </row>
    <row r="2" spans="1:15" ht="18" x14ac:dyDescent="0.25">
      <c r="A2" s="243" t="s">
        <v>267</v>
      </c>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8" t="s">
        <v>7</v>
      </c>
      <c r="I5" s="368"/>
    </row>
    <row r="6" spans="1:15" x14ac:dyDescent="0.2">
      <c r="A6" s="385"/>
      <c r="B6" s="283" t="s">
        <v>289</v>
      </c>
      <c r="C6" s="284" t="s">
        <v>290</v>
      </c>
      <c r="D6" s="283" t="s">
        <v>289</v>
      </c>
      <c r="E6" s="284" t="s">
        <v>290</v>
      </c>
      <c r="F6" s="283" t="s">
        <v>289</v>
      </c>
      <c r="G6" s="284" t="s">
        <v>290</v>
      </c>
      <c r="H6" s="302" t="s">
        <v>289</v>
      </c>
      <c r="I6" s="302" t="s">
        <v>290</v>
      </c>
      <c r="J6" s="274"/>
      <c r="O6" s="274"/>
    </row>
    <row r="7" spans="1:15" ht="13.5" x14ac:dyDescent="0.2">
      <c r="A7" s="174" t="s">
        <v>196</v>
      </c>
      <c r="B7" s="287">
        <v>2081.302999999999</v>
      </c>
      <c r="C7" s="343">
        <v>5.3802650790251184E-2</v>
      </c>
      <c r="D7" s="287">
        <v>2080.9429999999993</v>
      </c>
      <c r="E7" s="343">
        <v>5.3770644595203643E-2</v>
      </c>
      <c r="F7" s="303">
        <v>2080.9429999999993</v>
      </c>
      <c r="G7" s="343">
        <v>5.3754071269481056E-2</v>
      </c>
      <c r="H7" s="195">
        <v>2080.9429999999993</v>
      </c>
      <c r="I7" s="207">
        <v>5.3754071269481056E-2</v>
      </c>
      <c r="J7" s="275"/>
      <c r="O7" s="276"/>
    </row>
    <row r="8" spans="1:15" x14ac:dyDescent="0.2">
      <c r="A8" s="170" t="s">
        <v>328</v>
      </c>
      <c r="B8" s="287">
        <v>689833.85900000005</v>
      </c>
      <c r="C8" s="343">
        <v>3.5743856985547669E-2</v>
      </c>
      <c r="D8" s="287">
        <v>566825.99799999991</v>
      </c>
      <c r="E8" s="343">
        <v>3.5944077837802839E-2</v>
      </c>
      <c r="F8" s="303">
        <v>569710.31500000018</v>
      </c>
      <c r="G8" s="343">
        <v>3.5209847092986704E-2</v>
      </c>
      <c r="H8" s="195">
        <v>1826370.172</v>
      </c>
      <c r="I8" s="207">
        <v>3.5636868691027085E-2</v>
      </c>
      <c r="J8" s="275"/>
      <c r="O8" s="276"/>
    </row>
    <row r="9" spans="1:15" x14ac:dyDescent="0.2">
      <c r="A9" s="170" t="s">
        <v>329</v>
      </c>
      <c r="B9" s="287">
        <v>541763.299</v>
      </c>
      <c r="C9" s="343">
        <v>4.4909710203025019E-2</v>
      </c>
      <c r="D9" s="287">
        <v>447066.08800000005</v>
      </c>
      <c r="E9" s="343">
        <v>4.5640112851713058E-2</v>
      </c>
      <c r="F9" s="303">
        <v>436313.522</v>
      </c>
      <c r="G9" s="343">
        <v>4.401581735045771E-2</v>
      </c>
      <c r="H9" s="195">
        <v>1425142.909</v>
      </c>
      <c r="I9" s="208">
        <v>4.4856007470478756E-2</v>
      </c>
      <c r="J9" s="277"/>
      <c r="O9" s="278"/>
    </row>
    <row r="10" spans="1:15" x14ac:dyDescent="0.2">
      <c r="A10" s="173" t="s">
        <v>40</v>
      </c>
      <c r="B10" s="285">
        <v>0</v>
      </c>
      <c r="C10" s="344">
        <v>0</v>
      </c>
      <c r="D10" s="285">
        <v>0</v>
      </c>
      <c r="E10" s="344">
        <v>0</v>
      </c>
      <c r="F10" s="301">
        <v>0</v>
      </c>
      <c r="G10" s="347">
        <v>0</v>
      </c>
      <c r="H10" s="192">
        <v>0</v>
      </c>
      <c r="I10" s="209">
        <v>0</v>
      </c>
      <c r="J10" s="277"/>
      <c r="O10" s="278"/>
    </row>
    <row r="11" spans="1:15" x14ac:dyDescent="0.2">
      <c r="A11" s="173" t="s">
        <v>39</v>
      </c>
      <c r="B11" s="285">
        <v>8162</v>
      </c>
      <c r="C11" s="344">
        <v>0.11626409310403506</v>
      </c>
      <c r="D11" s="285">
        <v>7441</v>
      </c>
      <c r="E11" s="344">
        <v>0.12481220928764869</v>
      </c>
      <c r="F11" s="301">
        <v>8394</v>
      </c>
      <c r="G11" s="347">
        <v>0.13040339655329558</v>
      </c>
      <c r="H11" s="192">
        <v>23997</v>
      </c>
      <c r="I11" s="209">
        <v>0.12357529737375431</v>
      </c>
      <c r="J11" s="277"/>
      <c r="O11" s="278"/>
    </row>
    <row r="12" spans="1:15" x14ac:dyDescent="0.2">
      <c r="A12" s="173" t="s">
        <v>38</v>
      </c>
      <c r="B12" s="285">
        <v>0</v>
      </c>
      <c r="C12" s="344">
        <v>0</v>
      </c>
      <c r="D12" s="285">
        <v>0</v>
      </c>
      <c r="E12" s="344">
        <v>0</v>
      </c>
      <c r="F12" s="301">
        <v>0</v>
      </c>
      <c r="G12" s="347">
        <v>0</v>
      </c>
      <c r="H12" s="192">
        <v>0</v>
      </c>
      <c r="I12" s="209">
        <v>0</v>
      </c>
      <c r="J12" s="277"/>
      <c r="O12" s="278"/>
    </row>
    <row r="13" spans="1:15" x14ac:dyDescent="0.2">
      <c r="A13" s="173" t="s">
        <v>60</v>
      </c>
      <c r="B13" s="285">
        <v>0</v>
      </c>
      <c r="C13" s="344">
        <v>0</v>
      </c>
      <c r="D13" s="285">
        <v>0</v>
      </c>
      <c r="E13" s="344">
        <v>0</v>
      </c>
      <c r="F13" s="301">
        <v>0</v>
      </c>
      <c r="G13" s="347">
        <v>0</v>
      </c>
      <c r="H13" s="192">
        <v>0</v>
      </c>
      <c r="I13" s="209">
        <v>0</v>
      </c>
      <c r="J13" s="277"/>
      <c r="O13" s="278"/>
    </row>
    <row r="14" spans="1:15" x14ac:dyDescent="0.2">
      <c r="A14" s="173" t="s">
        <v>61</v>
      </c>
      <c r="B14" s="285">
        <v>507</v>
      </c>
      <c r="C14" s="344">
        <v>0.40468056575460554</v>
      </c>
      <c r="D14" s="285">
        <v>379</v>
      </c>
      <c r="E14" s="344">
        <v>0.3660668579100384</v>
      </c>
      <c r="F14" s="301">
        <v>247</v>
      </c>
      <c r="G14" s="347">
        <v>0.26269944418328123</v>
      </c>
      <c r="H14" s="192">
        <v>1133</v>
      </c>
      <c r="I14" s="209">
        <v>0.35094696828901428</v>
      </c>
      <c r="J14" s="277"/>
      <c r="O14" s="278"/>
    </row>
    <row r="15" spans="1:15" x14ac:dyDescent="0.2">
      <c r="A15" s="173" t="s">
        <v>62</v>
      </c>
      <c r="B15" s="285">
        <v>0</v>
      </c>
      <c r="C15" s="344">
        <v>0</v>
      </c>
      <c r="D15" s="285">
        <v>0</v>
      </c>
      <c r="E15" s="344">
        <v>0</v>
      </c>
      <c r="F15" s="301">
        <v>0</v>
      </c>
      <c r="G15" s="347">
        <v>0</v>
      </c>
      <c r="H15" s="192">
        <v>0</v>
      </c>
      <c r="I15" s="209">
        <v>0</v>
      </c>
      <c r="J15" s="277"/>
      <c r="O15" s="278"/>
    </row>
    <row r="16" spans="1:15" x14ac:dyDescent="0.2">
      <c r="A16" s="173" t="s">
        <v>37</v>
      </c>
      <c r="B16" s="285">
        <v>0</v>
      </c>
      <c r="C16" s="344">
        <v>0</v>
      </c>
      <c r="D16" s="285">
        <v>0</v>
      </c>
      <c r="E16" s="344">
        <v>0</v>
      </c>
      <c r="F16" s="301">
        <v>0</v>
      </c>
      <c r="G16" s="347">
        <v>0</v>
      </c>
      <c r="H16" s="192">
        <v>0</v>
      </c>
      <c r="I16" s="209">
        <v>0</v>
      </c>
      <c r="J16" s="277"/>
      <c r="O16" s="278"/>
    </row>
    <row r="17" spans="1:15" x14ac:dyDescent="0.2">
      <c r="A17" s="173" t="s">
        <v>72</v>
      </c>
      <c r="B17" s="285">
        <v>0</v>
      </c>
      <c r="C17" s="344">
        <v>0</v>
      </c>
      <c r="D17" s="285">
        <v>0</v>
      </c>
      <c r="E17" s="344">
        <v>0</v>
      </c>
      <c r="F17" s="301">
        <v>0</v>
      </c>
      <c r="G17" s="347">
        <v>0</v>
      </c>
      <c r="H17" s="192">
        <v>0</v>
      </c>
      <c r="I17" s="209">
        <v>0</v>
      </c>
      <c r="J17" s="277"/>
      <c r="O17" s="278"/>
    </row>
    <row r="18" spans="1:15" x14ac:dyDescent="0.2">
      <c r="A18" s="173" t="s">
        <v>36</v>
      </c>
      <c r="B18" s="285">
        <v>0</v>
      </c>
      <c r="C18" s="344">
        <v>0</v>
      </c>
      <c r="D18" s="285">
        <v>0</v>
      </c>
      <c r="E18" s="344">
        <v>0</v>
      </c>
      <c r="F18" s="301">
        <v>0</v>
      </c>
      <c r="G18" s="347">
        <v>0</v>
      </c>
      <c r="H18" s="192">
        <v>0</v>
      </c>
      <c r="I18" s="209">
        <v>0</v>
      </c>
      <c r="O18" s="278"/>
    </row>
    <row r="19" spans="1:15" x14ac:dyDescent="0.2">
      <c r="A19" s="173" t="s">
        <v>35</v>
      </c>
      <c r="B19" s="285">
        <v>0</v>
      </c>
      <c r="C19" s="344">
        <v>0</v>
      </c>
      <c r="D19" s="285">
        <v>0</v>
      </c>
      <c r="E19" s="344">
        <v>0</v>
      </c>
      <c r="F19" s="301">
        <v>0</v>
      </c>
      <c r="G19" s="347">
        <v>0</v>
      </c>
      <c r="H19" s="192">
        <v>0</v>
      </c>
      <c r="I19" s="209">
        <v>0</v>
      </c>
      <c r="O19" s="278"/>
    </row>
    <row r="20" spans="1:15" x14ac:dyDescent="0.2">
      <c r="A20" s="173" t="s">
        <v>34</v>
      </c>
      <c r="B20" s="285">
        <v>0</v>
      </c>
      <c r="C20" s="344">
        <v>0</v>
      </c>
      <c r="D20" s="285">
        <v>0</v>
      </c>
      <c r="E20" s="344">
        <v>0</v>
      </c>
      <c r="F20" s="301">
        <v>0</v>
      </c>
      <c r="G20" s="347">
        <v>0</v>
      </c>
      <c r="H20" s="192">
        <v>0</v>
      </c>
      <c r="I20" s="209">
        <v>0</v>
      </c>
      <c r="O20" s="278"/>
    </row>
    <row r="21" spans="1:15" x14ac:dyDescent="0.2">
      <c r="A21" s="173" t="s">
        <v>33</v>
      </c>
      <c r="B21" s="285">
        <v>61841</v>
      </c>
      <c r="C21" s="344">
        <v>0.24574765381224825</v>
      </c>
      <c r="D21" s="285">
        <v>55070</v>
      </c>
      <c r="E21" s="344">
        <v>0.26915025563665518</v>
      </c>
      <c r="F21" s="301">
        <v>62568</v>
      </c>
      <c r="G21" s="347">
        <v>0.3232931050790418</v>
      </c>
      <c r="H21" s="192">
        <v>179479</v>
      </c>
      <c r="I21" s="209">
        <v>0.27621308214899798</v>
      </c>
      <c r="O21" s="278"/>
    </row>
    <row r="22" spans="1:15" x14ac:dyDescent="0.2">
      <c r="A22" s="173" t="s">
        <v>32</v>
      </c>
      <c r="B22" s="285">
        <v>0</v>
      </c>
      <c r="C22" s="344">
        <v>0</v>
      </c>
      <c r="D22" s="285">
        <v>0</v>
      </c>
      <c r="E22" s="344">
        <v>0</v>
      </c>
      <c r="F22" s="301">
        <v>0</v>
      </c>
      <c r="G22" s="347">
        <v>0</v>
      </c>
      <c r="H22" s="192">
        <v>0</v>
      </c>
      <c r="I22" s="209">
        <v>0</v>
      </c>
      <c r="O22" s="278"/>
    </row>
    <row r="23" spans="1:15" x14ac:dyDescent="0.2">
      <c r="A23" s="173" t="s">
        <v>3</v>
      </c>
      <c r="B23" s="285">
        <v>0</v>
      </c>
      <c r="C23" s="344">
        <v>0</v>
      </c>
      <c r="D23" s="285">
        <v>0</v>
      </c>
      <c r="E23" s="344">
        <v>0</v>
      </c>
      <c r="F23" s="301">
        <v>0</v>
      </c>
      <c r="G23" s="347">
        <v>0</v>
      </c>
      <c r="H23" s="192">
        <v>0</v>
      </c>
      <c r="I23" s="209">
        <v>0</v>
      </c>
      <c r="O23" s="278"/>
    </row>
    <row r="24" spans="1:15" x14ac:dyDescent="0.2">
      <c r="A24" s="173" t="s">
        <v>31</v>
      </c>
      <c r="B24" s="285">
        <v>81</v>
      </c>
      <c r="C24" s="344">
        <v>6.2948044851989578E-4</v>
      </c>
      <c r="D24" s="285">
        <v>439</v>
      </c>
      <c r="E24" s="344">
        <v>4.8437659298110718E-3</v>
      </c>
      <c r="F24" s="301">
        <v>352</v>
      </c>
      <c r="G24" s="347">
        <v>4.4481211647986558E-3</v>
      </c>
      <c r="H24" s="192">
        <v>872</v>
      </c>
      <c r="I24" s="209">
        <v>2.9218207679950928E-3</v>
      </c>
      <c r="O24" s="278"/>
    </row>
    <row r="25" spans="1:15" x14ac:dyDescent="0.2">
      <c r="A25" s="173" t="s">
        <v>30</v>
      </c>
      <c r="B25" s="285">
        <v>471172.299</v>
      </c>
      <c r="C25" s="344">
        <v>0.14993914489473822</v>
      </c>
      <c r="D25" s="285">
        <v>383737.08800000005</v>
      </c>
      <c r="E25" s="344">
        <v>0.14836837819356738</v>
      </c>
      <c r="F25" s="301">
        <v>364752.522</v>
      </c>
      <c r="G25" s="347">
        <v>0.14117864701455904</v>
      </c>
      <c r="H25" s="192">
        <v>1219661.909</v>
      </c>
      <c r="I25" s="209">
        <v>0.14672751623707464</v>
      </c>
      <c r="O25" s="277"/>
    </row>
    <row r="26" spans="1:15" ht="13.5" customHeight="1" x14ac:dyDescent="0.2">
      <c r="A26" s="171" t="s">
        <v>330</v>
      </c>
      <c r="B26" s="287">
        <v>1374864</v>
      </c>
      <c r="C26" s="343">
        <v>0</v>
      </c>
      <c r="D26" s="287">
        <v>1100824</v>
      </c>
      <c r="E26" s="343">
        <v>0</v>
      </c>
      <c r="F26" s="303">
        <v>1051017</v>
      </c>
      <c r="G26" s="343">
        <v>0</v>
      </c>
      <c r="H26" s="195">
        <v>3526705</v>
      </c>
      <c r="I26" s="208">
        <v>0</v>
      </c>
      <c r="O26" s="279"/>
    </row>
    <row r="27" spans="1:15" ht="13.5" customHeight="1" x14ac:dyDescent="0.2">
      <c r="A27" s="171" t="s">
        <v>331</v>
      </c>
      <c r="B27" s="287">
        <v>1714722.9180000003</v>
      </c>
      <c r="C27" s="343">
        <v>0.1532764786885373</v>
      </c>
      <c r="D27" s="287">
        <v>1376347.1699999997</v>
      </c>
      <c r="E27" s="343">
        <v>0.15170177042304833</v>
      </c>
      <c r="F27" s="303">
        <v>1334249.1830000004</v>
      </c>
      <c r="G27" s="343">
        <v>0.14555200181989944</v>
      </c>
      <c r="H27" s="195">
        <v>4425319.2710000006</v>
      </c>
      <c r="I27" s="208">
        <v>0.15038468681620737</v>
      </c>
      <c r="O27" s="279"/>
    </row>
    <row r="28" spans="1:15" ht="12.75" customHeight="1" x14ac:dyDescent="0.2">
      <c r="A28" s="173" t="s">
        <v>26</v>
      </c>
      <c r="B28" s="285">
        <v>47715.815000000002</v>
      </c>
      <c r="C28" s="344">
        <v>1.8852238468099594E-2</v>
      </c>
      <c r="D28" s="285">
        <v>42020.483</v>
      </c>
      <c r="E28" s="344">
        <v>1.9580813994696224E-2</v>
      </c>
      <c r="F28" s="301">
        <v>37450.887000000002</v>
      </c>
      <c r="G28" s="344">
        <v>1.6509388816931848E-2</v>
      </c>
      <c r="H28" s="192">
        <v>127187.18500000001</v>
      </c>
      <c r="I28" s="209">
        <v>1.8312157469587968E-2</v>
      </c>
      <c r="O28" s="279"/>
    </row>
    <row r="29" spans="1:15" ht="12.75" customHeight="1" x14ac:dyDescent="0.2">
      <c r="A29" s="173" t="s">
        <v>0</v>
      </c>
      <c r="B29" s="285">
        <v>4365.8729999999996</v>
      </c>
      <c r="C29" s="344">
        <v>1.6541306488121042E-2</v>
      </c>
      <c r="D29" s="285">
        <v>15016.503999999999</v>
      </c>
      <c r="E29" s="344">
        <v>6.1385546447149893E-2</v>
      </c>
      <c r="F29" s="301">
        <v>6709.9070000000002</v>
      </c>
      <c r="G29" s="344">
        <v>2.7775370683603074E-2</v>
      </c>
      <c r="H29" s="192">
        <v>26092.284</v>
      </c>
      <c r="I29" s="209">
        <v>3.4783160893099845E-2</v>
      </c>
      <c r="O29" s="279"/>
    </row>
    <row r="30" spans="1:15" ht="12.75" customHeight="1" x14ac:dyDescent="0.2">
      <c r="A30" s="173" t="s">
        <v>1</v>
      </c>
      <c r="B30" s="285">
        <v>42649.305999999997</v>
      </c>
      <c r="C30" s="344">
        <v>0.36802667203882172</v>
      </c>
      <c r="D30" s="285">
        <v>37792.347000000002</v>
      </c>
      <c r="E30" s="344">
        <v>0.39118708674631658</v>
      </c>
      <c r="F30" s="301">
        <v>32950.805999999997</v>
      </c>
      <c r="G30" s="344">
        <v>0.36333289161073518</v>
      </c>
      <c r="H30" s="192">
        <v>113392.45899999999</v>
      </c>
      <c r="I30" s="209">
        <v>0.37400264482311663</v>
      </c>
      <c r="O30" s="279"/>
    </row>
    <row r="31" spans="1:15" ht="12.75" customHeight="1" x14ac:dyDescent="0.2">
      <c r="A31" s="173" t="s">
        <v>2</v>
      </c>
      <c r="B31" s="285">
        <v>5510.6859999999997</v>
      </c>
      <c r="C31" s="344">
        <v>0.14766495075986932</v>
      </c>
      <c r="D31" s="285">
        <v>6207.1589999999997</v>
      </c>
      <c r="E31" s="344">
        <v>0.20443218841505514</v>
      </c>
      <c r="F31" s="301">
        <v>4983.49</v>
      </c>
      <c r="G31" s="344">
        <v>0.17329128572759883</v>
      </c>
      <c r="H31" s="192">
        <v>16701.334999999999</v>
      </c>
      <c r="I31" s="209">
        <v>0.17317912788425316</v>
      </c>
    </row>
    <row r="32" spans="1:15" x14ac:dyDescent="0.2">
      <c r="A32" s="173" t="s">
        <v>6</v>
      </c>
      <c r="B32" s="285">
        <v>1101.28</v>
      </c>
      <c r="C32" s="344">
        <v>2.4036084333114445E-2</v>
      </c>
      <c r="D32" s="285">
        <v>800.11</v>
      </c>
      <c r="E32" s="344">
        <v>1.744594093564196E-2</v>
      </c>
      <c r="F32" s="301">
        <v>717.98800000000006</v>
      </c>
      <c r="G32" s="344">
        <v>1.4383179555943763E-2</v>
      </c>
      <c r="H32" s="192">
        <v>2619.3779999999997</v>
      </c>
      <c r="I32" s="209">
        <v>1.8498613792889633E-2</v>
      </c>
    </row>
    <row r="33" spans="1:9" x14ac:dyDescent="0.2">
      <c r="A33" s="173" t="s">
        <v>25</v>
      </c>
      <c r="B33" s="285">
        <v>946173.71700000006</v>
      </c>
      <c r="C33" s="344">
        <v>0.18981276676789019</v>
      </c>
      <c r="D33" s="285">
        <v>712163.20900000003</v>
      </c>
      <c r="E33" s="344">
        <v>0.18149736708736833</v>
      </c>
      <c r="F33" s="301">
        <v>732010.19000000018</v>
      </c>
      <c r="G33" s="344">
        <v>0.18669354786884912</v>
      </c>
      <c r="H33" s="192">
        <v>2390347.1160000004</v>
      </c>
      <c r="I33" s="209">
        <v>0.18631627064307435</v>
      </c>
    </row>
    <row r="34" spans="1:9" x14ac:dyDescent="0.2">
      <c r="A34" s="173" t="s">
        <v>5</v>
      </c>
      <c r="B34" s="285">
        <v>648355.30200000026</v>
      </c>
      <c r="C34" s="344">
        <v>0.23208234472125092</v>
      </c>
      <c r="D34" s="285">
        <v>548679.78899999987</v>
      </c>
      <c r="E34" s="344">
        <v>0.24224363308328195</v>
      </c>
      <c r="F34" s="301">
        <v>506288.37600000005</v>
      </c>
      <c r="G34" s="344">
        <v>0.22550162391175599</v>
      </c>
      <c r="H34" s="192">
        <v>1703323.4670000002</v>
      </c>
      <c r="I34" s="209">
        <v>0.2332105831492039</v>
      </c>
    </row>
    <row r="35" spans="1:9" x14ac:dyDescent="0.2">
      <c r="A35" s="173" t="s">
        <v>3</v>
      </c>
      <c r="B35" s="285">
        <v>18850.938999999998</v>
      </c>
      <c r="C35" s="344">
        <v>4.5456446046568628E-2</v>
      </c>
      <c r="D35" s="285">
        <v>13667.569</v>
      </c>
      <c r="E35" s="344">
        <v>4.2652456014632988E-2</v>
      </c>
      <c r="F35" s="301">
        <v>13137.539000000001</v>
      </c>
      <c r="G35" s="344">
        <v>4.0884469344036729E-2</v>
      </c>
      <c r="H35" s="192">
        <v>45656.046999999999</v>
      </c>
      <c r="I35" s="209">
        <v>4.321537515291874E-2</v>
      </c>
    </row>
    <row r="36" spans="1:9" ht="12" customHeight="1" x14ac:dyDescent="0.2">
      <c r="A36" s="193" t="s">
        <v>184</v>
      </c>
      <c r="B36" s="71"/>
      <c r="C36" s="8"/>
      <c r="E36" s="103"/>
      <c r="F36" s="103"/>
      <c r="G36" s="103"/>
      <c r="I36" s="3"/>
    </row>
    <row r="37" spans="1:9" x14ac:dyDescent="0.2">
      <c r="A37" s="193"/>
      <c r="B37" s="71"/>
    </row>
    <row r="38" spans="1:9" x14ac:dyDescent="0.2">
      <c r="A38" s="103" t="s">
        <v>164</v>
      </c>
      <c r="B38" s="104">
        <f>+I7</f>
        <v>5.3754071269481056E-2</v>
      </c>
      <c r="C38" s="93" t="str">
        <f>+B5</f>
        <v>Leden</v>
      </c>
      <c r="D38" s="103" t="str">
        <f>+D5</f>
        <v>Únor</v>
      </c>
      <c r="E38" s="103" t="str">
        <f>+F5</f>
        <v>Březen</v>
      </c>
    </row>
    <row r="39" spans="1:9" x14ac:dyDescent="0.2">
      <c r="A39" s="103" t="s">
        <v>59</v>
      </c>
      <c r="B39" s="104">
        <f t="shared" ref="B39:B40" si="0">+I8</f>
        <v>3.5636868691027085E-2</v>
      </c>
      <c r="C39" s="93"/>
      <c r="D39" s="103"/>
      <c r="E39" s="103"/>
    </row>
    <row r="40" spans="1:9" x14ac:dyDescent="0.2">
      <c r="A40" s="103" t="s">
        <v>116</v>
      </c>
      <c r="B40" s="104">
        <f t="shared" si="0"/>
        <v>4.4856007470478756E-2</v>
      </c>
      <c r="C40" s="93"/>
      <c r="D40" s="103"/>
      <c r="E40" s="103"/>
      <c r="H40" s="116">
        <f>I7</f>
        <v>5.3754071269481056E-2</v>
      </c>
    </row>
    <row r="41" spans="1:9" x14ac:dyDescent="0.2">
      <c r="B41" s="120"/>
      <c r="C41" s="120"/>
      <c r="H41" s="116">
        <f>I8</f>
        <v>3.5636868691027085E-2</v>
      </c>
    </row>
    <row r="42" spans="1:9" x14ac:dyDescent="0.2">
      <c r="B42" s="78"/>
      <c r="C42" s="78"/>
      <c r="H42" s="116">
        <f>I9</f>
        <v>4.4856007470478756E-2</v>
      </c>
    </row>
  </sheetData>
  <mergeCells count="5">
    <mergeCell ref="A5:A6"/>
    <mergeCell ref="B5:C5"/>
    <mergeCell ref="D5:E5"/>
    <mergeCell ref="F5:G5"/>
    <mergeCell ref="H5:I5"/>
  </mergeCells>
  <conditionalFormatting sqref="C10:C25 C28:C35 E10:E25 E28:E35 G10:G25 G28:G35 I10:I25 I28:I35">
    <cfRule type="dataBar" priority="2">
      <dataBar>
        <cfvo type="num" val="0"/>
        <cfvo type="num" val="1"/>
        <color theme="9"/>
      </dataBar>
      <extLst>
        <ext xmlns:x14="http://schemas.microsoft.com/office/spreadsheetml/2009/9/main" uri="{B025F937-C7B1-47D3-B67F-A62EFF666E3E}">
          <x14:id>{434664EA-4D25-45A7-8C03-F8AE07084FA9}</x14:id>
        </ext>
      </extLst>
    </cfRule>
  </conditionalFormatting>
  <pageMargins left="0.31496062992125984" right="0.31496062992125984" top="0.35433070866141736" bottom="0.35433070866141736" header="0.31496062992125984" footer="0.19685039370078741"/>
  <pageSetup paperSize="9" scale="9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434664EA-4D25-45A7-8C03-F8AE07084FA9}">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20">
    <tabColor rgb="FF00B050"/>
  </sheetPr>
  <dimension ref="A1:O41"/>
  <sheetViews>
    <sheetView showGridLines="0" view="pageBreakPreview" zoomScaleNormal="70" zoomScaleSheetLayoutView="100" workbookViewId="0">
      <selection activeCell="J36" sqref="J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268</v>
      </c>
      <c r="I1" s="246" t="str">
        <f>'3'!N1</f>
        <v>2022</v>
      </c>
    </row>
    <row r="2" spans="1:15" ht="1.5" customHeight="1" x14ac:dyDescent="0.2">
      <c r="E2" s="103"/>
      <c r="F2" s="103"/>
      <c r="G2" s="103"/>
    </row>
    <row r="3" spans="1:15" ht="12" customHeight="1" x14ac:dyDescent="0.2">
      <c r="E3" s="103"/>
      <c r="F3" s="103"/>
      <c r="G3" s="103"/>
    </row>
    <row r="4" spans="1:15" x14ac:dyDescent="0.2">
      <c r="A4" s="131"/>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2155.4440000000013</v>
      </c>
      <c r="C7" s="345">
        <v>5.5719230131289058E-2</v>
      </c>
      <c r="D7" s="289">
        <v>2155.7490000000016</v>
      </c>
      <c r="E7" s="345">
        <v>5.5703598472166604E-2</v>
      </c>
      <c r="F7" s="289">
        <v>2155.8130000000015</v>
      </c>
      <c r="G7" s="345">
        <v>5.5688082588362046E-2</v>
      </c>
      <c r="H7" s="198">
        <v>2155.8130000000015</v>
      </c>
      <c r="I7" s="204">
        <v>5.5688082588362046E-2</v>
      </c>
      <c r="J7" s="111"/>
      <c r="O7" s="60"/>
    </row>
    <row r="8" spans="1:15" x14ac:dyDescent="0.2">
      <c r="A8" s="170" t="s">
        <v>328</v>
      </c>
      <c r="B8" s="289">
        <v>957166.0560000001</v>
      </c>
      <c r="C8" s="345">
        <v>4.959571956453461E-2</v>
      </c>
      <c r="D8" s="289">
        <v>785941.08700000041</v>
      </c>
      <c r="E8" s="345">
        <v>4.9838800102205955E-2</v>
      </c>
      <c r="F8" s="289">
        <v>827888.81399999966</v>
      </c>
      <c r="G8" s="345">
        <v>5.1166071218026112E-2</v>
      </c>
      <c r="H8" s="198">
        <v>2570995.9570000004</v>
      </c>
      <c r="I8" s="204">
        <v>5.0166306222816766E-2</v>
      </c>
      <c r="J8" s="111"/>
      <c r="O8" s="60"/>
    </row>
    <row r="9" spans="1:15" x14ac:dyDescent="0.2">
      <c r="A9" s="170" t="s">
        <v>329</v>
      </c>
      <c r="B9" s="289">
        <v>673419.37400000007</v>
      </c>
      <c r="C9" s="345">
        <v>5.582339923591341E-2</v>
      </c>
      <c r="D9" s="289">
        <v>547040.88800000004</v>
      </c>
      <c r="E9" s="345">
        <v>5.5846346956249841E-2</v>
      </c>
      <c r="F9" s="289">
        <v>566534.26599999995</v>
      </c>
      <c r="G9" s="345">
        <v>5.7152637994638218E-2</v>
      </c>
      <c r="H9" s="198">
        <v>1786994.5279999999</v>
      </c>
      <c r="I9" s="205">
        <v>5.624519435311779E-2</v>
      </c>
      <c r="J9" s="101"/>
      <c r="O9" s="104"/>
    </row>
    <row r="10" spans="1:15" x14ac:dyDescent="0.2">
      <c r="A10" s="173" t="s">
        <v>40</v>
      </c>
      <c r="B10" s="291">
        <v>173925.32</v>
      </c>
      <c r="C10" s="346">
        <v>0.18332498967687472</v>
      </c>
      <c r="D10" s="291">
        <v>154042.378</v>
      </c>
      <c r="E10" s="346">
        <v>0.17691330148590861</v>
      </c>
      <c r="F10" s="291">
        <v>150931.98200000002</v>
      </c>
      <c r="G10" s="346">
        <v>0.17160998193435542</v>
      </c>
      <c r="H10" s="199">
        <v>478899.68</v>
      </c>
      <c r="I10" s="206">
        <v>0.17743892695980679</v>
      </c>
      <c r="J10" s="101"/>
      <c r="O10" s="127"/>
    </row>
    <row r="11" spans="1:15" x14ac:dyDescent="0.2">
      <c r="A11" s="173" t="s">
        <v>39</v>
      </c>
      <c r="B11" s="291">
        <v>11747.007</v>
      </c>
      <c r="C11" s="346">
        <v>0.16733093794924669</v>
      </c>
      <c r="D11" s="291">
        <v>10437.320000000002</v>
      </c>
      <c r="E11" s="346">
        <v>0.17507122271766717</v>
      </c>
      <c r="F11" s="291">
        <v>11113.744999999999</v>
      </c>
      <c r="G11" s="346">
        <v>0.17265547967920014</v>
      </c>
      <c r="H11" s="199">
        <v>33298.072</v>
      </c>
      <c r="I11" s="206">
        <v>0.17147223191951835</v>
      </c>
      <c r="J11" s="101"/>
      <c r="O11" s="127"/>
    </row>
    <row r="12" spans="1:15" x14ac:dyDescent="0.2">
      <c r="A12" s="173" t="s">
        <v>38</v>
      </c>
      <c r="B12" s="291">
        <v>0</v>
      </c>
      <c r="C12" s="346">
        <v>0</v>
      </c>
      <c r="D12" s="291">
        <v>0</v>
      </c>
      <c r="E12" s="346">
        <v>0</v>
      </c>
      <c r="F12" s="291">
        <v>0</v>
      </c>
      <c r="G12" s="346">
        <v>0</v>
      </c>
      <c r="H12" s="199">
        <v>0</v>
      </c>
      <c r="I12" s="206">
        <v>0</v>
      </c>
      <c r="J12" s="101"/>
      <c r="O12" s="127"/>
    </row>
    <row r="13" spans="1:15" x14ac:dyDescent="0.2">
      <c r="A13" s="173" t="s">
        <v>60</v>
      </c>
      <c r="B13" s="291">
        <v>0</v>
      </c>
      <c r="C13" s="346">
        <v>0</v>
      </c>
      <c r="D13" s="291">
        <v>0</v>
      </c>
      <c r="E13" s="346">
        <v>0</v>
      </c>
      <c r="F13" s="291">
        <v>0</v>
      </c>
      <c r="G13" s="346">
        <v>0</v>
      </c>
      <c r="H13" s="199">
        <v>0</v>
      </c>
      <c r="I13" s="206">
        <v>0</v>
      </c>
      <c r="J13" s="101"/>
      <c r="O13" s="127"/>
    </row>
    <row r="14" spans="1:15" x14ac:dyDescent="0.2">
      <c r="A14" s="173" t="s">
        <v>61</v>
      </c>
      <c r="B14" s="291">
        <v>0</v>
      </c>
      <c r="C14" s="346">
        <v>0</v>
      </c>
      <c r="D14" s="291">
        <v>0</v>
      </c>
      <c r="E14" s="346">
        <v>0</v>
      </c>
      <c r="F14" s="291">
        <v>0</v>
      </c>
      <c r="G14" s="346">
        <v>0</v>
      </c>
      <c r="H14" s="199">
        <v>0</v>
      </c>
      <c r="I14" s="206">
        <v>0</v>
      </c>
      <c r="J14" s="101"/>
      <c r="O14" s="127"/>
    </row>
    <row r="15" spans="1:15" x14ac:dyDescent="0.2">
      <c r="A15" s="173" t="s">
        <v>62</v>
      </c>
      <c r="B15" s="291">
        <v>0</v>
      </c>
      <c r="C15" s="346">
        <v>0</v>
      </c>
      <c r="D15" s="291">
        <v>0</v>
      </c>
      <c r="E15" s="346">
        <v>0</v>
      </c>
      <c r="F15" s="291">
        <v>0</v>
      </c>
      <c r="G15" s="346">
        <v>0</v>
      </c>
      <c r="H15" s="199">
        <v>0</v>
      </c>
      <c r="I15" s="206">
        <v>0</v>
      </c>
      <c r="J15" s="101"/>
      <c r="O15" s="127"/>
    </row>
    <row r="16" spans="1:15" x14ac:dyDescent="0.2">
      <c r="A16" s="173" t="s">
        <v>37</v>
      </c>
      <c r="B16" s="291">
        <v>366330.42999999993</v>
      </c>
      <c r="C16" s="346">
        <v>6.7028242303478106E-2</v>
      </c>
      <c r="D16" s="291">
        <v>280292.17199999996</v>
      </c>
      <c r="E16" s="346">
        <v>6.3240042322808068E-2</v>
      </c>
      <c r="F16" s="291">
        <v>303077.43299999996</v>
      </c>
      <c r="G16" s="346">
        <v>6.6670537394749832E-2</v>
      </c>
      <c r="H16" s="199">
        <v>949700.03499999992</v>
      </c>
      <c r="I16" s="206">
        <v>6.5753187905245855E-2</v>
      </c>
      <c r="J16" s="101"/>
      <c r="O16" s="127"/>
    </row>
    <row r="17" spans="1:15" x14ac:dyDescent="0.2">
      <c r="A17" s="173" t="s">
        <v>72</v>
      </c>
      <c r="B17" s="291">
        <v>29470.9</v>
      </c>
      <c r="C17" s="346">
        <v>0.82805012093039976</v>
      </c>
      <c r="D17" s="291">
        <v>23361.43</v>
      </c>
      <c r="E17" s="346">
        <v>0.8131634612606673</v>
      </c>
      <c r="F17" s="291">
        <v>22947.95</v>
      </c>
      <c r="G17" s="346">
        <v>0.82436834990539565</v>
      </c>
      <c r="H17" s="199">
        <v>75780.28</v>
      </c>
      <c r="I17" s="206">
        <v>0.82229721518108245</v>
      </c>
      <c r="J17" s="101"/>
      <c r="O17" s="127"/>
    </row>
    <row r="18" spans="1:15" x14ac:dyDescent="0.2">
      <c r="A18" s="173" t="s">
        <v>36</v>
      </c>
      <c r="B18" s="291">
        <v>0</v>
      </c>
      <c r="C18" s="346">
        <v>0</v>
      </c>
      <c r="D18" s="291">
        <v>0</v>
      </c>
      <c r="E18" s="346">
        <v>0</v>
      </c>
      <c r="F18" s="291">
        <v>0</v>
      </c>
      <c r="G18" s="346">
        <v>0</v>
      </c>
      <c r="H18" s="199">
        <v>0</v>
      </c>
      <c r="I18" s="206">
        <v>0</v>
      </c>
      <c r="J18" s="101"/>
      <c r="O18" s="127"/>
    </row>
    <row r="19" spans="1:15" x14ac:dyDescent="0.2">
      <c r="A19" s="173" t="s">
        <v>35</v>
      </c>
      <c r="B19" s="291">
        <v>0</v>
      </c>
      <c r="C19" s="346">
        <v>0</v>
      </c>
      <c r="D19" s="291">
        <v>0</v>
      </c>
      <c r="E19" s="346">
        <v>0</v>
      </c>
      <c r="F19" s="291">
        <v>0</v>
      </c>
      <c r="G19" s="346">
        <v>0</v>
      </c>
      <c r="H19" s="199">
        <v>0</v>
      </c>
      <c r="I19" s="206">
        <v>0</v>
      </c>
      <c r="J19" s="101"/>
      <c r="O19" s="127"/>
    </row>
    <row r="20" spans="1:15" x14ac:dyDescent="0.2">
      <c r="A20" s="173" t="s">
        <v>34</v>
      </c>
      <c r="B20" s="291">
        <v>0</v>
      </c>
      <c r="C20" s="346">
        <v>0</v>
      </c>
      <c r="D20" s="291">
        <v>0</v>
      </c>
      <c r="E20" s="346">
        <v>0</v>
      </c>
      <c r="F20" s="291">
        <v>1370.29</v>
      </c>
      <c r="G20" s="346">
        <v>0.19549626281691868</v>
      </c>
      <c r="H20" s="199">
        <v>1370.29</v>
      </c>
      <c r="I20" s="206">
        <v>5.6618764520207733E-2</v>
      </c>
      <c r="J20" s="101"/>
      <c r="O20" s="127"/>
    </row>
    <row r="21" spans="1:15" x14ac:dyDescent="0.2">
      <c r="A21" s="173" t="s">
        <v>33</v>
      </c>
      <c r="B21" s="291">
        <v>886.476</v>
      </c>
      <c r="C21" s="346">
        <v>3.5227340625291728E-3</v>
      </c>
      <c r="D21" s="291">
        <v>655.48</v>
      </c>
      <c r="E21" s="346">
        <v>3.2036064929129239E-3</v>
      </c>
      <c r="F21" s="291">
        <v>690.55100000000004</v>
      </c>
      <c r="G21" s="346">
        <v>3.5681239132693619E-3</v>
      </c>
      <c r="H21" s="199">
        <v>2232.5070000000001</v>
      </c>
      <c r="I21" s="206">
        <v>3.4357648493094626E-3</v>
      </c>
      <c r="J21" s="101"/>
      <c r="O21" s="127"/>
    </row>
    <row r="22" spans="1:15" x14ac:dyDescent="0.2">
      <c r="A22" s="173" t="s">
        <v>32</v>
      </c>
      <c r="B22" s="291">
        <v>84.3</v>
      </c>
      <c r="C22" s="346">
        <v>1.8333640256884624E-4</v>
      </c>
      <c r="D22" s="291">
        <v>81.704999999999998</v>
      </c>
      <c r="E22" s="346">
        <v>2.2711496506161284E-4</v>
      </c>
      <c r="F22" s="291">
        <v>83.355000000000004</v>
      </c>
      <c r="G22" s="346">
        <v>2.4722403342550796E-4</v>
      </c>
      <c r="H22" s="199">
        <v>249.36</v>
      </c>
      <c r="I22" s="206">
        <v>2.1557395074404438E-4</v>
      </c>
      <c r="J22" s="101"/>
      <c r="O22" s="127"/>
    </row>
    <row r="23" spans="1:15" x14ac:dyDescent="0.2">
      <c r="A23" s="173" t="s">
        <v>3</v>
      </c>
      <c r="B23" s="291">
        <v>0</v>
      </c>
      <c r="C23" s="346">
        <v>0</v>
      </c>
      <c r="D23" s="291">
        <v>0</v>
      </c>
      <c r="E23" s="346">
        <v>0</v>
      </c>
      <c r="F23" s="291">
        <v>0</v>
      </c>
      <c r="G23" s="346">
        <v>0</v>
      </c>
      <c r="H23" s="199">
        <v>0</v>
      </c>
      <c r="I23" s="206">
        <v>0</v>
      </c>
      <c r="J23" s="101"/>
      <c r="O23" s="127"/>
    </row>
    <row r="24" spans="1:15" x14ac:dyDescent="0.2">
      <c r="A24" s="173" t="s">
        <v>31</v>
      </c>
      <c r="B24" s="291">
        <v>15194.934999999999</v>
      </c>
      <c r="C24" s="346">
        <v>0.11808536418556374</v>
      </c>
      <c r="D24" s="291">
        <v>14864.079</v>
      </c>
      <c r="E24" s="346">
        <v>0.16400482787749482</v>
      </c>
      <c r="F24" s="291">
        <v>21049.933999999997</v>
      </c>
      <c r="G24" s="346">
        <v>0.26600186631538297</v>
      </c>
      <c r="H24" s="199">
        <v>51108.947999999997</v>
      </c>
      <c r="I24" s="206">
        <v>0.1712513597440152</v>
      </c>
      <c r="J24" s="101"/>
      <c r="O24" s="127"/>
    </row>
    <row r="25" spans="1:15" x14ac:dyDescent="0.2">
      <c r="A25" s="173" t="s">
        <v>30</v>
      </c>
      <c r="B25" s="291">
        <v>75780.005999999994</v>
      </c>
      <c r="C25" s="346">
        <v>2.4115147099847082E-2</v>
      </c>
      <c r="D25" s="291">
        <v>63306.323999999986</v>
      </c>
      <c r="E25" s="346">
        <v>2.4476801734828683E-2</v>
      </c>
      <c r="F25" s="291">
        <v>55269.026000000005</v>
      </c>
      <c r="G25" s="346">
        <v>2.1392055823790813E-2</v>
      </c>
      <c r="H25" s="199">
        <v>194355.356</v>
      </c>
      <c r="I25" s="206">
        <v>2.3381298081723092E-2</v>
      </c>
      <c r="J25" s="101"/>
      <c r="O25" s="98"/>
    </row>
    <row r="26" spans="1:15" ht="13.5" customHeight="1" x14ac:dyDescent="0.2">
      <c r="A26" s="171" t="s">
        <v>331</v>
      </c>
      <c r="B26" s="289">
        <v>645155.28900000011</v>
      </c>
      <c r="C26" s="345">
        <v>5.7669451937193764E-2</v>
      </c>
      <c r="D26" s="289">
        <v>523369.08300000004</v>
      </c>
      <c r="E26" s="345">
        <v>5.7686038963401472E-2</v>
      </c>
      <c r="F26" s="289">
        <v>542285.71400000004</v>
      </c>
      <c r="G26" s="345">
        <v>5.9157443929297455E-2</v>
      </c>
      <c r="H26" s="198">
        <v>1710810.0860000001</v>
      </c>
      <c r="I26" s="205">
        <v>5.8138096537152371E-2</v>
      </c>
      <c r="J26" s="10"/>
      <c r="O26" s="78"/>
    </row>
    <row r="27" spans="1:15" ht="12.75" customHeight="1" x14ac:dyDescent="0.2">
      <c r="A27" s="173" t="s">
        <v>26</v>
      </c>
      <c r="B27" s="291">
        <v>111100.37000000001</v>
      </c>
      <c r="C27" s="346">
        <v>4.389510415224173E-2</v>
      </c>
      <c r="D27" s="291">
        <v>91142.933000000005</v>
      </c>
      <c r="E27" s="346">
        <v>4.2471021049521503E-2</v>
      </c>
      <c r="F27" s="291">
        <v>101869.24100000001</v>
      </c>
      <c r="G27" s="346">
        <v>4.4906784401521259E-2</v>
      </c>
      <c r="H27" s="199">
        <v>304112.54399999999</v>
      </c>
      <c r="I27" s="206">
        <v>4.378551812594169E-2</v>
      </c>
      <c r="J27" s="101"/>
      <c r="O27" s="78"/>
    </row>
    <row r="28" spans="1:15" ht="12.75" customHeight="1" x14ac:dyDescent="0.2">
      <c r="A28" s="173" t="s">
        <v>0</v>
      </c>
      <c r="B28" s="291">
        <v>4439.098</v>
      </c>
      <c r="C28" s="346">
        <v>1.6818739470617936E-2</v>
      </c>
      <c r="D28" s="291">
        <v>3535.3620000000001</v>
      </c>
      <c r="E28" s="346">
        <v>1.4452107378554206E-2</v>
      </c>
      <c r="F28" s="291">
        <v>3551.4</v>
      </c>
      <c r="G28" s="346">
        <v>1.470086715743571E-2</v>
      </c>
      <c r="H28" s="199">
        <v>11525.86</v>
      </c>
      <c r="I28" s="206">
        <v>1.5364919483911174E-2</v>
      </c>
      <c r="J28" s="101"/>
      <c r="O28" s="78"/>
    </row>
    <row r="29" spans="1:15" ht="12.75" customHeight="1" x14ac:dyDescent="0.2">
      <c r="A29" s="173" t="s">
        <v>1</v>
      </c>
      <c r="B29" s="291">
        <v>8892.6340000000018</v>
      </c>
      <c r="C29" s="346">
        <v>7.6735750323329438E-2</v>
      </c>
      <c r="D29" s="291">
        <v>7290.4480000000003</v>
      </c>
      <c r="E29" s="346">
        <v>7.5463138454870515E-2</v>
      </c>
      <c r="F29" s="291">
        <v>7106.5519999999997</v>
      </c>
      <c r="G29" s="346">
        <v>7.8360574474022088E-2</v>
      </c>
      <c r="H29" s="199">
        <v>23289.634000000002</v>
      </c>
      <c r="I29" s="206">
        <v>7.6816260885235604E-2</v>
      </c>
      <c r="J29" s="101"/>
      <c r="O29" s="78"/>
    </row>
    <row r="30" spans="1:15" ht="12.75" customHeight="1" x14ac:dyDescent="0.2">
      <c r="A30" s="173" t="s">
        <v>2</v>
      </c>
      <c r="B30" s="291">
        <v>745.26400000000001</v>
      </c>
      <c r="C30" s="346">
        <v>1.9970176464981539E-2</v>
      </c>
      <c r="D30" s="291">
        <v>610.15700000000004</v>
      </c>
      <c r="E30" s="346">
        <v>2.0095462479173615E-2</v>
      </c>
      <c r="F30" s="291">
        <v>700.63699999999994</v>
      </c>
      <c r="G30" s="346">
        <v>2.4363304944592573E-2</v>
      </c>
      <c r="H30" s="199">
        <v>2056.058</v>
      </c>
      <c r="I30" s="206">
        <v>2.1319632910748856E-2</v>
      </c>
      <c r="J30" s="101"/>
    </row>
    <row r="31" spans="1:15" x14ac:dyDescent="0.2">
      <c r="A31" s="173" t="s">
        <v>6</v>
      </c>
      <c r="B31" s="291">
        <v>2496.172</v>
      </c>
      <c r="C31" s="346">
        <v>5.4480423418167001E-2</v>
      </c>
      <c r="D31" s="291">
        <v>2447.0509999999999</v>
      </c>
      <c r="E31" s="346">
        <v>5.3356547490349571E-2</v>
      </c>
      <c r="F31" s="291">
        <v>2676.3429999999998</v>
      </c>
      <c r="G31" s="346">
        <v>5.3614157788560796E-2</v>
      </c>
      <c r="H31" s="199">
        <v>7619.5659999999998</v>
      </c>
      <c r="I31" s="206">
        <v>5.3811022579953287E-2</v>
      </c>
      <c r="J31" s="101"/>
    </row>
    <row r="32" spans="1:15" x14ac:dyDescent="0.2">
      <c r="A32" s="173" t="s">
        <v>25</v>
      </c>
      <c r="B32" s="291">
        <v>306476.46800000011</v>
      </c>
      <c r="C32" s="346">
        <v>6.1482521967296179E-2</v>
      </c>
      <c r="D32" s="291">
        <v>245157.04100000003</v>
      </c>
      <c r="E32" s="346">
        <v>6.2479157729741705E-2</v>
      </c>
      <c r="F32" s="291">
        <v>245609.87400000004</v>
      </c>
      <c r="G32" s="346">
        <v>6.2640902264872844E-2</v>
      </c>
      <c r="H32" s="199">
        <v>797243.38300000015</v>
      </c>
      <c r="I32" s="206">
        <v>6.2141357178280288E-2</v>
      </c>
      <c r="J32" s="101"/>
    </row>
    <row r="33" spans="1:10" x14ac:dyDescent="0.2">
      <c r="A33" s="173" t="s">
        <v>5</v>
      </c>
      <c r="B33" s="291">
        <v>189747.98699999999</v>
      </c>
      <c r="C33" s="346">
        <v>6.7921335097059804E-2</v>
      </c>
      <c r="D33" s="291">
        <v>156750.72500000003</v>
      </c>
      <c r="E33" s="346">
        <v>6.9205875400740247E-2</v>
      </c>
      <c r="F33" s="291">
        <v>163737.30000000002</v>
      </c>
      <c r="G33" s="346">
        <v>7.2928846079070089E-2</v>
      </c>
      <c r="H33" s="199">
        <v>510236.0120000001</v>
      </c>
      <c r="I33" s="206">
        <v>6.9858978759813103E-2</v>
      </c>
      <c r="J33" s="101"/>
    </row>
    <row r="34" spans="1:10" x14ac:dyDescent="0.2">
      <c r="A34" s="173" t="s">
        <v>3</v>
      </c>
      <c r="B34" s="291">
        <v>21257.296000000002</v>
      </c>
      <c r="C34" s="346">
        <v>5.1259044905929578E-2</v>
      </c>
      <c r="D34" s="291">
        <v>16435.366000000002</v>
      </c>
      <c r="E34" s="346">
        <v>5.128993498400445E-2</v>
      </c>
      <c r="F34" s="291">
        <v>17034.366999999998</v>
      </c>
      <c r="G34" s="346">
        <v>5.3011530957706061E-2</v>
      </c>
      <c r="H34" s="199">
        <v>54727.029000000002</v>
      </c>
      <c r="I34" s="206">
        <v>5.1801442407829641E-2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5.5688082588362046E-2</v>
      </c>
      <c r="C38" s="93" t="str">
        <f>+B5</f>
        <v>Leden</v>
      </c>
      <c r="D38" s="103" t="str">
        <f>+D5</f>
        <v>Únor</v>
      </c>
      <c r="E38" s="103" t="str">
        <f>+F5</f>
        <v>Březen</v>
      </c>
    </row>
    <row r="39" spans="1:10" x14ac:dyDescent="0.2">
      <c r="A39" s="103" t="s">
        <v>59</v>
      </c>
      <c r="B39" s="104">
        <f t="shared" ref="B39:B40" si="0">+I8</f>
        <v>5.0166306222816766E-2</v>
      </c>
      <c r="C39" s="93"/>
      <c r="D39" s="103"/>
      <c r="E39" s="103"/>
      <c r="H39" s="116"/>
    </row>
    <row r="40" spans="1:10" x14ac:dyDescent="0.2">
      <c r="A40" s="103" t="s">
        <v>116</v>
      </c>
      <c r="B40" s="104">
        <f t="shared" si="0"/>
        <v>5.624519435311779E-2</v>
      </c>
      <c r="C40" s="93"/>
      <c r="D40" s="103"/>
      <c r="E40" s="103"/>
      <c r="H40" s="116"/>
    </row>
    <row r="41" spans="1:10" x14ac:dyDescent="0.2">
      <c r="B41" s="78"/>
      <c r="C41" s="78"/>
      <c r="H41" s="116"/>
    </row>
  </sheetData>
  <mergeCells count="5">
    <mergeCell ref="A5:A6"/>
    <mergeCell ref="B5:C5"/>
    <mergeCell ref="D5:E5"/>
    <mergeCell ref="F5:G5"/>
    <mergeCell ref="H5:I5"/>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{029605AC-0507-4D5B-8D5B-24A1B2AF878B}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29605AC-0507-4D5B-8D5B-24A1B2AF878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customWidth="1"/>
    <col min="4" max="4" width="14.42578125" style="74" customWidth="1"/>
    <col min="5" max="5" width="8" style="74" customWidth="1"/>
    <col min="6" max="6" width="14.42578125" style="74" customWidth="1"/>
    <col min="7" max="7" width="8" style="74" customWidth="1"/>
    <col min="8" max="8" width="14.42578125" style="74" customWidth="1"/>
    <col min="9" max="9" width="8" style="74"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1" ht="18" x14ac:dyDescent="0.25">
      <c r="A1" s="89" t="s">
        <v>46</v>
      </c>
      <c r="B1" s="98"/>
      <c r="C1" s="98"/>
      <c r="D1" s="98"/>
      <c r="E1" s="98"/>
      <c r="F1" s="98"/>
      <c r="G1" s="98"/>
      <c r="H1" s="98"/>
      <c r="I1" s="98"/>
      <c r="J1" s="98"/>
      <c r="K1" s="98"/>
      <c r="L1" s="98"/>
      <c r="M1" s="90" t="e">
        <f>Obsah!#REF!</f>
        <v>#REF!</v>
      </c>
      <c r="N1" s="101"/>
      <c r="O1" s="98"/>
    </row>
    <row r="2" spans="1:21" ht="7.5" customHeight="1" x14ac:dyDescent="0.25">
      <c r="A2" s="89"/>
      <c r="B2" s="98"/>
      <c r="C2" s="98"/>
      <c r="D2" s="98"/>
      <c r="E2" s="98"/>
      <c r="F2" s="98"/>
      <c r="G2" s="98"/>
      <c r="H2" s="98"/>
      <c r="I2" s="98"/>
      <c r="J2" s="98"/>
      <c r="K2" s="98"/>
      <c r="L2" s="98"/>
      <c r="M2" s="98"/>
      <c r="N2" s="101"/>
      <c r="O2" s="98"/>
    </row>
    <row r="3" spans="1:21" x14ac:dyDescent="0.2">
      <c r="A3" s="27"/>
      <c r="B3" s="393"/>
      <c r="C3" s="393"/>
      <c r="D3" s="393"/>
      <c r="E3" s="393"/>
      <c r="F3" s="393"/>
      <c r="G3" s="394"/>
      <c r="H3" s="400"/>
      <c r="I3" s="393"/>
      <c r="J3" s="393"/>
      <c r="K3" s="393"/>
      <c r="L3" s="393"/>
      <c r="M3" s="393"/>
      <c r="N3" s="51"/>
    </row>
    <row r="4" spans="1:21" ht="13.5" customHeight="1" x14ac:dyDescent="0.2">
      <c r="A4" s="27"/>
      <c r="B4" s="401"/>
      <c r="C4" s="402"/>
      <c r="D4" s="402"/>
      <c r="E4" s="402"/>
      <c r="F4" s="402"/>
      <c r="G4" s="403"/>
      <c r="H4" s="401"/>
      <c r="I4" s="402"/>
      <c r="J4" s="402"/>
      <c r="K4" s="402"/>
      <c r="L4" s="402"/>
      <c r="M4" s="402"/>
      <c r="N4" s="52"/>
    </row>
    <row r="5" spans="1:21" x14ac:dyDescent="0.2">
      <c r="A5" s="15"/>
      <c r="B5" s="399"/>
      <c r="C5" s="398"/>
      <c r="D5" s="399"/>
      <c r="E5" s="398"/>
      <c r="F5" s="399"/>
      <c r="G5" s="398"/>
      <c r="H5" s="399"/>
      <c r="I5" s="398"/>
      <c r="J5" s="399"/>
      <c r="K5" s="398"/>
      <c r="L5" s="399"/>
      <c r="M5" s="397"/>
      <c r="N5" s="53"/>
    </row>
    <row r="6" spans="1:21" x14ac:dyDescent="0.2">
      <c r="A6" s="13"/>
      <c r="B6" s="63"/>
      <c r="C6" s="31"/>
      <c r="D6" s="31"/>
      <c r="E6" s="31"/>
      <c r="F6" s="31"/>
      <c r="G6" s="31"/>
      <c r="H6" s="31"/>
      <c r="I6" s="31"/>
      <c r="J6" s="31"/>
      <c r="K6" s="31"/>
      <c r="L6" s="31"/>
      <c r="M6" s="48"/>
      <c r="N6" s="53"/>
    </row>
    <row r="7" spans="1:21" x14ac:dyDescent="0.2">
      <c r="A7" s="390"/>
      <c r="B7" s="388"/>
      <c r="C7" s="389"/>
      <c r="D7" s="389"/>
      <c r="E7" s="389"/>
      <c r="F7" s="389"/>
      <c r="G7" s="392"/>
      <c r="H7" s="388"/>
      <c r="I7" s="389"/>
      <c r="J7" s="389"/>
      <c r="K7" s="389"/>
      <c r="L7" s="389"/>
      <c r="M7" s="389"/>
      <c r="N7" s="54"/>
    </row>
    <row r="8" spans="1:21" x14ac:dyDescent="0.2">
      <c r="A8" s="391"/>
      <c r="B8" s="33"/>
      <c r="C8" s="45"/>
      <c r="D8" s="34"/>
      <c r="E8" s="45"/>
      <c r="F8" s="34"/>
      <c r="G8" s="45"/>
      <c r="H8" s="33"/>
      <c r="I8" s="45"/>
      <c r="J8" s="34"/>
      <c r="K8" s="45"/>
      <c r="L8" s="34"/>
      <c r="M8" s="45"/>
      <c r="N8" s="55"/>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3"/>
      <c r="C18" s="393"/>
      <c r="D18" s="393"/>
      <c r="E18" s="393"/>
      <c r="F18" s="393"/>
      <c r="G18" s="394"/>
      <c r="H18" s="7"/>
      <c r="I18" s="7"/>
      <c r="J18" s="7"/>
      <c r="K18" s="7"/>
      <c r="L18" s="7"/>
      <c r="M18" s="7"/>
      <c r="N18" s="101"/>
      <c r="O18" s="98"/>
      <c r="P18" s="59"/>
      <c r="Q18" s="38"/>
      <c r="R18" s="8"/>
      <c r="S18" s="8"/>
      <c r="T18" s="8"/>
    </row>
    <row r="19" spans="1:20" x14ac:dyDescent="0.2">
      <c r="A19" s="36"/>
      <c r="B19" s="395"/>
      <c r="C19" s="396"/>
      <c r="D19" s="396"/>
      <c r="E19" s="396"/>
      <c r="F19" s="396"/>
      <c r="G19" s="396"/>
      <c r="H19" s="101"/>
      <c r="I19" s="102"/>
      <c r="J19" s="103"/>
      <c r="K19" s="50"/>
      <c r="L19" s="103"/>
      <c r="M19" s="104"/>
      <c r="N19" s="101"/>
      <c r="O19" s="98"/>
      <c r="P19" s="59"/>
      <c r="Q19" s="38"/>
      <c r="R19" s="8"/>
      <c r="S19" s="8"/>
      <c r="T19" s="8"/>
    </row>
    <row r="20" spans="1:20" x14ac:dyDescent="0.2">
      <c r="A20" s="37"/>
      <c r="B20" s="397"/>
      <c r="C20" s="398"/>
      <c r="D20" s="397"/>
      <c r="E20" s="398"/>
      <c r="F20" s="397"/>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6"/>
      <c r="B22" s="388"/>
      <c r="C22" s="389"/>
      <c r="D22" s="389"/>
      <c r="E22" s="389"/>
      <c r="F22" s="389"/>
      <c r="G22" s="389"/>
      <c r="H22" s="101"/>
      <c r="I22" s="102"/>
      <c r="J22" s="103"/>
      <c r="K22" s="50"/>
      <c r="L22" s="103"/>
      <c r="M22" s="104"/>
      <c r="N22" s="101"/>
      <c r="O22" s="98"/>
      <c r="P22" s="59"/>
      <c r="Q22" s="38"/>
      <c r="R22" s="8"/>
      <c r="S22" s="8"/>
      <c r="T22" s="8"/>
    </row>
    <row r="23" spans="1:20" x14ac:dyDescent="0.2">
      <c r="A23" s="387"/>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00B050"/>
  </sheetPr>
  <dimension ref="A1:O42"/>
  <sheetViews>
    <sheetView showGridLines="0" view="pageBreakPreview" zoomScale="90" zoomScaleNormal="70" zoomScaleSheetLayoutView="90" workbookViewId="0">
      <selection activeCell="O13" sqref="O13"/>
    </sheetView>
  </sheetViews>
  <sheetFormatPr defaultColWidth="9.140625" defaultRowHeight="12" x14ac:dyDescent="0.2"/>
  <cols>
    <col min="1" max="1" width="6.28515625" style="74" customWidth="1"/>
    <col min="2" max="6" width="9.140625" style="74"/>
    <col min="7" max="7" width="9.140625" style="74" customWidth="1"/>
    <col min="8" max="8" width="9.140625" style="80" customWidth="1"/>
    <col min="9" max="9" width="9.140625" style="74" customWidth="1"/>
    <col min="10" max="10" width="9" style="74" customWidth="1"/>
    <col min="11" max="11" width="10.7109375" style="74" customWidth="1"/>
    <col min="12" max="16384" width="9.140625" style="74"/>
  </cols>
  <sheetData>
    <row r="1" spans="1:15" ht="20.25" x14ac:dyDescent="0.3">
      <c r="A1" s="222" t="s">
        <v>202</v>
      </c>
      <c r="J1" s="218"/>
      <c r="K1" s="218"/>
      <c r="L1" s="182"/>
      <c r="M1" s="182"/>
      <c r="N1" s="182"/>
      <c r="O1" s="182"/>
    </row>
    <row r="2" spans="1:15" ht="6" customHeight="1" x14ac:dyDescent="0.2">
      <c r="A2" s="219"/>
      <c r="B2" s="81"/>
      <c r="C2" s="81"/>
      <c r="D2" s="81"/>
      <c r="E2" s="81"/>
      <c r="F2" s="81"/>
      <c r="G2" s="81"/>
      <c r="H2" s="220"/>
      <c r="I2" s="81"/>
      <c r="J2" s="221"/>
      <c r="K2" s="221"/>
      <c r="L2" s="182"/>
      <c r="M2" s="182"/>
      <c r="N2" s="182"/>
      <c r="O2" s="182"/>
    </row>
    <row r="3" spans="1:15" s="81" customFormat="1" ht="15" x14ac:dyDescent="0.25">
      <c r="A3" s="228" t="s">
        <v>208</v>
      </c>
      <c r="B3" s="229" t="s">
        <v>253</v>
      </c>
      <c r="C3" s="232"/>
      <c r="D3" s="232"/>
      <c r="E3" s="232"/>
      <c r="F3" s="232"/>
      <c r="G3" s="232"/>
      <c r="H3" s="239"/>
      <c r="I3" s="233"/>
      <c r="J3" s="230"/>
      <c r="K3" s="231">
        <v>4</v>
      </c>
      <c r="L3" s="184"/>
      <c r="M3" s="184"/>
      <c r="N3" s="184"/>
      <c r="O3" s="184"/>
    </row>
    <row r="4" spans="1:15" s="81" customFormat="1" ht="15" x14ac:dyDescent="0.25">
      <c r="A4" s="228" t="s">
        <v>209</v>
      </c>
      <c r="B4" s="229" t="s">
        <v>317</v>
      </c>
      <c r="C4" s="232"/>
      <c r="D4" s="232"/>
      <c r="E4" s="232"/>
      <c r="F4" s="232"/>
      <c r="G4" s="232"/>
      <c r="H4" s="239"/>
      <c r="I4" s="233"/>
      <c r="J4" s="230"/>
      <c r="K4" s="231">
        <v>5</v>
      </c>
      <c r="L4" s="184"/>
      <c r="M4" s="184"/>
      <c r="N4" s="184"/>
      <c r="O4" s="184"/>
    </row>
    <row r="5" spans="1:15" s="81" customFormat="1" ht="15" x14ac:dyDescent="0.25">
      <c r="A5" s="228" t="s">
        <v>210</v>
      </c>
      <c r="B5" s="229" t="s">
        <v>254</v>
      </c>
      <c r="C5" s="232"/>
      <c r="D5" s="232"/>
      <c r="E5" s="233"/>
      <c r="F5" s="233"/>
      <c r="G5" s="233"/>
      <c r="H5" s="232"/>
      <c r="I5" s="233"/>
      <c r="J5" s="232"/>
      <c r="K5" s="231">
        <v>6</v>
      </c>
      <c r="L5" s="184"/>
      <c r="M5" s="184"/>
      <c r="N5" s="184"/>
      <c r="O5" s="184"/>
    </row>
    <row r="6" spans="1:15" s="81" customFormat="1" ht="15" x14ac:dyDescent="0.25">
      <c r="A6" s="228" t="s">
        <v>211</v>
      </c>
      <c r="B6" s="229" t="s">
        <v>255</v>
      </c>
      <c r="C6" s="232"/>
      <c r="D6" s="232"/>
      <c r="E6" s="233"/>
      <c r="F6" s="233"/>
      <c r="G6" s="233"/>
      <c r="H6" s="232"/>
      <c r="I6" s="233"/>
      <c r="J6" s="232"/>
      <c r="K6" s="231">
        <v>7</v>
      </c>
      <c r="L6" s="184"/>
      <c r="M6" s="184"/>
      <c r="N6" s="184"/>
      <c r="O6" s="184"/>
    </row>
    <row r="7" spans="1:15" s="81" customFormat="1" ht="15" x14ac:dyDescent="0.25">
      <c r="A7" s="228" t="s">
        <v>212</v>
      </c>
      <c r="B7" s="229" t="s">
        <v>112</v>
      </c>
      <c r="C7" s="232"/>
      <c r="D7" s="232"/>
      <c r="E7" s="233"/>
      <c r="F7" s="233"/>
      <c r="G7" s="233"/>
      <c r="H7" s="232"/>
      <c r="I7" s="233"/>
      <c r="J7" s="232"/>
      <c r="K7" s="231">
        <v>7</v>
      </c>
      <c r="L7" s="184"/>
      <c r="M7" s="184"/>
      <c r="N7" s="184"/>
      <c r="O7" s="184"/>
    </row>
    <row r="8" spans="1:15" s="81" customFormat="1" ht="15" x14ac:dyDescent="0.25">
      <c r="A8" s="228" t="s">
        <v>213</v>
      </c>
      <c r="B8" s="229" t="s">
        <v>111</v>
      </c>
      <c r="C8" s="232"/>
      <c r="D8" s="232"/>
      <c r="E8" s="233"/>
      <c r="F8" s="233"/>
      <c r="G8" s="233"/>
      <c r="H8" s="232"/>
      <c r="I8" s="233"/>
      <c r="J8" s="232"/>
      <c r="K8" s="231">
        <v>8</v>
      </c>
      <c r="L8" s="184"/>
      <c r="M8" s="184"/>
      <c r="N8" s="184"/>
      <c r="O8" s="184"/>
    </row>
    <row r="9" spans="1:15" s="81" customFormat="1" ht="15" x14ac:dyDescent="0.25">
      <c r="A9" s="228" t="s">
        <v>214</v>
      </c>
      <c r="B9" s="229" t="s">
        <v>325</v>
      </c>
      <c r="C9" s="232"/>
      <c r="D9" s="232"/>
      <c r="E9" s="233"/>
      <c r="F9" s="233"/>
      <c r="G9" s="233"/>
      <c r="H9" s="232"/>
      <c r="I9" s="233"/>
      <c r="J9" s="232"/>
      <c r="K9" s="231">
        <v>9</v>
      </c>
      <c r="L9" s="184"/>
      <c r="M9" s="184"/>
      <c r="N9" s="184"/>
      <c r="O9" s="184"/>
    </row>
    <row r="10" spans="1:15" s="81" customFormat="1" ht="15" x14ac:dyDescent="0.25">
      <c r="A10" s="228" t="s">
        <v>215</v>
      </c>
      <c r="B10" s="229" t="s">
        <v>256</v>
      </c>
      <c r="C10" s="232"/>
      <c r="D10" s="232"/>
      <c r="E10" s="233"/>
      <c r="F10" s="233"/>
      <c r="G10" s="233"/>
      <c r="H10" s="232"/>
      <c r="I10" s="233"/>
      <c r="J10" s="232"/>
      <c r="K10" s="231">
        <v>10</v>
      </c>
      <c r="L10" s="184"/>
      <c r="M10" s="184"/>
      <c r="N10" s="184"/>
      <c r="O10" s="184"/>
    </row>
    <row r="11" spans="1:15" s="81" customFormat="1" ht="15" x14ac:dyDescent="0.25">
      <c r="A11" s="228" t="s">
        <v>216</v>
      </c>
      <c r="B11" s="229" t="s">
        <v>119</v>
      </c>
      <c r="C11" s="232"/>
      <c r="D11" s="232"/>
      <c r="E11" s="233"/>
      <c r="F11" s="233"/>
      <c r="G11" s="233"/>
      <c r="H11" s="232"/>
      <c r="I11" s="233"/>
      <c r="J11" s="232"/>
      <c r="K11" s="231">
        <v>10</v>
      </c>
      <c r="L11" s="184"/>
      <c r="M11" s="184"/>
      <c r="N11" s="184"/>
      <c r="O11" s="184"/>
    </row>
    <row r="12" spans="1:15" s="81" customFormat="1" ht="15" x14ac:dyDescent="0.25">
      <c r="A12" s="228" t="s">
        <v>217</v>
      </c>
      <c r="B12" s="229" t="s">
        <v>120</v>
      </c>
      <c r="C12" s="232"/>
      <c r="D12" s="232"/>
      <c r="E12" s="233"/>
      <c r="F12" s="233"/>
      <c r="G12" s="233"/>
      <c r="H12" s="232"/>
      <c r="I12" s="233"/>
      <c r="J12" s="232"/>
      <c r="K12" s="231">
        <v>11</v>
      </c>
      <c r="L12" s="184"/>
      <c r="M12" s="184"/>
      <c r="N12" s="184"/>
      <c r="O12" s="184"/>
    </row>
    <row r="13" spans="1:15" s="81" customFormat="1" ht="15" x14ac:dyDescent="0.25">
      <c r="A13" s="228" t="s">
        <v>285</v>
      </c>
      <c r="B13" s="229" t="s">
        <v>327</v>
      </c>
      <c r="C13" s="232"/>
      <c r="D13" s="240"/>
      <c r="E13" s="233"/>
      <c r="F13" s="233"/>
      <c r="G13" s="233"/>
      <c r="H13" s="232"/>
      <c r="I13" s="233"/>
      <c r="J13" s="232"/>
      <c r="K13" s="231">
        <v>12</v>
      </c>
      <c r="L13" s="184"/>
      <c r="M13" s="184"/>
      <c r="N13" s="184"/>
      <c r="O13" s="184"/>
    </row>
    <row r="14" spans="1:15" s="81" customFormat="1" ht="15" x14ac:dyDescent="0.25">
      <c r="A14" s="228" t="s">
        <v>286</v>
      </c>
      <c r="B14" s="229" t="s">
        <v>123</v>
      </c>
      <c r="C14" s="232"/>
      <c r="D14" s="232"/>
      <c r="E14" s="233"/>
      <c r="F14" s="233"/>
      <c r="G14" s="233"/>
      <c r="H14" s="232"/>
      <c r="I14" s="233"/>
      <c r="J14" s="232"/>
      <c r="K14" s="231">
        <v>13</v>
      </c>
      <c r="L14" s="184"/>
      <c r="M14" s="184"/>
      <c r="N14" s="184"/>
      <c r="O14" s="184"/>
    </row>
    <row r="15" spans="1:15" s="81" customFormat="1" ht="15" x14ac:dyDescent="0.25">
      <c r="A15" s="228" t="s">
        <v>218</v>
      </c>
      <c r="B15" s="229" t="s">
        <v>257</v>
      </c>
      <c r="C15" s="232"/>
      <c r="D15" s="232"/>
      <c r="E15" s="233"/>
      <c r="F15" s="233"/>
      <c r="G15" s="233"/>
      <c r="H15" s="232"/>
      <c r="I15" s="233"/>
      <c r="J15" s="232"/>
      <c r="K15" s="231">
        <v>14</v>
      </c>
      <c r="L15" s="184"/>
      <c r="M15" s="184"/>
      <c r="N15" s="184"/>
      <c r="O15" s="184"/>
    </row>
    <row r="16" spans="1:15" s="81" customFormat="1" ht="15" x14ac:dyDescent="0.25">
      <c r="A16" s="228" t="s">
        <v>219</v>
      </c>
      <c r="B16" s="229" t="s">
        <v>258</v>
      </c>
      <c r="C16" s="232"/>
      <c r="D16" s="232"/>
      <c r="E16" s="233"/>
      <c r="F16" s="233"/>
      <c r="G16" s="233"/>
      <c r="H16" s="232"/>
      <c r="I16" s="233"/>
      <c r="J16" s="232"/>
      <c r="K16" s="231">
        <v>15</v>
      </c>
      <c r="L16" s="184"/>
      <c r="M16" s="184"/>
      <c r="N16" s="184"/>
      <c r="O16" s="184"/>
    </row>
    <row r="17" spans="1:15" s="81" customFormat="1" ht="15" x14ac:dyDescent="0.25">
      <c r="A17" s="228" t="s">
        <v>220</v>
      </c>
      <c r="B17" s="229" t="s">
        <v>117</v>
      </c>
      <c r="C17" s="232"/>
      <c r="D17" s="232"/>
      <c r="E17" s="233"/>
      <c r="F17" s="233"/>
      <c r="G17" s="233"/>
      <c r="H17" s="232"/>
      <c r="I17" s="233"/>
      <c r="J17" s="232"/>
      <c r="K17" s="231">
        <v>15</v>
      </c>
      <c r="L17" s="184"/>
      <c r="M17" s="184"/>
      <c r="N17" s="184"/>
      <c r="O17" s="184"/>
    </row>
    <row r="18" spans="1:15" s="81" customFormat="1" ht="15" x14ac:dyDescent="0.25">
      <c r="A18" s="228" t="s">
        <v>221</v>
      </c>
      <c r="B18" s="229" t="s">
        <v>118</v>
      </c>
      <c r="C18" s="232"/>
      <c r="D18" s="232"/>
      <c r="E18" s="233"/>
      <c r="F18" s="233"/>
      <c r="G18" s="233"/>
      <c r="H18" s="232"/>
      <c r="I18" s="233"/>
      <c r="J18" s="232"/>
      <c r="K18" s="231">
        <v>16</v>
      </c>
      <c r="L18" s="184"/>
      <c r="M18" s="184"/>
      <c r="N18" s="184"/>
      <c r="O18" s="184"/>
    </row>
    <row r="19" spans="1:15" s="147" customFormat="1" ht="15" x14ac:dyDescent="0.25">
      <c r="A19" s="228" t="s">
        <v>222</v>
      </c>
      <c r="B19" s="229" t="s">
        <v>259</v>
      </c>
      <c r="C19" s="232"/>
      <c r="D19" s="232"/>
      <c r="E19" s="233"/>
      <c r="F19" s="233"/>
      <c r="G19" s="233"/>
      <c r="H19" s="232"/>
      <c r="I19" s="233"/>
      <c r="J19" s="232"/>
      <c r="K19" s="231">
        <v>17</v>
      </c>
      <c r="L19" s="184"/>
      <c r="M19" s="187"/>
      <c r="N19" s="187"/>
      <c r="O19" s="187"/>
    </row>
    <row r="20" spans="1:15" s="81" customFormat="1" ht="15" x14ac:dyDescent="0.25">
      <c r="A20" s="228" t="s">
        <v>223</v>
      </c>
      <c r="B20" s="229" t="s">
        <v>142</v>
      </c>
      <c r="C20" s="232"/>
      <c r="D20" s="232"/>
      <c r="E20" s="233"/>
      <c r="F20" s="233"/>
      <c r="G20" s="233"/>
      <c r="H20" s="232"/>
      <c r="I20" s="233"/>
      <c r="J20" s="232"/>
      <c r="K20" s="231">
        <v>17</v>
      </c>
      <c r="L20" s="184"/>
      <c r="M20" s="184"/>
      <c r="N20" s="184"/>
      <c r="O20" s="184"/>
    </row>
    <row r="21" spans="1:15" s="81" customFormat="1" ht="15" x14ac:dyDescent="0.25">
      <c r="A21" s="228" t="s">
        <v>224</v>
      </c>
      <c r="B21" s="229" t="s">
        <v>143</v>
      </c>
      <c r="C21" s="232"/>
      <c r="D21" s="232"/>
      <c r="E21" s="233"/>
      <c r="F21" s="233"/>
      <c r="G21" s="233"/>
      <c r="H21" s="232"/>
      <c r="I21" s="233"/>
      <c r="J21" s="232"/>
      <c r="K21" s="231">
        <v>18</v>
      </c>
      <c r="L21" s="184"/>
      <c r="M21" s="184"/>
      <c r="N21" s="184"/>
      <c r="O21" s="184"/>
    </row>
    <row r="22" spans="1:15" s="81" customFormat="1" ht="15" x14ac:dyDescent="0.25">
      <c r="A22" s="228" t="s">
        <v>225</v>
      </c>
      <c r="B22" s="229" t="s">
        <v>130</v>
      </c>
      <c r="C22" s="232"/>
      <c r="D22" s="232"/>
      <c r="E22" s="233"/>
      <c r="F22" s="233"/>
      <c r="G22" s="233"/>
      <c r="H22" s="232"/>
      <c r="I22" s="233"/>
      <c r="J22" s="232"/>
      <c r="K22" s="231">
        <v>19</v>
      </c>
      <c r="L22" s="184"/>
      <c r="M22" s="184"/>
      <c r="N22" s="184"/>
      <c r="O22" s="184"/>
    </row>
    <row r="23" spans="1:15" s="81" customFormat="1" ht="15" x14ac:dyDescent="0.25">
      <c r="A23" s="228" t="s">
        <v>226</v>
      </c>
      <c r="B23" s="229" t="s">
        <v>131</v>
      </c>
      <c r="C23" s="232"/>
      <c r="D23" s="232"/>
      <c r="E23" s="233"/>
      <c r="F23" s="233"/>
      <c r="G23" s="233"/>
      <c r="H23" s="232"/>
      <c r="I23" s="233"/>
      <c r="J23" s="232"/>
      <c r="K23" s="231">
        <v>20</v>
      </c>
      <c r="L23" s="184"/>
      <c r="M23" s="184"/>
      <c r="N23" s="184"/>
      <c r="O23" s="184"/>
    </row>
    <row r="24" spans="1:15" s="81" customFormat="1" ht="15" x14ac:dyDescent="0.25">
      <c r="A24" s="228" t="s">
        <v>227</v>
      </c>
      <c r="B24" s="229" t="s">
        <v>140</v>
      </c>
      <c r="C24" s="232"/>
      <c r="D24" s="232"/>
      <c r="E24" s="233"/>
      <c r="F24" s="233"/>
      <c r="G24" s="233"/>
      <c r="H24" s="232"/>
      <c r="I24" s="233"/>
      <c r="J24" s="232"/>
      <c r="K24" s="231">
        <v>21</v>
      </c>
      <c r="L24" s="184"/>
      <c r="M24" s="184"/>
      <c r="N24" s="184"/>
      <c r="O24" s="184"/>
    </row>
    <row r="25" spans="1:15" s="81" customFormat="1" ht="15" x14ac:dyDescent="0.25">
      <c r="A25" s="228" t="s">
        <v>228</v>
      </c>
      <c r="B25" s="229" t="s">
        <v>132</v>
      </c>
      <c r="C25" s="232"/>
      <c r="D25" s="232"/>
      <c r="E25" s="233"/>
      <c r="F25" s="233"/>
      <c r="G25" s="233"/>
      <c r="H25" s="232"/>
      <c r="I25" s="233"/>
      <c r="J25" s="232"/>
      <c r="K25" s="231">
        <v>22</v>
      </c>
      <c r="L25" s="184"/>
      <c r="M25" s="184"/>
      <c r="N25" s="184"/>
      <c r="O25" s="184"/>
    </row>
    <row r="26" spans="1:15" s="81" customFormat="1" ht="15" x14ac:dyDescent="0.25">
      <c r="A26" s="228" t="s">
        <v>229</v>
      </c>
      <c r="B26" s="229" t="s">
        <v>133</v>
      </c>
      <c r="C26" s="232"/>
      <c r="D26" s="232"/>
      <c r="E26" s="233"/>
      <c r="F26" s="233"/>
      <c r="G26" s="233"/>
      <c r="H26" s="232"/>
      <c r="I26" s="233"/>
      <c r="J26" s="232"/>
      <c r="K26" s="231">
        <v>23</v>
      </c>
      <c r="L26" s="184"/>
      <c r="M26" s="184"/>
      <c r="N26" s="184"/>
      <c r="O26" s="184"/>
    </row>
    <row r="27" spans="1:15" s="81" customFormat="1" ht="15" x14ac:dyDescent="0.25">
      <c r="A27" s="228" t="s">
        <v>230</v>
      </c>
      <c r="B27" s="229" t="s">
        <v>134</v>
      </c>
      <c r="C27" s="232"/>
      <c r="D27" s="232"/>
      <c r="E27" s="233"/>
      <c r="F27" s="233"/>
      <c r="G27" s="233"/>
      <c r="H27" s="232"/>
      <c r="I27" s="233"/>
      <c r="J27" s="232"/>
      <c r="K27" s="231">
        <v>24</v>
      </c>
      <c r="L27" s="184"/>
      <c r="M27" s="184"/>
      <c r="N27" s="184"/>
      <c r="O27" s="184"/>
    </row>
    <row r="28" spans="1:15" s="81" customFormat="1" ht="15" x14ac:dyDescent="0.25">
      <c r="A28" s="228" t="s">
        <v>231</v>
      </c>
      <c r="B28" s="229" t="s">
        <v>135</v>
      </c>
      <c r="C28" s="232"/>
      <c r="D28" s="232"/>
      <c r="E28" s="233"/>
      <c r="F28" s="233"/>
      <c r="G28" s="233"/>
      <c r="H28" s="232"/>
      <c r="I28" s="233"/>
      <c r="J28" s="232"/>
      <c r="K28" s="231">
        <v>25</v>
      </c>
      <c r="L28" s="184"/>
      <c r="M28" s="184"/>
      <c r="N28" s="184"/>
      <c r="O28" s="184"/>
    </row>
    <row r="29" spans="1:15" s="81" customFormat="1" ht="15" x14ac:dyDescent="0.25">
      <c r="A29" s="228" t="s">
        <v>232</v>
      </c>
      <c r="B29" s="229" t="s">
        <v>136</v>
      </c>
      <c r="C29" s="232"/>
      <c r="D29" s="232"/>
      <c r="E29" s="233"/>
      <c r="F29" s="233"/>
      <c r="G29" s="233"/>
      <c r="H29" s="232"/>
      <c r="I29" s="233"/>
      <c r="J29" s="232"/>
      <c r="K29" s="231">
        <v>26</v>
      </c>
      <c r="L29" s="184"/>
      <c r="M29" s="184"/>
      <c r="N29" s="184"/>
      <c r="O29" s="184"/>
    </row>
    <row r="30" spans="1:15" s="81" customFormat="1" ht="15" x14ac:dyDescent="0.25">
      <c r="A30" s="228" t="s">
        <v>233</v>
      </c>
      <c r="B30" s="229" t="s">
        <v>137</v>
      </c>
      <c r="C30" s="232"/>
      <c r="D30" s="232"/>
      <c r="E30" s="233"/>
      <c r="F30" s="233"/>
      <c r="G30" s="233"/>
      <c r="H30" s="232"/>
      <c r="I30" s="233"/>
      <c r="J30" s="232"/>
      <c r="K30" s="231">
        <v>27</v>
      </c>
      <c r="L30" s="184"/>
      <c r="M30" s="184"/>
      <c r="N30" s="184"/>
      <c r="O30" s="184"/>
    </row>
    <row r="31" spans="1:15" s="81" customFormat="1" ht="15" x14ac:dyDescent="0.25">
      <c r="A31" s="228" t="s">
        <v>234</v>
      </c>
      <c r="B31" s="229" t="s">
        <v>138</v>
      </c>
      <c r="C31" s="232"/>
      <c r="D31" s="232"/>
      <c r="E31" s="233"/>
      <c r="F31" s="233"/>
      <c r="G31" s="233"/>
      <c r="H31" s="232"/>
      <c r="I31" s="233"/>
      <c r="J31" s="232"/>
      <c r="K31" s="231">
        <v>28</v>
      </c>
      <c r="L31" s="184"/>
      <c r="M31" s="184"/>
      <c r="N31" s="184"/>
      <c r="O31" s="184"/>
    </row>
    <row r="32" spans="1:15" s="81" customFormat="1" ht="15" x14ac:dyDescent="0.25">
      <c r="A32" s="228" t="s">
        <v>235</v>
      </c>
      <c r="B32" s="229" t="s">
        <v>139</v>
      </c>
      <c r="C32" s="232"/>
      <c r="D32" s="232"/>
      <c r="E32" s="233"/>
      <c r="F32" s="233"/>
      <c r="G32" s="233"/>
      <c r="H32" s="232"/>
      <c r="I32" s="233"/>
      <c r="J32" s="232"/>
      <c r="K32" s="231">
        <v>29</v>
      </c>
      <c r="L32" s="184"/>
      <c r="M32" s="184"/>
      <c r="N32" s="184"/>
      <c r="O32" s="184"/>
    </row>
    <row r="33" spans="1:15" s="81" customFormat="1" ht="15" x14ac:dyDescent="0.25">
      <c r="A33" s="228" t="s">
        <v>236</v>
      </c>
      <c r="B33" s="229" t="s">
        <v>141</v>
      </c>
      <c r="C33" s="232"/>
      <c r="D33" s="232"/>
      <c r="E33" s="233"/>
      <c r="F33" s="233"/>
      <c r="G33" s="233"/>
      <c r="H33" s="232"/>
      <c r="I33" s="233"/>
      <c r="J33" s="232"/>
      <c r="K33" s="231">
        <v>30</v>
      </c>
      <c r="L33" s="184"/>
      <c r="M33" s="184"/>
      <c r="N33" s="184"/>
      <c r="O33" s="184"/>
    </row>
    <row r="34" spans="1:15" s="83" customFormat="1" ht="15" x14ac:dyDescent="0.25">
      <c r="A34" s="228" t="s">
        <v>237</v>
      </c>
      <c r="B34" s="229" t="s">
        <v>308</v>
      </c>
      <c r="C34" s="232"/>
      <c r="D34" s="232"/>
      <c r="E34" s="233"/>
      <c r="F34" s="233"/>
      <c r="G34" s="233"/>
      <c r="H34" s="232"/>
      <c r="I34" s="233"/>
      <c r="J34" s="232"/>
      <c r="K34" s="231">
        <v>31</v>
      </c>
      <c r="L34" s="184"/>
      <c r="M34" s="188"/>
      <c r="N34" s="188"/>
      <c r="O34" s="188"/>
    </row>
    <row r="35" spans="1:15" ht="15" x14ac:dyDescent="0.25">
      <c r="A35" s="234" t="s">
        <v>238</v>
      </c>
      <c r="B35" s="235" t="s">
        <v>260</v>
      </c>
      <c r="C35" s="236"/>
      <c r="D35" s="236"/>
      <c r="E35" s="237"/>
      <c r="F35" s="237"/>
      <c r="G35" s="237"/>
      <c r="H35" s="236"/>
      <c r="I35" s="237"/>
      <c r="J35" s="236"/>
      <c r="K35" s="238">
        <v>32</v>
      </c>
      <c r="L35" s="184"/>
      <c r="M35" s="182"/>
      <c r="N35" s="182"/>
      <c r="O35" s="182"/>
    </row>
    <row r="36" spans="1:15" ht="15" x14ac:dyDescent="0.25">
      <c r="A36" s="228" t="s">
        <v>239</v>
      </c>
      <c r="B36" s="229" t="s">
        <v>197</v>
      </c>
      <c r="C36" s="232"/>
      <c r="D36" s="232"/>
      <c r="E36" s="233"/>
      <c r="F36" s="233"/>
      <c r="G36" s="233"/>
      <c r="H36" s="232"/>
      <c r="I36" s="233"/>
      <c r="J36" s="232"/>
      <c r="K36" s="231">
        <v>32</v>
      </c>
      <c r="L36" s="184"/>
      <c r="M36" s="182"/>
      <c r="N36" s="182"/>
      <c r="O36" s="182"/>
    </row>
    <row r="37" spans="1:15" ht="15" x14ac:dyDescent="0.25">
      <c r="A37" s="228" t="s">
        <v>240</v>
      </c>
      <c r="B37" s="229" t="s">
        <v>198</v>
      </c>
      <c r="C37" s="232"/>
      <c r="D37" s="232"/>
      <c r="E37" s="233"/>
      <c r="F37" s="233"/>
      <c r="G37" s="233"/>
      <c r="H37" s="232"/>
      <c r="I37" s="233"/>
      <c r="J37" s="232"/>
      <c r="K37" s="231">
        <v>33</v>
      </c>
      <c r="L37" s="184"/>
      <c r="M37" s="182"/>
      <c r="N37" s="182"/>
      <c r="O37" s="182"/>
    </row>
    <row r="38" spans="1:15" ht="15" x14ac:dyDescent="0.25">
      <c r="A38" s="234" t="s">
        <v>241</v>
      </c>
      <c r="B38" s="229" t="s">
        <v>288</v>
      </c>
      <c r="C38" s="232"/>
      <c r="D38" s="232"/>
      <c r="E38" s="233"/>
      <c r="F38" s="233"/>
      <c r="G38" s="233"/>
      <c r="H38" s="232"/>
      <c r="I38" s="233"/>
      <c r="J38" s="232"/>
      <c r="K38" s="231">
        <v>34</v>
      </c>
      <c r="L38" s="184"/>
      <c r="M38" s="182"/>
      <c r="N38" s="182"/>
      <c r="O38" s="182"/>
    </row>
    <row r="39" spans="1:15" ht="15" x14ac:dyDescent="0.25">
      <c r="A39" s="234" t="s">
        <v>242</v>
      </c>
      <c r="B39" s="229" t="s">
        <v>195</v>
      </c>
      <c r="C39" s="232"/>
      <c r="D39" s="232"/>
      <c r="E39" s="233"/>
      <c r="F39" s="233"/>
      <c r="G39" s="233"/>
      <c r="H39" s="232"/>
      <c r="I39" s="233"/>
      <c r="J39" s="232"/>
      <c r="K39" s="231">
        <v>35</v>
      </c>
      <c r="L39" s="184"/>
      <c r="M39" s="182"/>
      <c r="N39" s="182"/>
      <c r="O39" s="182"/>
    </row>
    <row r="40" spans="1:15" ht="15" x14ac:dyDescent="0.25">
      <c r="A40" s="234" t="s">
        <v>243</v>
      </c>
      <c r="B40" s="235" t="s">
        <v>179</v>
      </c>
      <c r="C40" s="236"/>
      <c r="D40" s="236"/>
      <c r="E40" s="237"/>
      <c r="F40" s="237"/>
      <c r="G40" s="237"/>
      <c r="H40" s="236"/>
      <c r="I40" s="237"/>
      <c r="J40" s="236"/>
      <c r="K40" s="238">
        <v>36</v>
      </c>
      <c r="L40" s="184"/>
      <c r="M40" s="182"/>
      <c r="N40" s="182"/>
      <c r="O40" s="182"/>
    </row>
    <row r="41" spans="1:15" ht="14.25" x14ac:dyDescent="0.2">
      <c r="A41" s="189"/>
      <c r="B41" s="190"/>
      <c r="C41" s="185"/>
      <c r="D41" s="185"/>
      <c r="E41" s="186"/>
      <c r="F41" s="186"/>
      <c r="G41" s="186"/>
      <c r="H41" s="185"/>
      <c r="I41" s="186"/>
      <c r="J41" s="185"/>
      <c r="K41" s="191"/>
      <c r="L41" s="184"/>
      <c r="M41" s="182"/>
      <c r="N41" s="182"/>
      <c r="O41" s="182"/>
    </row>
    <row r="42" spans="1:15" x14ac:dyDescent="0.2">
      <c r="A42" s="182"/>
      <c r="B42" s="182"/>
      <c r="C42" s="182"/>
      <c r="D42" s="182"/>
      <c r="E42" s="182"/>
      <c r="F42" s="182"/>
      <c r="G42" s="182"/>
      <c r="H42" s="183"/>
      <c r="I42" s="182"/>
      <c r="J42" s="182"/>
      <c r="K42" s="182"/>
      <c r="L42" s="182"/>
      <c r="M42" s="182"/>
      <c r="N42" s="182"/>
      <c r="O42" s="182"/>
    </row>
  </sheetData>
  <sortState ref="B23:B36">
    <sortCondition ref="B23:B36"/>
  </sortState>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47</v>
      </c>
      <c r="M1" s="90" t="e">
        <f>Obsah!#REF!</f>
        <v>#REF!</v>
      </c>
    </row>
    <row r="2" spans="1:24" ht="7.5" customHeight="1" x14ac:dyDescent="0.2"/>
    <row r="3" spans="1:24" x14ac:dyDescent="0.2">
      <c r="A3" s="27"/>
      <c r="B3" s="393"/>
      <c r="C3" s="393"/>
      <c r="D3" s="393"/>
      <c r="E3" s="393"/>
      <c r="F3" s="393"/>
      <c r="G3" s="394"/>
      <c r="H3" s="400"/>
      <c r="I3" s="393"/>
      <c r="J3" s="393"/>
      <c r="K3" s="393"/>
      <c r="L3" s="393"/>
      <c r="M3" s="393"/>
      <c r="N3" s="9"/>
    </row>
    <row r="4" spans="1:24" x14ac:dyDescent="0.2">
      <c r="A4" s="27"/>
      <c r="B4" s="401"/>
      <c r="C4" s="402"/>
      <c r="D4" s="402"/>
      <c r="E4" s="402"/>
      <c r="F4" s="402"/>
      <c r="G4" s="403"/>
      <c r="H4" s="401"/>
      <c r="I4" s="402"/>
      <c r="J4" s="402"/>
      <c r="K4" s="402"/>
      <c r="L4" s="402"/>
      <c r="M4" s="402"/>
      <c r="N4" s="39"/>
    </row>
    <row r="5" spans="1:24" x14ac:dyDescent="0.2">
      <c r="A5" s="15"/>
      <c r="B5" s="399"/>
      <c r="C5" s="398"/>
      <c r="D5" s="399"/>
      <c r="E5" s="398"/>
      <c r="F5" s="399"/>
      <c r="G5" s="398"/>
      <c r="H5" s="399"/>
      <c r="I5" s="398"/>
      <c r="J5" s="399"/>
      <c r="K5" s="398"/>
      <c r="L5" s="399"/>
      <c r="M5" s="397"/>
      <c r="N5" s="58"/>
    </row>
    <row r="6" spans="1:24" x14ac:dyDescent="0.2">
      <c r="A6" s="13"/>
      <c r="B6" s="63"/>
      <c r="C6" s="31"/>
      <c r="D6" s="31"/>
      <c r="E6" s="31"/>
      <c r="F6" s="31"/>
      <c r="G6" s="31"/>
      <c r="H6" s="31"/>
      <c r="I6" s="31"/>
      <c r="J6" s="31"/>
      <c r="K6" s="31"/>
      <c r="L6" s="31"/>
      <c r="M6" s="32"/>
      <c r="N6" s="58"/>
    </row>
    <row r="7" spans="1:24" x14ac:dyDescent="0.2">
      <c r="A7" s="390"/>
      <c r="B7" s="388"/>
      <c r="C7" s="389"/>
      <c r="D7" s="389"/>
      <c r="E7" s="389"/>
      <c r="F7" s="389"/>
      <c r="G7" s="392"/>
      <c r="H7" s="388"/>
      <c r="I7" s="389"/>
      <c r="J7" s="389"/>
      <c r="K7" s="389"/>
      <c r="L7" s="389"/>
      <c r="M7" s="389"/>
      <c r="N7" s="40"/>
    </row>
    <row r="8" spans="1:24" x14ac:dyDescent="0.2">
      <c r="A8" s="391"/>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3"/>
      <c r="C18" s="393"/>
      <c r="D18" s="393"/>
      <c r="E18" s="393"/>
      <c r="F18" s="393"/>
      <c r="G18" s="394"/>
      <c r="H18" s="98"/>
      <c r="I18" s="98"/>
      <c r="J18" s="98"/>
      <c r="K18" s="98"/>
      <c r="L18" s="98"/>
      <c r="M18" s="98"/>
      <c r="N18" s="101"/>
      <c r="O18" s="98"/>
    </row>
    <row r="19" spans="1:15" x14ac:dyDescent="0.2">
      <c r="A19" s="36"/>
      <c r="B19" s="395"/>
      <c r="C19" s="396"/>
      <c r="D19" s="396"/>
      <c r="E19" s="396"/>
      <c r="F19" s="396"/>
      <c r="G19" s="396"/>
      <c r="H19" s="101"/>
      <c r="I19" s="102"/>
      <c r="J19" s="103"/>
      <c r="K19" s="50"/>
      <c r="L19" s="103"/>
      <c r="M19" s="104"/>
      <c r="N19" s="101"/>
      <c r="O19" s="98"/>
    </row>
    <row r="20" spans="1:15" x14ac:dyDescent="0.2">
      <c r="A20" s="37"/>
      <c r="B20" s="397"/>
      <c r="C20" s="398"/>
      <c r="D20" s="397"/>
      <c r="E20" s="398"/>
      <c r="F20" s="397"/>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6"/>
      <c r="B22" s="388"/>
      <c r="C22" s="389"/>
      <c r="D22" s="389"/>
      <c r="E22" s="389"/>
      <c r="F22" s="389"/>
      <c r="G22" s="389"/>
      <c r="H22" s="101"/>
      <c r="I22" s="102"/>
      <c r="J22" s="103"/>
      <c r="K22" s="50"/>
      <c r="L22" s="103"/>
      <c r="M22" s="104"/>
      <c r="N22" s="101"/>
      <c r="O22" s="98"/>
    </row>
    <row r="23" spans="1:15" x14ac:dyDescent="0.2">
      <c r="A23" s="387"/>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1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48</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3"/>
      <c r="C3" s="393"/>
      <c r="D3" s="393"/>
      <c r="E3" s="393"/>
      <c r="F3" s="393"/>
      <c r="G3" s="394"/>
      <c r="H3" s="400"/>
      <c r="I3" s="393"/>
      <c r="J3" s="393"/>
      <c r="K3" s="393"/>
      <c r="L3" s="393"/>
      <c r="M3" s="393"/>
      <c r="N3" s="9"/>
    </row>
    <row r="4" spans="1:21" ht="13.5" customHeight="1" x14ac:dyDescent="0.2">
      <c r="A4" s="27"/>
      <c r="B4" s="401"/>
      <c r="C4" s="402"/>
      <c r="D4" s="402"/>
      <c r="E4" s="402"/>
      <c r="F4" s="402"/>
      <c r="G4" s="403"/>
      <c r="H4" s="401"/>
      <c r="I4" s="402"/>
      <c r="J4" s="402"/>
      <c r="K4" s="402"/>
      <c r="L4" s="402"/>
      <c r="M4" s="402"/>
      <c r="N4" s="39"/>
    </row>
    <row r="5" spans="1:21" x14ac:dyDescent="0.2">
      <c r="A5" s="15"/>
      <c r="B5" s="399"/>
      <c r="C5" s="398"/>
      <c r="D5" s="399"/>
      <c r="E5" s="398"/>
      <c r="F5" s="399"/>
      <c r="G5" s="398"/>
      <c r="H5" s="399"/>
      <c r="I5" s="398"/>
      <c r="J5" s="399"/>
      <c r="K5" s="398"/>
      <c r="L5" s="399"/>
      <c r="M5" s="397"/>
      <c r="N5" s="58"/>
    </row>
    <row r="6" spans="1:21" x14ac:dyDescent="0.2">
      <c r="A6" s="13"/>
      <c r="B6" s="63"/>
      <c r="C6" s="31"/>
      <c r="D6" s="31"/>
      <c r="E6" s="31"/>
      <c r="F6" s="31"/>
      <c r="G6" s="31"/>
      <c r="H6" s="31"/>
      <c r="I6" s="31"/>
      <c r="J6" s="31"/>
      <c r="K6" s="31"/>
      <c r="L6" s="31"/>
      <c r="M6" s="48"/>
      <c r="N6" s="58"/>
    </row>
    <row r="7" spans="1:21" x14ac:dyDescent="0.2">
      <c r="A7" s="390"/>
      <c r="B7" s="388"/>
      <c r="C7" s="389"/>
      <c r="D7" s="389"/>
      <c r="E7" s="389"/>
      <c r="F7" s="389"/>
      <c r="G7" s="392"/>
      <c r="H7" s="388"/>
      <c r="I7" s="389"/>
      <c r="J7" s="389"/>
      <c r="K7" s="389"/>
      <c r="L7" s="389"/>
      <c r="M7" s="389"/>
      <c r="N7" s="40"/>
    </row>
    <row r="8" spans="1:21" x14ac:dyDescent="0.2">
      <c r="A8" s="391"/>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3"/>
      <c r="C18" s="393"/>
      <c r="D18" s="393"/>
      <c r="E18" s="393"/>
      <c r="F18" s="393"/>
      <c r="G18" s="394"/>
      <c r="H18" s="7"/>
      <c r="I18" s="7"/>
      <c r="J18" s="7"/>
      <c r="K18" s="7"/>
      <c r="L18" s="7"/>
      <c r="M18" s="7"/>
      <c r="N18" s="101"/>
      <c r="O18" s="98"/>
      <c r="P18" s="59"/>
      <c r="Q18" s="38"/>
      <c r="R18" s="8"/>
      <c r="S18" s="8"/>
      <c r="T18" s="8"/>
    </row>
    <row r="19" spans="1:20" x14ac:dyDescent="0.2">
      <c r="A19" s="36"/>
      <c r="B19" s="395"/>
      <c r="C19" s="396"/>
      <c r="D19" s="396"/>
      <c r="E19" s="396"/>
      <c r="F19" s="396"/>
      <c r="G19" s="396"/>
      <c r="H19" s="101"/>
      <c r="I19" s="102"/>
      <c r="J19" s="103"/>
      <c r="K19" s="50"/>
      <c r="L19" s="103"/>
      <c r="M19" s="104"/>
      <c r="N19" s="101"/>
      <c r="O19" s="98"/>
      <c r="P19" s="59"/>
      <c r="Q19" s="38"/>
      <c r="R19" s="8"/>
      <c r="S19" s="8"/>
      <c r="T19" s="8"/>
    </row>
    <row r="20" spans="1:20" x14ac:dyDescent="0.2">
      <c r="A20" s="37"/>
      <c r="B20" s="397"/>
      <c r="C20" s="398"/>
      <c r="D20" s="397"/>
      <c r="E20" s="398"/>
      <c r="F20" s="397"/>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6"/>
      <c r="B22" s="388"/>
      <c r="C22" s="389"/>
      <c r="D22" s="389"/>
      <c r="E22" s="389"/>
      <c r="F22" s="389"/>
      <c r="G22" s="389"/>
      <c r="H22" s="101"/>
      <c r="I22" s="102"/>
      <c r="J22" s="103"/>
      <c r="K22" s="50"/>
      <c r="L22" s="103"/>
      <c r="M22" s="104"/>
      <c r="N22" s="101"/>
      <c r="O22" s="98"/>
      <c r="P22" s="59"/>
      <c r="Q22" s="38"/>
      <c r="R22" s="8"/>
      <c r="S22" s="8"/>
      <c r="T22" s="8"/>
    </row>
    <row r="23" spans="1:20" x14ac:dyDescent="0.2">
      <c r="A23" s="387"/>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1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49</v>
      </c>
      <c r="M1" s="90" t="e">
        <f>Obsah!#REF!</f>
        <v>#REF!</v>
      </c>
    </row>
    <row r="2" spans="1:24" ht="7.5" customHeight="1" x14ac:dyDescent="0.2"/>
    <row r="3" spans="1:24" x14ac:dyDescent="0.2">
      <c r="A3" s="27"/>
      <c r="B3" s="393"/>
      <c r="C3" s="393"/>
      <c r="D3" s="393"/>
      <c r="E3" s="393"/>
      <c r="F3" s="393"/>
      <c r="G3" s="394"/>
      <c r="H3" s="400"/>
      <c r="I3" s="393"/>
      <c r="J3" s="393"/>
      <c r="K3" s="393"/>
      <c r="L3" s="393"/>
      <c r="M3" s="393"/>
      <c r="N3" s="9"/>
    </row>
    <row r="4" spans="1:24" x14ac:dyDescent="0.2">
      <c r="A4" s="27"/>
      <c r="B4" s="401"/>
      <c r="C4" s="402"/>
      <c r="D4" s="402"/>
      <c r="E4" s="402"/>
      <c r="F4" s="402"/>
      <c r="G4" s="403"/>
      <c r="H4" s="401"/>
      <c r="I4" s="402"/>
      <c r="J4" s="402"/>
      <c r="K4" s="402"/>
      <c r="L4" s="402"/>
      <c r="M4" s="402"/>
      <c r="N4" s="39"/>
    </row>
    <row r="5" spans="1:24" x14ac:dyDescent="0.2">
      <c r="A5" s="15"/>
      <c r="B5" s="399"/>
      <c r="C5" s="398"/>
      <c r="D5" s="399"/>
      <c r="E5" s="398"/>
      <c r="F5" s="399"/>
      <c r="G5" s="398"/>
      <c r="H5" s="399"/>
      <c r="I5" s="398"/>
      <c r="J5" s="399"/>
      <c r="K5" s="398"/>
      <c r="L5" s="399"/>
      <c r="M5" s="397"/>
      <c r="N5" s="58"/>
    </row>
    <row r="6" spans="1:24" x14ac:dyDescent="0.2">
      <c r="A6" s="13"/>
      <c r="B6" s="63"/>
      <c r="C6" s="31"/>
      <c r="D6" s="31"/>
      <c r="E6" s="31"/>
      <c r="F6" s="31"/>
      <c r="G6" s="31"/>
      <c r="H6" s="31"/>
      <c r="I6" s="31"/>
      <c r="J6" s="31"/>
      <c r="K6" s="31"/>
      <c r="L6" s="31"/>
      <c r="M6" s="32"/>
      <c r="N6" s="58"/>
    </row>
    <row r="7" spans="1:24" x14ac:dyDescent="0.2">
      <c r="A7" s="390"/>
      <c r="B7" s="388"/>
      <c r="C7" s="389"/>
      <c r="D7" s="389"/>
      <c r="E7" s="389"/>
      <c r="F7" s="389"/>
      <c r="G7" s="392"/>
      <c r="H7" s="388"/>
      <c r="I7" s="389"/>
      <c r="J7" s="389"/>
      <c r="K7" s="389"/>
      <c r="L7" s="389"/>
      <c r="M7" s="389"/>
      <c r="N7" s="40"/>
    </row>
    <row r="8" spans="1:24" x14ac:dyDescent="0.2">
      <c r="A8" s="391"/>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3"/>
      <c r="C18" s="393"/>
      <c r="D18" s="393"/>
      <c r="E18" s="393"/>
      <c r="F18" s="393"/>
      <c r="G18" s="394"/>
      <c r="H18" s="98"/>
      <c r="I18" s="98"/>
      <c r="J18" s="98"/>
      <c r="K18" s="98"/>
      <c r="L18" s="98"/>
      <c r="M18" s="98"/>
      <c r="N18" s="101"/>
      <c r="O18" s="98"/>
    </row>
    <row r="19" spans="1:15" x14ac:dyDescent="0.2">
      <c r="A19" s="36"/>
      <c r="B19" s="395"/>
      <c r="C19" s="396"/>
      <c r="D19" s="396"/>
      <c r="E19" s="396"/>
      <c r="F19" s="396"/>
      <c r="G19" s="396"/>
      <c r="H19" s="101"/>
      <c r="I19" s="102"/>
      <c r="J19" s="103"/>
      <c r="K19" s="50"/>
      <c r="L19" s="103"/>
      <c r="M19" s="104"/>
      <c r="N19" s="101"/>
      <c r="O19" s="98"/>
    </row>
    <row r="20" spans="1:15" x14ac:dyDescent="0.2">
      <c r="A20" s="37"/>
      <c r="B20" s="397"/>
      <c r="C20" s="398"/>
      <c r="D20" s="397"/>
      <c r="E20" s="398"/>
      <c r="F20" s="397"/>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6"/>
      <c r="B22" s="388"/>
      <c r="C22" s="389"/>
      <c r="D22" s="389"/>
      <c r="E22" s="389"/>
      <c r="F22" s="389"/>
      <c r="G22" s="389"/>
      <c r="H22" s="101"/>
      <c r="I22" s="102"/>
      <c r="J22" s="103"/>
      <c r="K22" s="50"/>
      <c r="L22" s="103"/>
      <c r="M22" s="104"/>
      <c r="N22" s="101"/>
      <c r="O22" s="98"/>
    </row>
    <row r="23" spans="1:15" x14ac:dyDescent="0.2">
      <c r="A23" s="387"/>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50</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3"/>
      <c r="C3" s="393"/>
      <c r="D3" s="393"/>
      <c r="E3" s="393"/>
      <c r="F3" s="393"/>
      <c r="G3" s="394"/>
      <c r="H3" s="400"/>
      <c r="I3" s="393"/>
      <c r="J3" s="393"/>
      <c r="K3" s="393"/>
      <c r="L3" s="393"/>
      <c r="M3" s="393"/>
      <c r="N3" s="9"/>
    </row>
    <row r="4" spans="1:21" ht="13.5" customHeight="1" x14ac:dyDescent="0.2">
      <c r="A4" s="27"/>
      <c r="B4" s="401"/>
      <c r="C4" s="402"/>
      <c r="D4" s="402"/>
      <c r="E4" s="402"/>
      <c r="F4" s="402"/>
      <c r="G4" s="403"/>
      <c r="H4" s="401"/>
      <c r="I4" s="402"/>
      <c r="J4" s="402"/>
      <c r="K4" s="402"/>
      <c r="L4" s="402"/>
      <c r="M4" s="402"/>
      <c r="N4" s="39"/>
    </row>
    <row r="5" spans="1:21" x14ac:dyDescent="0.2">
      <c r="A5" s="15"/>
      <c r="B5" s="399"/>
      <c r="C5" s="398"/>
      <c r="D5" s="399"/>
      <c r="E5" s="398"/>
      <c r="F5" s="399"/>
      <c r="G5" s="398"/>
      <c r="H5" s="399"/>
      <c r="I5" s="398"/>
      <c r="J5" s="399"/>
      <c r="K5" s="398"/>
      <c r="L5" s="399"/>
      <c r="M5" s="397"/>
      <c r="N5" s="58"/>
    </row>
    <row r="6" spans="1:21" x14ac:dyDescent="0.2">
      <c r="A6" s="13"/>
      <c r="B6" s="63"/>
      <c r="C6" s="31"/>
      <c r="D6" s="31"/>
      <c r="E6" s="31"/>
      <c r="F6" s="31"/>
      <c r="G6" s="31"/>
      <c r="H6" s="31"/>
      <c r="I6" s="31"/>
      <c r="J6" s="31"/>
      <c r="K6" s="31"/>
      <c r="L6" s="31"/>
      <c r="M6" s="48"/>
      <c r="N6" s="58"/>
    </row>
    <row r="7" spans="1:21" x14ac:dyDescent="0.2">
      <c r="A7" s="390"/>
      <c r="B7" s="388"/>
      <c r="C7" s="389"/>
      <c r="D7" s="389"/>
      <c r="E7" s="389"/>
      <c r="F7" s="389"/>
      <c r="G7" s="392"/>
      <c r="H7" s="388"/>
      <c r="I7" s="389"/>
      <c r="J7" s="389"/>
      <c r="K7" s="389"/>
      <c r="L7" s="389"/>
      <c r="M7" s="389"/>
      <c r="N7" s="40"/>
    </row>
    <row r="8" spans="1:21" x14ac:dyDescent="0.2">
      <c r="A8" s="391"/>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3"/>
      <c r="C18" s="393"/>
      <c r="D18" s="393"/>
      <c r="E18" s="393"/>
      <c r="F18" s="393"/>
      <c r="G18" s="394"/>
      <c r="H18" s="7"/>
      <c r="I18" s="7"/>
      <c r="J18" s="7"/>
      <c r="K18" s="7"/>
      <c r="L18" s="7"/>
      <c r="M18" s="7"/>
      <c r="N18" s="101"/>
      <c r="O18" s="98"/>
      <c r="P18" s="59"/>
      <c r="Q18" s="38"/>
      <c r="R18" s="8"/>
      <c r="S18" s="8"/>
      <c r="T18" s="8"/>
    </row>
    <row r="19" spans="1:20" x14ac:dyDescent="0.2">
      <c r="A19" s="36"/>
      <c r="B19" s="395"/>
      <c r="C19" s="396"/>
      <c r="D19" s="396"/>
      <c r="E19" s="396"/>
      <c r="F19" s="396"/>
      <c r="G19" s="396"/>
      <c r="H19" s="101"/>
      <c r="I19" s="102"/>
      <c r="J19" s="103"/>
      <c r="K19" s="50"/>
      <c r="L19" s="103"/>
      <c r="M19" s="104"/>
      <c r="N19" s="101"/>
      <c r="O19" s="98"/>
      <c r="P19" s="59"/>
      <c r="Q19" s="38"/>
      <c r="R19" s="8"/>
      <c r="S19" s="8"/>
      <c r="T19" s="8"/>
    </row>
    <row r="20" spans="1:20" x14ac:dyDescent="0.2">
      <c r="A20" s="37"/>
      <c r="B20" s="397"/>
      <c r="C20" s="398"/>
      <c r="D20" s="397"/>
      <c r="E20" s="398"/>
      <c r="F20" s="397"/>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6"/>
      <c r="B22" s="388"/>
      <c r="C22" s="389"/>
      <c r="D22" s="389"/>
      <c r="E22" s="389"/>
      <c r="F22" s="389"/>
      <c r="G22" s="389"/>
      <c r="H22" s="101"/>
      <c r="I22" s="102"/>
      <c r="J22" s="103"/>
      <c r="K22" s="50"/>
      <c r="L22" s="103"/>
      <c r="M22" s="104"/>
      <c r="N22" s="101"/>
      <c r="O22" s="98"/>
      <c r="P22" s="59"/>
      <c r="Q22" s="38"/>
      <c r="R22" s="8"/>
      <c r="S22" s="8"/>
      <c r="T22" s="8"/>
    </row>
    <row r="23" spans="1:20" x14ac:dyDescent="0.2">
      <c r="A23" s="387"/>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5"/>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51</v>
      </c>
      <c r="M1" s="90" t="e">
        <f>Obsah!#REF!</f>
        <v>#REF!</v>
      </c>
    </row>
    <row r="2" spans="1:24" ht="7.5" customHeight="1" x14ac:dyDescent="0.2"/>
    <row r="3" spans="1:24" x14ac:dyDescent="0.2">
      <c r="A3" s="27"/>
      <c r="B3" s="393"/>
      <c r="C3" s="393"/>
      <c r="D3" s="393"/>
      <c r="E3" s="393"/>
      <c r="F3" s="393"/>
      <c r="G3" s="394"/>
      <c r="H3" s="400"/>
      <c r="I3" s="393"/>
      <c r="J3" s="393"/>
      <c r="K3" s="393"/>
      <c r="L3" s="393"/>
      <c r="M3" s="393"/>
      <c r="N3" s="9"/>
    </row>
    <row r="4" spans="1:24" x14ac:dyDescent="0.2">
      <c r="A4" s="27"/>
      <c r="B4" s="401"/>
      <c r="C4" s="402"/>
      <c r="D4" s="402"/>
      <c r="E4" s="402"/>
      <c r="F4" s="402"/>
      <c r="G4" s="403"/>
      <c r="H4" s="401"/>
      <c r="I4" s="402"/>
      <c r="J4" s="402"/>
      <c r="K4" s="402"/>
      <c r="L4" s="402"/>
      <c r="M4" s="402"/>
      <c r="N4" s="39"/>
    </row>
    <row r="5" spans="1:24" x14ac:dyDescent="0.2">
      <c r="A5" s="15"/>
      <c r="B5" s="399"/>
      <c r="C5" s="398"/>
      <c r="D5" s="399"/>
      <c r="E5" s="398"/>
      <c r="F5" s="399"/>
      <c r="G5" s="398"/>
      <c r="H5" s="399"/>
      <c r="I5" s="398"/>
      <c r="J5" s="399"/>
      <c r="K5" s="398"/>
      <c r="L5" s="399"/>
      <c r="M5" s="397"/>
      <c r="N5" s="58"/>
    </row>
    <row r="6" spans="1:24" x14ac:dyDescent="0.2">
      <c r="A6" s="13"/>
      <c r="B6" s="63"/>
      <c r="C6" s="31"/>
      <c r="D6" s="31"/>
      <c r="E6" s="31"/>
      <c r="F6" s="31"/>
      <c r="G6" s="31"/>
      <c r="H6" s="31"/>
      <c r="I6" s="31"/>
      <c r="J6" s="31"/>
      <c r="K6" s="31"/>
      <c r="L6" s="31"/>
      <c r="M6" s="32"/>
      <c r="N6" s="58"/>
    </row>
    <row r="7" spans="1:24" x14ac:dyDescent="0.2">
      <c r="A7" s="390"/>
      <c r="B7" s="388"/>
      <c r="C7" s="389"/>
      <c r="D7" s="389"/>
      <c r="E7" s="389"/>
      <c r="F7" s="389"/>
      <c r="G7" s="392"/>
      <c r="H7" s="388"/>
      <c r="I7" s="389"/>
      <c r="J7" s="389"/>
      <c r="K7" s="389"/>
      <c r="L7" s="389"/>
      <c r="M7" s="389"/>
      <c r="N7" s="40"/>
    </row>
    <row r="8" spans="1:24" x14ac:dyDescent="0.2">
      <c r="A8" s="391"/>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3"/>
      <c r="C18" s="393"/>
      <c r="D18" s="393"/>
      <c r="E18" s="393"/>
      <c r="F18" s="393"/>
      <c r="G18" s="394"/>
      <c r="H18" s="98"/>
      <c r="I18" s="98"/>
      <c r="J18" s="98"/>
      <c r="K18" s="98"/>
      <c r="L18" s="98"/>
      <c r="M18" s="98"/>
      <c r="N18" s="101"/>
      <c r="O18" s="98"/>
    </row>
    <row r="19" spans="1:15" x14ac:dyDescent="0.2">
      <c r="A19" s="36"/>
      <c r="B19" s="395"/>
      <c r="C19" s="396"/>
      <c r="D19" s="396"/>
      <c r="E19" s="396"/>
      <c r="F19" s="396"/>
      <c r="G19" s="396"/>
      <c r="H19" s="101"/>
      <c r="I19" s="102"/>
      <c r="J19" s="103"/>
      <c r="K19" s="50"/>
      <c r="L19" s="103"/>
      <c r="M19" s="104"/>
      <c r="N19" s="101"/>
      <c r="O19" s="98"/>
    </row>
    <row r="20" spans="1:15" x14ac:dyDescent="0.2">
      <c r="A20" s="37"/>
      <c r="B20" s="397"/>
      <c r="C20" s="398"/>
      <c r="D20" s="397"/>
      <c r="E20" s="398"/>
      <c r="F20" s="397"/>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6"/>
      <c r="B22" s="388"/>
      <c r="C22" s="389"/>
      <c r="D22" s="389"/>
      <c r="E22" s="389"/>
      <c r="F22" s="389"/>
      <c r="G22" s="389"/>
      <c r="H22" s="101"/>
      <c r="I22" s="102"/>
      <c r="J22" s="103"/>
      <c r="K22" s="50"/>
      <c r="L22" s="103"/>
      <c r="M22" s="104"/>
      <c r="N22" s="101"/>
      <c r="O22" s="98"/>
    </row>
    <row r="23" spans="1:15" x14ac:dyDescent="0.2">
      <c r="A23" s="387"/>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6"/>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52</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3"/>
      <c r="C3" s="393"/>
      <c r="D3" s="393"/>
      <c r="E3" s="393"/>
      <c r="F3" s="393"/>
      <c r="G3" s="394"/>
      <c r="H3" s="400"/>
      <c r="I3" s="393"/>
      <c r="J3" s="393"/>
      <c r="K3" s="393"/>
      <c r="L3" s="393"/>
      <c r="M3" s="393"/>
      <c r="N3" s="9"/>
    </row>
    <row r="4" spans="1:21" ht="13.5" customHeight="1" x14ac:dyDescent="0.2">
      <c r="A4" s="27"/>
      <c r="B4" s="401"/>
      <c r="C4" s="402"/>
      <c r="D4" s="402"/>
      <c r="E4" s="402"/>
      <c r="F4" s="402"/>
      <c r="G4" s="403"/>
      <c r="H4" s="401"/>
      <c r="I4" s="402"/>
      <c r="J4" s="402"/>
      <c r="K4" s="402"/>
      <c r="L4" s="402"/>
      <c r="M4" s="402"/>
      <c r="N4" s="39"/>
    </row>
    <row r="5" spans="1:21" x14ac:dyDescent="0.2">
      <c r="A5" s="15"/>
      <c r="B5" s="399"/>
      <c r="C5" s="398"/>
      <c r="D5" s="399"/>
      <c r="E5" s="398"/>
      <c r="F5" s="399"/>
      <c r="G5" s="398"/>
      <c r="H5" s="399"/>
      <c r="I5" s="398"/>
      <c r="J5" s="399"/>
      <c r="K5" s="398"/>
      <c r="L5" s="399"/>
      <c r="M5" s="397"/>
      <c r="N5" s="58"/>
    </row>
    <row r="6" spans="1:21" x14ac:dyDescent="0.2">
      <c r="A6" s="13"/>
      <c r="B6" s="63"/>
      <c r="C6" s="31"/>
      <c r="D6" s="31"/>
      <c r="E6" s="31"/>
      <c r="F6" s="31"/>
      <c r="G6" s="31"/>
      <c r="H6" s="31"/>
      <c r="I6" s="31"/>
      <c r="J6" s="31"/>
      <c r="K6" s="31"/>
      <c r="L6" s="31"/>
      <c r="M6" s="48"/>
      <c r="N6" s="58"/>
    </row>
    <row r="7" spans="1:21" x14ac:dyDescent="0.2">
      <c r="A7" s="390"/>
      <c r="B7" s="388"/>
      <c r="C7" s="389"/>
      <c r="D7" s="389"/>
      <c r="E7" s="389"/>
      <c r="F7" s="389"/>
      <c r="G7" s="392"/>
      <c r="H7" s="388"/>
      <c r="I7" s="389"/>
      <c r="J7" s="389"/>
      <c r="K7" s="389"/>
      <c r="L7" s="389"/>
      <c r="M7" s="389"/>
      <c r="N7" s="40"/>
    </row>
    <row r="8" spans="1:21" x14ac:dyDescent="0.2">
      <c r="A8" s="391"/>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3"/>
      <c r="C18" s="393"/>
      <c r="D18" s="393"/>
      <c r="E18" s="393"/>
      <c r="F18" s="393"/>
      <c r="G18" s="394"/>
      <c r="H18" s="7"/>
      <c r="I18" s="7"/>
      <c r="J18" s="7"/>
      <c r="K18" s="7"/>
      <c r="L18" s="7"/>
      <c r="M18" s="7"/>
      <c r="N18" s="101"/>
      <c r="O18" s="98"/>
      <c r="P18" s="59"/>
      <c r="Q18" s="38"/>
      <c r="R18" s="8"/>
      <c r="S18" s="8"/>
      <c r="T18" s="8"/>
    </row>
    <row r="19" spans="1:20" x14ac:dyDescent="0.2">
      <c r="A19" s="36"/>
      <c r="B19" s="395"/>
      <c r="C19" s="396"/>
      <c r="D19" s="396"/>
      <c r="E19" s="396"/>
      <c r="F19" s="396"/>
      <c r="G19" s="396"/>
      <c r="H19" s="101"/>
      <c r="I19" s="102"/>
      <c r="J19" s="103"/>
      <c r="K19" s="50"/>
      <c r="L19" s="103"/>
      <c r="M19" s="104"/>
      <c r="N19" s="101"/>
      <c r="O19" s="98"/>
      <c r="P19" s="59"/>
      <c r="Q19" s="38"/>
      <c r="R19" s="8"/>
      <c r="S19" s="8"/>
      <c r="T19" s="8"/>
    </row>
    <row r="20" spans="1:20" x14ac:dyDescent="0.2">
      <c r="A20" s="37"/>
      <c r="B20" s="397"/>
      <c r="C20" s="398"/>
      <c r="D20" s="397"/>
      <c r="E20" s="398"/>
      <c r="F20" s="397"/>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6"/>
      <c r="B22" s="388"/>
      <c r="C22" s="389"/>
      <c r="D22" s="389"/>
      <c r="E22" s="389"/>
      <c r="F22" s="389"/>
      <c r="G22" s="389"/>
      <c r="H22" s="101"/>
      <c r="I22" s="102"/>
      <c r="J22" s="103"/>
      <c r="K22" s="50"/>
      <c r="L22" s="103"/>
      <c r="M22" s="104"/>
      <c r="N22" s="101"/>
      <c r="O22" s="98"/>
      <c r="P22" s="59"/>
      <c r="Q22" s="38"/>
      <c r="R22" s="8"/>
      <c r="S22" s="8"/>
      <c r="T22" s="8"/>
    </row>
    <row r="23" spans="1:20" x14ac:dyDescent="0.2">
      <c r="A23" s="387"/>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7"/>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53</v>
      </c>
      <c r="M1" s="90" t="e">
        <f>Obsah!#REF!</f>
        <v>#REF!</v>
      </c>
    </row>
    <row r="2" spans="1:24" ht="7.5" customHeight="1" x14ac:dyDescent="0.2"/>
    <row r="3" spans="1:24" x14ac:dyDescent="0.2">
      <c r="A3" s="27"/>
      <c r="B3" s="393"/>
      <c r="C3" s="393"/>
      <c r="D3" s="393"/>
      <c r="E3" s="393"/>
      <c r="F3" s="393"/>
      <c r="G3" s="394"/>
      <c r="H3" s="400"/>
      <c r="I3" s="393"/>
      <c r="J3" s="393"/>
      <c r="K3" s="393"/>
      <c r="L3" s="393"/>
      <c r="M3" s="393"/>
      <c r="N3" s="9"/>
    </row>
    <row r="4" spans="1:24" x14ac:dyDescent="0.2">
      <c r="A4" s="27"/>
      <c r="B4" s="401"/>
      <c r="C4" s="402"/>
      <c r="D4" s="402"/>
      <c r="E4" s="402"/>
      <c r="F4" s="402"/>
      <c r="G4" s="403"/>
      <c r="H4" s="401"/>
      <c r="I4" s="402"/>
      <c r="J4" s="402"/>
      <c r="K4" s="402"/>
      <c r="L4" s="402"/>
      <c r="M4" s="402"/>
      <c r="N4" s="39"/>
    </row>
    <row r="5" spans="1:24" x14ac:dyDescent="0.2">
      <c r="A5" s="15"/>
      <c r="B5" s="399"/>
      <c r="C5" s="398"/>
      <c r="D5" s="399"/>
      <c r="E5" s="398"/>
      <c r="F5" s="399"/>
      <c r="G5" s="398"/>
      <c r="H5" s="399"/>
      <c r="I5" s="398"/>
      <c r="J5" s="399"/>
      <c r="K5" s="398"/>
      <c r="L5" s="399"/>
      <c r="M5" s="397"/>
      <c r="N5" s="58"/>
    </row>
    <row r="6" spans="1:24" x14ac:dyDescent="0.2">
      <c r="A6" s="47"/>
      <c r="B6" s="63"/>
      <c r="C6" s="31"/>
      <c r="D6" s="31"/>
      <c r="E6" s="31"/>
      <c r="F6" s="31"/>
      <c r="G6" s="31"/>
      <c r="H6" s="31"/>
      <c r="I6" s="31"/>
      <c r="J6" s="31"/>
      <c r="K6" s="31"/>
      <c r="L6" s="31"/>
      <c r="M6" s="32"/>
      <c r="N6" s="58"/>
    </row>
    <row r="7" spans="1:24" x14ac:dyDescent="0.2">
      <c r="A7" s="390"/>
      <c r="B7" s="388"/>
      <c r="C7" s="389"/>
      <c r="D7" s="389"/>
      <c r="E7" s="389"/>
      <c r="F7" s="389"/>
      <c r="G7" s="392"/>
      <c r="H7" s="388"/>
      <c r="I7" s="389"/>
      <c r="J7" s="389"/>
      <c r="K7" s="389"/>
      <c r="L7" s="389"/>
      <c r="M7" s="389"/>
      <c r="N7" s="40"/>
    </row>
    <row r="8" spans="1:24" x14ac:dyDescent="0.2">
      <c r="A8" s="391"/>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3"/>
      <c r="C18" s="393"/>
      <c r="D18" s="393"/>
      <c r="E18" s="393"/>
      <c r="F18" s="393"/>
      <c r="G18" s="394"/>
      <c r="H18" s="98"/>
      <c r="I18" s="98"/>
      <c r="J18" s="98"/>
      <c r="K18" s="98"/>
      <c r="L18" s="98"/>
      <c r="M18" s="98"/>
      <c r="N18" s="101"/>
      <c r="O18" s="98"/>
    </row>
    <row r="19" spans="1:15" x14ac:dyDescent="0.2">
      <c r="A19" s="36"/>
      <c r="B19" s="395"/>
      <c r="C19" s="396"/>
      <c r="D19" s="396"/>
      <c r="E19" s="396"/>
      <c r="F19" s="396"/>
      <c r="G19" s="396"/>
      <c r="H19" s="101"/>
      <c r="I19" s="102"/>
      <c r="J19" s="103"/>
      <c r="K19" s="50"/>
      <c r="L19" s="103"/>
      <c r="M19" s="104"/>
      <c r="N19" s="101"/>
      <c r="O19" s="98"/>
    </row>
    <row r="20" spans="1:15" x14ac:dyDescent="0.2">
      <c r="A20" s="37"/>
      <c r="B20" s="397"/>
      <c r="C20" s="398"/>
      <c r="D20" s="397"/>
      <c r="E20" s="398"/>
      <c r="F20" s="397"/>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6"/>
      <c r="B22" s="388"/>
      <c r="C22" s="389"/>
      <c r="D22" s="389"/>
      <c r="E22" s="389"/>
      <c r="F22" s="389"/>
      <c r="G22" s="389"/>
      <c r="H22" s="101"/>
      <c r="I22" s="102"/>
      <c r="J22" s="103"/>
      <c r="K22" s="50"/>
      <c r="L22" s="103"/>
      <c r="M22" s="104"/>
      <c r="N22" s="101"/>
      <c r="O22" s="98"/>
    </row>
    <row r="23" spans="1:15" x14ac:dyDescent="0.2">
      <c r="A23" s="387"/>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8"/>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54</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3"/>
      <c r="C3" s="393"/>
      <c r="D3" s="393"/>
      <c r="E3" s="393"/>
      <c r="F3" s="393"/>
      <c r="G3" s="394"/>
      <c r="H3" s="400"/>
      <c r="I3" s="393"/>
      <c r="J3" s="393"/>
      <c r="K3" s="393"/>
      <c r="L3" s="393"/>
      <c r="M3" s="393"/>
      <c r="N3" s="9"/>
    </row>
    <row r="4" spans="1:21" ht="13.5" customHeight="1" x14ac:dyDescent="0.2">
      <c r="A4" s="27"/>
      <c r="B4" s="401"/>
      <c r="C4" s="402"/>
      <c r="D4" s="402"/>
      <c r="E4" s="402"/>
      <c r="F4" s="402"/>
      <c r="G4" s="403"/>
      <c r="H4" s="401"/>
      <c r="I4" s="402"/>
      <c r="J4" s="402"/>
      <c r="K4" s="402"/>
      <c r="L4" s="402"/>
      <c r="M4" s="402"/>
      <c r="N4" s="39"/>
    </row>
    <row r="5" spans="1:21" x14ac:dyDescent="0.2">
      <c r="A5" s="15"/>
      <c r="B5" s="399"/>
      <c r="C5" s="398"/>
      <c r="D5" s="399"/>
      <c r="E5" s="398"/>
      <c r="F5" s="399"/>
      <c r="G5" s="398"/>
      <c r="H5" s="399"/>
      <c r="I5" s="398"/>
      <c r="J5" s="399"/>
      <c r="K5" s="398"/>
      <c r="L5" s="399"/>
      <c r="M5" s="397"/>
      <c r="N5" s="58"/>
    </row>
    <row r="6" spans="1:21" x14ac:dyDescent="0.2">
      <c r="A6" s="13"/>
      <c r="B6" s="63"/>
      <c r="C6" s="31"/>
      <c r="D6" s="31"/>
      <c r="E6" s="31"/>
      <c r="F6" s="31"/>
      <c r="G6" s="31"/>
      <c r="H6" s="31"/>
      <c r="I6" s="31"/>
      <c r="J6" s="31"/>
      <c r="K6" s="31"/>
      <c r="L6" s="31"/>
      <c r="M6" s="48"/>
      <c r="N6" s="58"/>
    </row>
    <row r="7" spans="1:21" x14ac:dyDescent="0.2">
      <c r="A7" s="390"/>
      <c r="B7" s="388"/>
      <c r="C7" s="389"/>
      <c r="D7" s="389"/>
      <c r="E7" s="389"/>
      <c r="F7" s="389"/>
      <c r="G7" s="392"/>
      <c r="H7" s="388"/>
      <c r="I7" s="389"/>
      <c r="J7" s="389"/>
      <c r="K7" s="389"/>
      <c r="L7" s="389"/>
      <c r="M7" s="389"/>
      <c r="N7" s="40"/>
    </row>
    <row r="8" spans="1:21" x14ac:dyDescent="0.2">
      <c r="A8" s="391"/>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3"/>
      <c r="C18" s="393"/>
      <c r="D18" s="393"/>
      <c r="E18" s="393"/>
      <c r="F18" s="393"/>
      <c r="G18" s="394"/>
      <c r="H18" s="7"/>
      <c r="I18" s="7"/>
      <c r="J18" s="7"/>
      <c r="K18" s="7"/>
      <c r="L18" s="7"/>
      <c r="M18" s="7"/>
      <c r="N18" s="101"/>
      <c r="O18" s="98"/>
      <c r="P18" s="59"/>
      <c r="Q18" s="38"/>
      <c r="R18" s="8"/>
      <c r="S18" s="8"/>
      <c r="T18" s="8"/>
    </row>
    <row r="19" spans="1:20" x14ac:dyDescent="0.2">
      <c r="A19" s="36"/>
      <c r="B19" s="395"/>
      <c r="C19" s="396"/>
      <c r="D19" s="396"/>
      <c r="E19" s="396"/>
      <c r="F19" s="396"/>
      <c r="G19" s="396"/>
      <c r="H19" s="101"/>
      <c r="I19" s="102"/>
      <c r="J19" s="103"/>
      <c r="K19" s="50"/>
      <c r="L19" s="103"/>
      <c r="M19" s="104"/>
      <c r="N19" s="101"/>
      <c r="O19" s="98"/>
      <c r="P19" s="59"/>
      <c r="Q19" s="38"/>
      <c r="R19" s="8"/>
      <c r="S19" s="8"/>
      <c r="T19" s="8"/>
    </row>
    <row r="20" spans="1:20" x14ac:dyDescent="0.2">
      <c r="A20" s="37"/>
      <c r="B20" s="397"/>
      <c r="C20" s="398"/>
      <c r="D20" s="397"/>
      <c r="E20" s="398"/>
      <c r="F20" s="397"/>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6"/>
      <c r="B22" s="388"/>
      <c r="C22" s="389"/>
      <c r="D22" s="389"/>
      <c r="E22" s="389"/>
      <c r="F22" s="389"/>
      <c r="G22" s="389"/>
      <c r="H22" s="101"/>
      <c r="I22" s="102"/>
      <c r="J22" s="103"/>
      <c r="K22" s="50"/>
      <c r="L22" s="103"/>
      <c r="M22" s="104"/>
      <c r="N22" s="101"/>
      <c r="O22" s="98"/>
      <c r="P22" s="59"/>
      <c r="Q22" s="38"/>
      <c r="R22" s="8"/>
      <c r="S22" s="8"/>
      <c r="T22" s="8"/>
    </row>
    <row r="23" spans="1:20" x14ac:dyDescent="0.2">
      <c r="A23" s="387"/>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9"/>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4" ht="18" x14ac:dyDescent="0.25">
      <c r="A1" s="89" t="s">
        <v>55</v>
      </c>
      <c r="M1" s="90" t="e">
        <f>Obsah!#REF!</f>
        <v>#REF!</v>
      </c>
    </row>
    <row r="2" spans="1:24" ht="7.5" customHeight="1" x14ac:dyDescent="0.2"/>
    <row r="3" spans="1:24" x14ac:dyDescent="0.2">
      <c r="A3" s="27"/>
      <c r="B3" s="393"/>
      <c r="C3" s="393"/>
      <c r="D3" s="393"/>
      <c r="E3" s="393"/>
      <c r="F3" s="393"/>
      <c r="G3" s="394"/>
      <c r="H3" s="400"/>
      <c r="I3" s="393"/>
      <c r="J3" s="393"/>
      <c r="K3" s="393"/>
      <c r="L3" s="393"/>
      <c r="M3" s="393"/>
      <c r="N3" s="9"/>
    </row>
    <row r="4" spans="1:24" x14ac:dyDescent="0.2">
      <c r="A4" s="27"/>
      <c r="B4" s="401"/>
      <c r="C4" s="402"/>
      <c r="D4" s="402"/>
      <c r="E4" s="402"/>
      <c r="F4" s="402"/>
      <c r="G4" s="403"/>
      <c r="H4" s="401"/>
      <c r="I4" s="402"/>
      <c r="J4" s="402"/>
      <c r="K4" s="402"/>
      <c r="L4" s="402"/>
      <c r="M4" s="402"/>
      <c r="N4" s="39"/>
    </row>
    <row r="5" spans="1:24" x14ac:dyDescent="0.2">
      <c r="A5" s="15"/>
      <c r="B5" s="399"/>
      <c r="C5" s="398"/>
      <c r="D5" s="399"/>
      <c r="E5" s="398"/>
      <c r="F5" s="399"/>
      <c r="G5" s="398"/>
      <c r="H5" s="399"/>
      <c r="I5" s="398"/>
      <c r="J5" s="399"/>
      <c r="K5" s="398"/>
      <c r="L5" s="399"/>
      <c r="M5" s="397"/>
      <c r="N5" s="58"/>
    </row>
    <row r="6" spans="1:24" x14ac:dyDescent="0.2">
      <c r="A6" s="13"/>
      <c r="B6" s="63"/>
      <c r="C6" s="31"/>
      <c r="D6" s="31"/>
      <c r="E6" s="31"/>
      <c r="F6" s="31"/>
      <c r="G6" s="31"/>
      <c r="H6" s="31"/>
      <c r="I6" s="31"/>
      <c r="J6" s="31"/>
      <c r="K6" s="31"/>
      <c r="L6" s="31"/>
      <c r="M6" s="32"/>
      <c r="N6" s="58"/>
    </row>
    <row r="7" spans="1:24" x14ac:dyDescent="0.2">
      <c r="A7" s="390"/>
      <c r="B7" s="388"/>
      <c r="C7" s="389"/>
      <c r="D7" s="389"/>
      <c r="E7" s="389"/>
      <c r="F7" s="389"/>
      <c r="G7" s="392"/>
      <c r="H7" s="388"/>
      <c r="I7" s="389"/>
      <c r="J7" s="389"/>
      <c r="K7" s="389"/>
      <c r="L7" s="389"/>
      <c r="M7" s="389"/>
      <c r="N7" s="40"/>
    </row>
    <row r="8" spans="1:24" x14ac:dyDescent="0.2">
      <c r="A8" s="391"/>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3"/>
      <c r="C18" s="393"/>
      <c r="D18" s="393"/>
      <c r="E18" s="393"/>
      <c r="F18" s="393"/>
      <c r="G18" s="394"/>
      <c r="H18" s="98"/>
      <c r="I18" s="98"/>
      <c r="J18" s="98"/>
      <c r="K18" s="98"/>
      <c r="L18" s="98"/>
      <c r="M18" s="98"/>
      <c r="N18" s="101"/>
      <c r="O18" s="98"/>
    </row>
    <row r="19" spans="1:15" x14ac:dyDescent="0.2">
      <c r="A19" s="36"/>
      <c r="B19" s="395"/>
      <c r="C19" s="396"/>
      <c r="D19" s="396"/>
      <c r="E19" s="396"/>
      <c r="F19" s="396"/>
      <c r="G19" s="396"/>
      <c r="H19" s="101"/>
      <c r="I19" s="102"/>
      <c r="J19" s="103"/>
      <c r="K19" s="50"/>
      <c r="L19" s="103"/>
      <c r="M19" s="104"/>
      <c r="N19" s="101"/>
      <c r="O19" s="98"/>
    </row>
    <row r="20" spans="1:15" x14ac:dyDescent="0.2">
      <c r="A20" s="37"/>
      <c r="B20" s="397"/>
      <c r="C20" s="398"/>
      <c r="D20" s="397"/>
      <c r="E20" s="398"/>
      <c r="F20" s="397"/>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6"/>
      <c r="B22" s="388"/>
      <c r="C22" s="389"/>
      <c r="D22" s="389"/>
      <c r="E22" s="389"/>
      <c r="F22" s="389"/>
      <c r="G22" s="389"/>
      <c r="H22" s="101"/>
      <c r="I22" s="102"/>
      <c r="J22" s="103"/>
      <c r="K22" s="50"/>
      <c r="L22" s="103"/>
      <c r="M22" s="104"/>
      <c r="N22" s="101"/>
      <c r="O22" s="98"/>
    </row>
    <row r="23" spans="1:15" x14ac:dyDescent="0.2">
      <c r="A23" s="387"/>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30"/>
  <dimension ref="A1:U38"/>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56</v>
      </c>
      <c r="B1" s="98"/>
      <c r="C1" s="98"/>
      <c r="D1" s="98"/>
      <c r="E1" s="98"/>
      <c r="F1" s="98"/>
      <c r="G1" s="98"/>
      <c r="H1" s="98"/>
      <c r="I1" s="98"/>
      <c r="J1" s="98"/>
      <c r="K1" s="98"/>
      <c r="L1" s="98"/>
      <c r="M1" s="90" t="e">
        <f>Obsah!#REF!</f>
        <v>#REF!</v>
      </c>
      <c r="N1" s="98"/>
      <c r="O1" s="98"/>
    </row>
    <row r="2" spans="1:21" ht="7.5" customHeight="1" x14ac:dyDescent="0.25">
      <c r="A2" s="89"/>
      <c r="B2" s="98"/>
      <c r="C2" s="98"/>
      <c r="D2" s="98"/>
      <c r="E2" s="98"/>
      <c r="F2" s="98"/>
      <c r="G2" s="98"/>
      <c r="H2" s="98"/>
      <c r="I2" s="98"/>
      <c r="J2" s="98"/>
      <c r="K2" s="98"/>
      <c r="L2" s="98"/>
      <c r="M2" s="98"/>
      <c r="N2" s="98"/>
      <c r="O2" s="98"/>
    </row>
    <row r="3" spans="1:21" x14ac:dyDescent="0.2">
      <c r="A3" s="27"/>
      <c r="B3" s="393"/>
      <c r="C3" s="393"/>
      <c r="D3" s="393"/>
      <c r="E3" s="393"/>
      <c r="F3" s="393"/>
      <c r="G3" s="394"/>
      <c r="H3" s="400"/>
      <c r="I3" s="393"/>
      <c r="J3" s="393"/>
      <c r="K3" s="393"/>
      <c r="L3" s="393"/>
      <c r="M3" s="393"/>
      <c r="N3" s="9"/>
    </row>
    <row r="4" spans="1:21" ht="13.5" customHeight="1" x14ac:dyDescent="0.2">
      <c r="A4" s="27"/>
      <c r="B4" s="401"/>
      <c r="C4" s="402"/>
      <c r="D4" s="402"/>
      <c r="E4" s="402"/>
      <c r="F4" s="402"/>
      <c r="G4" s="403"/>
      <c r="H4" s="401"/>
      <c r="I4" s="402"/>
      <c r="J4" s="402"/>
      <c r="K4" s="402"/>
      <c r="L4" s="402"/>
      <c r="M4" s="402"/>
      <c r="N4" s="39"/>
    </row>
    <row r="5" spans="1:21" x14ac:dyDescent="0.2">
      <c r="A5" s="15"/>
      <c r="B5" s="399"/>
      <c r="C5" s="398"/>
      <c r="D5" s="399"/>
      <c r="E5" s="398"/>
      <c r="F5" s="399"/>
      <c r="G5" s="398"/>
      <c r="H5" s="399"/>
      <c r="I5" s="398"/>
      <c r="J5" s="399"/>
      <c r="K5" s="398"/>
      <c r="L5" s="399"/>
      <c r="M5" s="397"/>
      <c r="N5" s="58"/>
    </row>
    <row r="6" spans="1:21" x14ac:dyDescent="0.2">
      <c r="A6" s="13"/>
      <c r="B6" s="63"/>
      <c r="C6" s="31"/>
      <c r="D6" s="31"/>
      <c r="E6" s="31"/>
      <c r="F6" s="31"/>
      <c r="G6" s="31"/>
      <c r="H6" s="31"/>
      <c r="I6" s="31"/>
      <c r="J6" s="31"/>
      <c r="K6" s="31"/>
      <c r="L6" s="31"/>
      <c r="M6" s="48"/>
      <c r="N6" s="58"/>
    </row>
    <row r="7" spans="1:21" x14ac:dyDescent="0.2">
      <c r="A7" s="390"/>
      <c r="B7" s="388"/>
      <c r="C7" s="389"/>
      <c r="D7" s="389"/>
      <c r="E7" s="389"/>
      <c r="F7" s="389"/>
      <c r="G7" s="392"/>
      <c r="H7" s="388"/>
      <c r="I7" s="389"/>
      <c r="J7" s="389"/>
      <c r="K7" s="389"/>
      <c r="L7" s="389"/>
      <c r="M7" s="389"/>
      <c r="N7" s="40"/>
    </row>
    <row r="8" spans="1:21" x14ac:dyDescent="0.2">
      <c r="A8" s="391"/>
      <c r="B8" s="33"/>
      <c r="C8" s="45"/>
      <c r="D8" s="34"/>
      <c r="E8" s="45"/>
      <c r="F8" s="34"/>
      <c r="G8" s="45"/>
      <c r="H8" s="33"/>
      <c r="I8" s="45"/>
      <c r="J8" s="34"/>
      <c r="K8" s="45"/>
      <c r="L8" s="34"/>
      <c r="M8" s="45"/>
      <c r="N8" s="1"/>
    </row>
    <row r="9" spans="1:21" x14ac:dyDescent="0.2">
      <c r="A9" s="35"/>
      <c r="B9" s="91"/>
      <c r="C9" s="92"/>
      <c r="D9" s="18"/>
      <c r="E9" s="92"/>
      <c r="F9" s="18"/>
      <c r="G9" s="92"/>
      <c r="H9" s="91"/>
      <c r="I9" s="92"/>
      <c r="J9" s="18"/>
      <c r="K9" s="92"/>
      <c r="L9" s="18"/>
      <c r="M9" s="92"/>
      <c r="N9" s="50"/>
      <c r="O9" s="104"/>
    </row>
    <row r="10" spans="1:21" x14ac:dyDescent="0.2">
      <c r="A10" s="35"/>
      <c r="B10" s="91"/>
      <c r="C10" s="92"/>
      <c r="D10" s="18"/>
      <c r="E10" s="92"/>
      <c r="F10" s="18"/>
      <c r="G10" s="92"/>
      <c r="H10" s="91"/>
      <c r="I10" s="92"/>
      <c r="J10" s="18"/>
      <c r="K10" s="92"/>
      <c r="L10" s="18"/>
      <c r="M10" s="92"/>
      <c r="N10" s="50"/>
      <c r="O10" s="104"/>
    </row>
    <row r="11" spans="1:21" x14ac:dyDescent="0.2">
      <c r="A11" s="26"/>
      <c r="B11" s="24"/>
      <c r="C11" s="92"/>
      <c r="D11" s="12"/>
      <c r="E11" s="92"/>
      <c r="F11" s="12"/>
      <c r="G11" s="92"/>
      <c r="H11" s="24"/>
      <c r="I11" s="92"/>
      <c r="J11" s="12"/>
      <c r="K11" s="92"/>
      <c r="L11" s="12"/>
      <c r="M11" s="92"/>
      <c r="N11" s="50"/>
      <c r="O11" s="104"/>
    </row>
    <row r="12" spans="1:21" x14ac:dyDescent="0.2">
      <c r="A12" s="26"/>
      <c r="B12" s="91"/>
      <c r="C12" s="92"/>
      <c r="D12" s="18"/>
      <c r="E12" s="92"/>
      <c r="F12" s="18"/>
      <c r="G12" s="92"/>
      <c r="H12" s="91"/>
      <c r="I12" s="92"/>
      <c r="J12" s="18"/>
      <c r="K12" s="92"/>
      <c r="L12" s="18"/>
      <c r="M12" s="92"/>
      <c r="N12" s="50"/>
      <c r="O12" s="104"/>
    </row>
    <row r="13" spans="1:21" x14ac:dyDescent="0.2">
      <c r="A13" s="26"/>
      <c r="B13" s="24"/>
      <c r="C13" s="92"/>
      <c r="D13" s="12"/>
      <c r="E13" s="92"/>
      <c r="F13" s="12"/>
      <c r="G13" s="92"/>
      <c r="H13" s="24"/>
      <c r="I13" s="92"/>
      <c r="J13" s="12"/>
      <c r="K13" s="92"/>
      <c r="L13" s="12"/>
      <c r="M13" s="92"/>
      <c r="N13" s="50"/>
      <c r="O13" s="104"/>
    </row>
    <row r="14" spans="1:21" x14ac:dyDescent="0.2">
      <c r="A14" s="26"/>
      <c r="B14" s="91"/>
      <c r="C14" s="92"/>
      <c r="D14" s="18"/>
      <c r="E14" s="92"/>
      <c r="F14" s="18"/>
      <c r="G14" s="92"/>
      <c r="H14" s="91"/>
      <c r="I14" s="92"/>
      <c r="J14" s="18"/>
      <c r="K14" s="92"/>
      <c r="L14" s="18"/>
      <c r="M14" s="92"/>
      <c r="N14" s="50"/>
      <c r="O14" s="104"/>
      <c r="P14" s="17"/>
      <c r="Q14" s="38"/>
      <c r="R14" s="8"/>
      <c r="S14" s="8"/>
      <c r="T14" s="8"/>
      <c r="U14" s="8"/>
    </row>
    <row r="15" spans="1:21" x14ac:dyDescent="0.2">
      <c r="A15" s="26"/>
      <c r="B15" s="91"/>
      <c r="C15" s="92"/>
      <c r="D15" s="18"/>
      <c r="E15" s="94"/>
      <c r="F15" s="18"/>
      <c r="G15" s="94"/>
      <c r="H15" s="91"/>
      <c r="I15" s="94"/>
      <c r="J15" s="18"/>
      <c r="K15" s="94"/>
      <c r="L15" s="18"/>
      <c r="M15" s="94"/>
      <c r="N15" s="50"/>
      <c r="O15" s="104"/>
      <c r="P15" s="17"/>
      <c r="Q15" s="38"/>
      <c r="R15" s="8"/>
      <c r="S15" s="8"/>
      <c r="T15" s="8"/>
      <c r="U15" s="8"/>
    </row>
    <row r="16" spans="1:21" ht="12.75" thickBot="1" x14ac:dyDescent="0.25">
      <c r="A16" s="14"/>
      <c r="B16" s="22"/>
      <c r="C16" s="95"/>
      <c r="D16" s="5"/>
      <c r="E16" s="96"/>
      <c r="F16" s="5"/>
      <c r="G16" s="96"/>
      <c r="H16" s="22"/>
      <c r="I16" s="97"/>
      <c r="J16" s="5"/>
      <c r="K16" s="97"/>
      <c r="L16" s="5"/>
      <c r="M16" s="97"/>
      <c r="N16" s="50"/>
      <c r="O16" s="104"/>
      <c r="P16" s="17"/>
      <c r="Q16" s="38"/>
      <c r="R16" s="8"/>
      <c r="S16" s="8"/>
      <c r="T16" s="8"/>
      <c r="U16" s="8"/>
    </row>
    <row r="17" spans="1:20" x14ac:dyDescent="0.2">
      <c r="A17" s="16"/>
      <c r="B17" s="98"/>
      <c r="C17" s="98"/>
      <c r="D17" s="98"/>
      <c r="E17" s="98"/>
      <c r="F17" s="98"/>
      <c r="G17" s="98"/>
      <c r="H17" s="98"/>
      <c r="I17" s="98"/>
      <c r="J17" s="98"/>
      <c r="K17" s="98"/>
      <c r="L17" s="99"/>
      <c r="M17" s="99"/>
      <c r="N17" s="100"/>
      <c r="O17" s="99"/>
    </row>
    <row r="18" spans="1:20" x14ac:dyDescent="0.2">
      <c r="A18" s="49"/>
      <c r="B18" s="393"/>
      <c r="C18" s="393"/>
      <c r="D18" s="393"/>
      <c r="E18" s="393"/>
      <c r="F18" s="393"/>
      <c r="G18" s="394"/>
      <c r="H18" s="7"/>
      <c r="I18" s="7"/>
      <c r="J18" s="7"/>
      <c r="K18" s="7"/>
      <c r="L18" s="7"/>
      <c r="M18" s="7"/>
      <c r="N18" s="101"/>
      <c r="O18" s="98"/>
      <c r="P18" s="59"/>
      <c r="Q18" s="38"/>
      <c r="R18" s="8"/>
      <c r="S18" s="8"/>
      <c r="T18" s="8"/>
    </row>
    <row r="19" spans="1:20" x14ac:dyDescent="0.2">
      <c r="A19" s="36"/>
      <c r="B19" s="395"/>
      <c r="C19" s="396"/>
      <c r="D19" s="396"/>
      <c r="E19" s="396"/>
      <c r="F19" s="396"/>
      <c r="G19" s="396"/>
      <c r="H19" s="101"/>
      <c r="I19" s="102"/>
      <c r="J19" s="103"/>
      <c r="K19" s="50"/>
      <c r="L19" s="103"/>
      <c r="M19" s="104"/>
      <c r="N19" s="101"/>
      <c r="O19" s="98"/>
      <c r="P19" s="59"/>
      <c r="Q19" s="38"/>
      <c r="R19" s="8"/>
      <c r="S19" s="8"/>
      <c r="T19" s="8"/>
    </row>
    <row r="20" spans="1:20" x14ac:dyDescent="0.2">
      <c r="A20" s="37"/>
      <c r="B20" s="397"/>
      <c r="C20" s="398"/>
      <c r="D20" s="397"/>
      <c r="E20" s="398"/>
      <c r="F20" s="397"/>
      <c r="G20" s="398"/>
      <c r="H20" s="101"/>
      <c r="I20" s="102"/>
      <c r="J20" s="103"/>
      <c r="K20" s="50"/>
      <c r="L20" s="103"/>
      <c r="M20" s="104"/>
      <c r="N20" s="101"/>
      <c r="O20" s="98"/>
      <c r="P20" s="59"/>
      <c r="Q20" s="38"/>
      <c r="R20" s="44"/>
      <c r="S20" s="44"/>
      <c r="T20" s="44"/>
    </row>
    <row r="21" spans="1:20" x14ac:dyDescent="0.2">
      <c r="A21" s="62"/>
      <c r="B21" s="63"/>
      <c r="C21" s="31"/>
      <c r="D21" s="31"/>
      <c r="E21" s="31"/>
      <c r="F21" s="31"/>
      <c r="G21" s="48"/>
      <c r="H21" s="101"/>
      <c r="I21" s="102"/>
      <c r="J21" s="103"/>
      <c r="K21" s="50"/>
      <c r="L21" s="103"/>
      <c r="M21" s="104"/>
      <c r="N21" s="101"/>
      <c r="O21" s="98"/>
      <c r="P21" s="59"/>
      <c r="Q21" s="38"/>
      <c r="R21" s="8"/>
      <c r="S21" s="8"/>
      <c r="T21" s="8"/>
    </row>
    <row r="22" spans="1:20" x14ac:dyDescent="0.2">
      <c r="A22" s="386"/>
      <c r="B22" s="388"/>
      <c r="C22" s="389"/>
      <c r="D22" s="389"/>
      <c r="E22" s="389"/>
      <c r="F22" s="389"/>
      <c r="G22" s="389"/>
      <c r="H22" s="101"/>
      <c r="I22" s="102"/>
      <c r="J22" s="103"/>
      <c r="K22" s="50"/>
      <c r="L22" s="103"/>
      <c r="M22" s="104"/>
      <c r="N22" s="101"/>
      <c r="O22" s="98"/>
      <c r="P22" s="59"/>
      <c r="Q22" s="38"/>
      <c r="R22" s="8"/>
      <c r="S22" s="8"/>
      <c r="T22" s="8"/>
    </row>
    <row r="23" spans="1:20" x14ac:dyDescent="0.2">
      <c r="A23" s="387"/>
      <c r="B23" s="33"/>
      <c r="C23" s="46"/>
      <c r="D23" s="34"/>
      <c r="E23" s="46"/>
      <c r="F23" s="34"/>
      <c r="G23" s="46"/>
      <c r="H23" s="98"/>
      <c r="I23" s="98"/>
      <c r="J23" s="103"/>
      <c r="K23" s="50"/>
      <c r="L23" s="103"/>
      <c r="M23" s="104"/>
      <c r="N23" s="101"/>
      <c r="O23" s="98"/>
      <c r="P23" s="59"/>
      <c r="Q23" s="38"/>
      <c r="R23" s="41"/>
      <c r="S23" s="44"/>
      <c r="T23" s="44"/>
    </row>
    <row r="24" spans="1:20" x14ac:dyDescent="0.2">
      <c r="A24" s="29"/>
      <c r="B24" s="56"/>
      <c r="C24" s="42"/>
      <c r="D24" s="19"/>
      <c r="E24" s="42"/>
      <c r="F24" s="19"/>
      <c r="G24" s="42"/>
      <c r="H24" s="98"/>
      <c r="I24" s="98"/>
      <c r="J24" s="103"/>
      <c r="K24" s="50"/>
      <c r="L24" s="103"/>
      <c r="M24" s="104"/>
      <c r="N24" s="101"/>
      <c r="O24" s="102"/>
      <c r="T24" s="99"/>
    </row>
    <row r="25" spans="1:20" x14ac:dyDescent="0.2">
      <c r="A25" s="29"/>
      <c r="B25" s="56"/>
      <c r="C25" s="42"/>
      <c r="D25" s="19"/>
      <c r="E25" s="42"/>
      <c r="F25" s="19"/>
      <c r="G25" s="42"/>
      <c r="H25" s="98"/>
      <c r="I25" s="98"/>
      <c r="J25" s="103"/>
      <c r="K25" s="50"/>
      <c r="L25" s="103"/>
      <c r="M25" s="104"/>
      <c r="N25" s="101"/>
      <c r="O25" s="102"/>
    </row>
    <row r="26" spans="1:20" x14ac:dyDescent="0.2">
      <c r="A26" s="29"/>
      <c r="B26" s="56"/>
      <c r="C26" s="42"/>
      <c r="D26" s="19"/>
      <c r="E26" s="42"/>
      <c r="F26" s="19"/>
      <c r="G26" s="42"/>
      <c r="H26" s="98"/>
      <c r="I26" s="98"/>
      <c r="J26" s="103"/>
      <c r="K26" s="50"/>
      <c r="L26" s="103"/>
      <c r="M26" s="104"/>
      <c r="N26" s="101"/>
      <c r="O26" s="102"/>
    </row>
    <row r="27" spans="1:20" ht="12.75" thickBot="1" x14ac:dyDescent="0.25">
      <c r="A27" s="30"/>
      <c r="B27" s="57"/>
      <c r="C27" s="43"/>
      <c r="D27" s="21"/>
      <c r="E27" s="43"/>
      <c r="F27" s="21"/>
      <c r="G27" s="43"/>
      <c r="H27" s="98"/>
      <c r="I27" s="98"/>
      <c r="J27" s="98"/>
      <c r="K27" s="98"/>
      <c r="L27" s="98"/>
      <c r="M27" s="98"/>
      <c r="N27" s="101"/>
      <c r="O27" s="102"/>
    </row>
    <row r="28" spans="1:20" x14ac:dyDescent="0.2">
      <c r="A28" s="17"/>
      <c r="B28" s="17"/>
      <c r="C28" s="38"/>
      <c r="D28" s="8"/>
      <c r="E28" s="8"/>
      <c r="F28" s="8"/>
      <c r="G28" s="99"/>
      <c r="H28" s="98"/>
      <c r="I28" s="98"/>
      <c r="J28" s="98"/>
      <c r="K28" s="98"/>
      <c r="L28" s="98"/>
      <c r="M28" s="98"/>
    </row>
    <row r="29" spans="1:20" x14ac:dyDescent="0.2">
      <c r="H29" s="98"/>
      <c r="I29" s="98"/>
      <c r="J29" s="98"/>
      <c r="K29" s="98"/>
      <c r="L29" s="98"/>
      <c r="M29" s="98"/>
    </row>
    <row r="30" spans="1:20" x14ac:dyDescent="0.2">
      <c r="J30" s="103"/>
      <c r="K30" s="103"/>
      <c r="L30" s="103"/>
      <c r="M30" s="103"/>
    </row>
    <row r="31" spans="1:20" x14ac:dyDescent="0.2">
      <c r="H31" s="103"/>
      <c r="I31" s="105"/>
      <c r="J31" s="103"/>
      <c r="K31" s="93"/>
      <c r="L31" s="93"/>
      <c r="M31" s="93"/>
    </row>
    <row r="32" spans="1:20" ht="12.75" customHeight="1" x14ac:dyDescent="0.2">
      <c r="H32" s="103"/>
      <c r="I32" s="105"/>
      <c r="J32" s="103"/>
      <c r="K32" s="93"/>
      <c r="L32" s="93"/>
      <c r="M32" s="93"/>
    </row>
    <row r="33" spans="8:13" x14ac:dyDescent="0.2">
      <c r="H33" s="103"/>
      <c r="I33" s="105"/>
      <c r="J33" s="103"/>
      <c r="K33" s="93"/>
      <c r="L33" s="93"/>
      <c r="M33" s="93"/>
    </row>
    <row r="34" spans="8:13" ht="13.5" customHeight="1" x14ac:dyDescent="0.2">
      <c r="H34" s="103"/>
      <c r="I34" s="105"/>
      <c r="J34" s="103"/>
      <c r="K34" s="93"/>
      <c r="L34" s="93"/>
      <c r="M34" s="93"/>
    </row>
    <row r="35" spans="8:13" ht="12.7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8">
    <tabColor rgb="FF00B050"/>
  </sheetPr>
  <dimension ref="A1:I63"/>
  <sheetViews>
    <sheetView showGridLines="0" view="pageBreakPreview" zoomScaleNormal="70" zoomScaleSheetLayoutView="100" zoomScalePageLayoutView="70" workbookViewId="0">
      <selection activeCell="M34" sqref="M34"/>
    </sheetView>
  </sheetViews>
  <sheetFormatPr defaultColWidth="9.140625" defaultRowHeight="12.75" x14ac:dyDescent="0.2"/>
  <cols>
    <col min="1" max="8" width="11" style="149" customWidth="1"/>
    <col min="9" max="9" width="11.42578125" style="149" customWidth="1"/>
    <col min="10" max="16384" width="9.140625" style="149"/>
  </cols>
  <sheetData>
    <row r="1" spans="1:9" ht="20.25" x14ac:dyDescent="0.2">
      <c r="A1" s="175" t="s">
        <v>203</v>
      </c>
      <c r="I1" s="150"/>
    </row>
    <row r="2" spans="1:9" s="152" customFormat="1" ht="6" customHeight="1" x14ac:dyDescent="0.2">
      <c r="A2" s="151"/>
    </row>
    <row r="3" spans="1:9" ht="12.75" customHeight="1" x14ac:dyDescent="0.2">
      <c r="A3" s="358" t="s">
        <v>305</v>
      </c>
      <c r="B3" s="358"/>
      <c r="C3" s="358"/>
      <c r="D3" s="358"/>
      <c r="E3" s="358"/>
      <c r="F3" s="358"/>
      <c r="G3" s="358"/>
      <c r="H3" s="358"/>
      <c r="I3" s="358"/>
    </row>
    <row r="4" spans="1:9" ht="12.75" customHeight="1" x14ac:dyDescent="0.2">
      <c r="A4" s="358"/>
      <c r="B4" s="358"/>
      <c r="C4" s="358"/>
      <c r="D4" s="358"/>
      <c r="E4" s="358"/>
      <c r="F4" s="358"/>
      <c r="G4" s="358"/>
      <c r="H4" s="358"/>
      <c r="I4" s="358"/>
    </row>
    <row r="5" spans="1:9" ht="12.75" customHeight="1" x14ac:dyDescent="0.2">
      <c r="A5" s="358"/>
      <c r="B5" s="358"/>
      <c r="C5" s="358"/>
      <c r="D5" s="358"/>
      <c r="E5" s="358"/>
      <c r="F5" s="358"/>
      <c r="G5" s="358"/>
      <c r="H5" s="358"/>
      <c r="I5" s="358"/>
    </row>
    <row r="6" spans="1:9" ht="12.75" customHeight="1" x14ac:dyDescent="0.2">
      <c r="A6" s="358"/>
      <c r="B6" s="358"/>
      <c r="C6" s="358"/>
      <c r="D6" s="358"/>
      <c r="E6" s="358"/>
      <c r="F6" s="358"/>
      <c r="G6" s="358"/>
      <c r="H6" s="358"/>
      <c r="I6" s="358"/>
    </row>
    <row r="7" spans="1:9" ht="12.75" customHeight="1" x14ac:dyDescent="0.2">
      <c r="A7" s="358"/>
      <c r="B7" s="358"/>
      <c r="C7" s="358"/>
      <c r="D7" s="358"/>
      <c r="E7" s="358"/>
      <c r="F7" s="358"/>
      <c r="G7" s="358"/>
      <c r="H7" s="358"/>
      <c r="I7" s="358"/>
    </row>
    <row r="8" spans="1:9" ht="12.75" customHeight="1" x14ac:dyDescent="0.2">
      <c r="A8" s="358"/>
      <c r="B8" s="358"/>
      <c r="C8" s="358"/>
      <c r="D8" s="358"/>
      <c r="E8" s="358"/>
      <c r="F8" s="358"/>
      <c r="G8" s="358"/>
      <c r="H8" s="358"/>
      <c r="I8" s="358"/>
    </row>
    <row r="9" spans="1:9" ht="12.75" customHeight="1" x14ac:dyDescent="0.2">
      <c r="A9" s="358"/>
      <c r="B9" s="358"/>
      <c r="C9" s="358"/>
      <c r="D9" s="358"/>
      <c r="E9" s="358"/>
      <c r="F9" s="358"/>
      <c r="G9" s="358"/>
      <c r="H9" s="358"/>
      <c r="I9" s="358"/>
    </row>
    <row r="10" spans="1:9" ht="12.75" customHeight="1" x14ac:dyDescent="0.2">
      <c r="A10" s="358"/>
      <c r="B10" s="358"/>
      <c r="C10" s="358"/>
      <c r="D10" s="358"/>
      <c r="E10" s="358"/>
      <c r="F10" s="358"/>
      <c r="G10" s="358"/>
      <c r="H10" s="358"/>
      <c r="I10" s="358"/>
    </row>
    <row r="11" spans="1:9" ht="12.75" customHeight="1" x14ac:dyDescent="0.2">
      <c r="A11" s="358"/>
      <c r="B11" s="358"/>
      <c r="C11" s="358"/>
      <c r="D11" s="358"/>
      <c r="E11" s="358"/>
      <c r="F11" s="358"/>
      <c r="G11" s="358"/>
      <c r="H11" s="358"/>
      <c r="I11" s="358"/>
    </row>
    <row r="12" spans="1:9" ht="12.75" customHeight="1" x14ac:dyDescent="0.2">
      <c r="A12" s="358"/>
      <c r="B12" s="358"/>
      <c r="C12" s="358"/>
      <c r="D12" s="358"/>
      <c r="E12" s="358"/>
      <c r="F12" s="358"/>
      <c r="G12" s="358"/>
      <c r="H12" s="358"/>
      <c r="I12" s="358"/>
    </row>
    <row r="13" spans="1:9" ht="12.75" customHeight="1" x14ac:dyDescent="0.2">
      <c r="A13" s="358"/>
      <c r="B13" s="358"/>
      <c r="C13" s="358"/>
      <c r="D13" s="358"/>
      <c r="E13" s="358"/>
      <c r="F13" s="358"/>
      <c r="G13" s="358"/>
      <c r="H13" s="358"/>
      <c r="I13" s="358"/>
    </row>
    <row r="14" spans="1:9" ht="12.75" customHeight="1" x14ac:dyDescent="0.2">
      <c r="A14" s="358"/>
      <c r="B14" s="358"/>
      <c r="C14" s="358"/>
      <c r="D14" s="358"/>
      <c r="E14" s="358"/>
      <c r="F14" s="358"/>
      <c r="G14" s="358"/>
      <c r="H14" s="358"/>
      <c r="I14" s="358"/>
    </row>
    <row r="15" spans="1:9" ht="12.75" customHeight="1" x14ac:dyDescent="0.2">
      <c r="A15" s="358"/>
      <c r="B15" s="358"/>
      <c r="C15" s="358"/>
      <c r="D15" s="358"/>
      <c r="E15" s="358"/>
      <c r="F15" s="358"/>
      <c r="G15" s="358"/>
      <c r="H15" s="358"/>
      <c r="I15" s="358"/>
    </row>
    <row r="16" spans="1:9" ht="12.75" customHeight="1" x14ac:dyDescent="0.2">
      <c r="A16" s="358"/>
      <c r="B16" s="358"/>
      <c r="C16" s="358"/>
      <c r="D16" s="358"/>
      <c r="E16" s="358"/>
      <c r="F16" s="358"/>
      <c r="G16" s="358"/>
      <c r="H16" s="358"/>
      <c r="I16" s="358"/>
    </row>
    <row r="17" spans="1:9" ht="12.75" customHeight="1" x14ac:dyDescent="0.2">
      <c r="A17" s="358"/>
      <c r="B17" s="358"/>
      <c r="C17" s="358"/>
      <c r="D17" s="358"/>
      <c r="E17" s="358"/>
      <c r="F17" s="358"/>
      <c r="G17" s="358"/>
      <c r="H17" s="358"/>
      <c r="I17" s="358"/>
    </row>
    <row r="18" spans="1:9" ht="12.75" customHeight="1" x14ac:dyDescent="0.2">
      <c r="A18" s="358"/>
      <c r="B18" s="358"/>
      <c r="C18" s="358"/>
      <c r="D18" s="358"/>
      <c r="E18" s="358"/>
      <c r="F18" s="358"/>
      <c r="G18" s="358"/>
      <c r="H18" s="358"/>
      <c r="I18" s="358"/>
    </row>
    <row r="19" spans="1:9" ht="12.75" customHeight="1" x14ac:dyDescent="0.2">
      <c r="A19" s="358"/>
      <c r="B19" s="358"/>
      <c r="C19" s="358"/>
      <c r="D19" s="358"/>
      <c r="E19" s="358"/>
      <c r="F19" s="358"/>
      <c r="G19" s="358"/>
      <c r="H19" s="358"/>
      <c r="I19" s="358"/>
    </row>
    <row r="20" spans="1:9" ht="12.75" customHeight="1" x14ac:dyDescent="0.2">
      <c r="A20" s="358"/>
      <c r="B20" s="358"/>
      <c r="C20" s="358"/>
      <c r="D20" s="358"/>
      <c r="E20" s="358"/>
      <c r="F20" s="358"/>
      <c r="G20" s="358"/>
      <c r="H20" s="358"/>
      <c r="I20" s="358"/>
    </row>
    <row r="21" spans="1:9" ht="12.75" customHeight="1" x14ac:dyDescent="0.2">
      <c r="A21" s="358"/>
      <c r="B21" s="358"/>
      <c r="C21" s="358"/>
      <c r="D21" s="358"/>
      <c r="E21" s="358"/>
      <c r="F21" s="358"/>
      <c r="G21" s="358"/>
      <c r="H21" s="358"/>
      <c r="I21" s="358"/>
    </row>
    <row r="22" spans="1:9" ht="12.75" customHeight="1" x14ac:dyDescent="0.2">
      <c r="A22" s="358"/>
      <c r="B22" s="358"/>
      <c r="C22" s="358"/>
      <c r="D22" s="358"/>
      <c r="E22" s="358"/>
      <c r="F22" s="358"/>
      <c r="G22" s="358"/>
      <c r="H22" s="358"/>
      <c r="I22" s="358"/>
    </row>
    <row r="23" spans="1:9" ht="12.75" customHeight="1" x14ac:dyDescent="0.2">
      <c r="A23" s="358"/>
      <c r="B23" s="358"/>
      <c r="C23" s="358"/>
      <c r="D23" s="358"/>
      <c r="E23" s="358"/>
      <c r="F23" s="358"/>
      <c r="G23" s="358"/>
      <c r="H23" s="358"/>
      <c r="I23" s="358"/>
    </row>
    <row r="24" spans="1:9" ht="12.75" customHeight="1" x14ac:dyDescent="0.2">
      <c r="A24" s="358"/>
      <c r="B24" s="358"/>
      <c r="C24" s="358"/>
      <c r="D24" s="358"/>
      <c r="E24" s="358"/>
      <c r="F24" s="358"/>
      <c r="G24" s="358"/>
      <c r="H24" s="358"/>
      <c r="I24" s="358"/>
    </row>
    <row r="25" spans="1:9" ht="12.75" customHeight="1" x14ac:dyDescent="0.2">
      <c r="A25" s="358"/>
      <c r="B25" s="358"/>
      <c r="C25" s="358"/>
      <c r="D25" s="358"/>
      <c r="E25" s="358"/>
      <c r="F25" s="358"/>
      <c r="G25" s="358"/>
      <c r="H25" s="358"/>
      <c r="I25" s="358"/>
    </row>
    <row r="26" spans="1:9" ht="12.75" customHeight="1" x14ac:dyDescent="0.2">
      <c r="A26" s="358"/>
      <c r="B26" s="358"/>
      <c r="C26" s="358"/>
      <c r="D26" s="358"/>
      <c r="E26" s="358"/>
      <c r="F26" s="358"/>
      <c r="G26" s="358"/>
      <c r="H26" s="358"/>
      <c r="I26" s="358"/>
    </row>
    <row r="27" spans="1:9" ht="12.75" customHeight="1" x14ac:dyDescent="0.2">
      <c r="A27" s="358"/>
      <c r="B27" s="358"/>
      <c r="C27" s="358"/>
      <c r="D27" s="358"/>
      <c r="E27" s="358"/>
      <c r="F27" s="358"/>
      <c r="G27" s="358"/>
      <c r="H27" s="358"/>
      <c r="I27" s="358"/>
    </row>
    <row r="28" spans="1:9" ht="12.75" customHeight="1" x14ac:dyDescent="0.2">
      <c r="A28" s="358"/>
      <c r="B28" s="358"/>
      <c r="C28" s="358"/>
      <c r="D28" s="358"/>
      <c r="E28" s="358"/>
      <c r="F28" s="358"/>
      <c r="G28" s="358"/>
      <c r="H28" s="358"/>
      <c r="I28" s="358"/>
    </row>
    <row r="29" spans="1:9" ht="12.75" customHeight="1" x14ac:dyDescent="0.2">
      <c r="A29" s="358"/>
      <c r="B29" s="358"/>
      <c r="C29" s="358"/>
      <c r="D29" s="358"/>
      <c r="E29" s="358"/>
      <c r="F29" s="358"/>
      <c r="G29" s="358"/>
      <c r="H29" s="358"/>
      <c r="I29" s="358"/>
    </row>
    <row r="30" spans="1:9" ht="12.75" customHeight="1" x14ac:dyDescent="0.2">
      <c r="A30" s="358"/>
      <c r="B30" s="358"/>
      <c r="C30" s="358"/>
      <c r="D30" s="358"/>
      <c r="E30" s="358"/>
      <c r="F30" s="358"/>
      <c r="G30" s="358"/>
      <c r="H30" s="358"/>
      <c r="I30" s="358"/>
    </row>
    <row r="31" spans="1:9" ht="12.75" customHeight="1" x14ac:dyDescent="0.2">
      <c r="A31" s="358"/>
      <c r="B31" s="358"/>
      <c r="C31" s="358"/>
      <c r="D31" s="358"/>
      <c r="E31" s="358"/>
      <c r="F31" s="358"/>
      <c r="G31" s="358"/>
      <c r="H31" s="358"/>
      <c r="I31" s="358"/>
    </row>
    <row r="32" spans="1:9" ht="12.75" customHeight="1" x14ac:dyDescent="0.2">
      <c r="A32" s="358"/>
      <c r="B32" s="358"/>
      <c r="C32" s="358"/>
      <c r="D32" s="358"/>
      <c r="E32" s="358"/>
      <c r="F32" s="358"/>
      <c r="G32" s="358"/>
      <c r="H32" s="358"/>
      <c r="I32" s="358"/>
    </row>
    <row r="33" spans="1:9" ht="12.75" customHeight="1" x14ac:dyDescent="0.2">
      <c r="A33" s="358"/>
      <c r="B33" s="358"/>
      <c r="C33" s="358"/>
      <c r="D33" s="358"/>
      <c r="E33" s="358"/>
      <c r="F33" s="358"/>
      <c r="G33" s="358"/>
      <c r="H33" s="358"/>
      <c r="I33" s="358"/>
    </row>
    <row r="34" spans="1:9" ht="12.75" customHeight="1" x14ac:dyDescent="0.2">
      <c r="A34" s="358"/>
      <c r="B34" s="358"/>
      <c r="C34" s="358"/>
      <c r="D34" s="358"/>
      <c r="E34" s="358"/>
      <c r="F34" s="358"/>
      <c r="G34" s="358"/>
      <c r="H34" s="358"/>
      <c r="I34" s="358"/>
    </row>
    <row r="35" spans="1:9" ht="12.75" customHeight="1" x14ac:dyDescent="0.2">
      <c r="A35" s="358"/>
      <c r="B35" s="358"/>
      <c r="C35" s="358"/>
      <c r="D35" s="358"/>
      <c r="E35" s="358"/>
      <c r="F35" s="358"/>
      <c r="G35" s="358"/>
      <c r="H35" s="358"/>
      <c r="I35" s="358"/>
    </row>
    <row r="36" spans="1:9" ht="12.75" customHeight="1" x14ac:dyDescent="0.2">
      <c r="A36" s="358"/>
      <c r="B36" s="358"/>
      <c r="C36" s="358"/>
      <c r="D36" s="358"/>
      <c r="E36" s="358"/>
      <c r="F36" s="358"/>
      <c r="G36" s="358"/>
      <c r="H36" s="358"/>
      <c r="I36" s="358"/>
    </row>
    <row r="37" spans="1:9" ht="12.75" customHeight="1" x14ac:dyDescent="0.2">
      <c r="A37" s="358"/>
      <c r="B37" s="358"/>
      <c r="C37" s="358"/>
      <c r="D37" s="358"/>
      <c r="E37" s="358"/>
      <c r="F37" s="358"/>
      <c r="G37" s="358"/>
      <c r="H37" s="358"/>
      <c r="I37" s="358"/>
    </row>
    <row r="38" spans="1:9" ht="12.75" customHeight="1" x14ac:dyDescent="0.2">
      <c r="A38" s="358"/>
      <c r="B38" s="358"/>
      <c r="C38" s="358"/>
      <c r="D38" s="358"/>
      <c r="E38" s="358"/>
      <c r="F38" s="358"/>
      <c r="G38" s="358"/>
      <c r="H38" s="358"/>
      <c r="I38" s="358"/>
    </row>
    <row r="39" spans="1:9" ht="12.75" customHeight="1" x14ac:dyDescent="0.2">
      <c r="A39" s="358"/>
      <c r="B39" s="358"/>
      <c r="C39" s="358"/>
      <c r="D39" s="358"/>
      <c r="E39" s="358"/>
      <c r="F39" s="358"/>
      <c r="G39" s="358"/>
      <c r="H39" s="358"/>
      <c r="I39" s="358"/>
    </row>
    <row r="40" spans="1:9" ht="12.75" customHeight="1" x14ac:dyDescent="0.2">
      <c r="A40" s="358"/>
      <c r="B40" s="358"/>
      <c r="C40" s="358"/>
      <c r="D40" s="358"/>
      <c r="E40" s="358"/>
      <c r="F40" s="358"/>
      <c r="G40" s="358"/>
      <c r="H40" s="358"/>
      <c r="I40" s="358"/>
    </row>
    <row r="41" spans="1:9" ht="12.75" customHeight="1" x14ac:dyDescent="0.2">
      <c r="A41" s="358"/>
      <c r="B41" s="358"/>
      <c r="C41" s="358"/>
      <c r="D41" s="358"/>
      <c r="E41" s="358"/>
      <c r="F41" s="358"/>
      <c r="G41" s="358"/>
      <c r="H41" s="358"/>
      <c r="I41" s="358"/>
    </row>
    <row r="42" spans="1:9" ht="12.75" customHeight="1" x14ac:dyDescent="0.2">
      <c r="A42" s="358"/>
      <c r="B42" s="358"/>
      <c r="C42" s="358"/>
      <c r="D42" s="358"/>
      <c r="E42" s="358"/>
      <c r="F42" s="358"/>
      <c r="G42" s="358"/>
      <c r="H42" s="358"/>
      <c r="I42" s="358"/>
    </row>
    <row r="43" spans="1:9" ht="12.75" customHeight="1" x14ac:dyDescent="0.2">
      <c r="A43" s="358"/>
      <c r="B43" s="358"/>
      <c r="C43" s="358"/>
      <c r="D43" s="358"/>
      <c r="E43" s="358"/>
      <c r="F43" s="358"/>
      <c r="G43" s="358"/>
      <c r="H43" s="358"/>
      <c r="I43" s="358"/>
    </row>
    <row r="44" spans="1:9" ht="12.75" customHeight="1" x14ac:dyDescent="0.2">
      <c r="A44" s="358"/>
      <c r="B44" s="358"/>
      <c r="C44" s="358"/>
      <c r="D44" s="358"/>
      <c r="E44" s="358"/>
      <c r="F44" s="358"/>
      <c r="G44" s="358"/>
      <c r="H44" s="358"/>
      <c r="I44" s="358"/>
    </row>
    <row r="45" spans="1:9" ht="12.75" customHeight="1" x14ac:dyDescent="0.2">
      <c r="A45" s="358"/>
      <c r="B45" s="358"/>
      <c r="C45" s="358"/>
      <c r="D45" s="358"/>
      <c r="E45" s="358"/>
      <c r="F45" s="358"/>
      <c r="G45" s="358"/>
      <c r="H45" s="358"/>
      <c r="I45" s="358"/>
    </row>
    <row r="46" spans="1:9" ht="12.75" customHeight="1" x14ac:dyDescent="0.2">
      <c r="A46" s="358"/>
      <c r="B46" s="358"/>
      <c r="C46" s="358"/>
      <c r="D46" s="358"/>
      <c r="E46" s="358"/>
      <c r="F46" s="358"/>
      <c r="G46" s="358"/>
      <c r="H46" s="358"/>
      <c r="I46" s="358"/>
    </row>
    <row r="47" spans="1:9" ht="12.75" customHeight="1" x14ac:dyDescent="0.2">
      <c r="A47" s="358"/>
      <c r="B47" s="358"/>
      <c r="C47" s="358"/>
      <c r="D47" s="358"/>
      <c r="E47" s="358"/>
      <c r="F47" s="358"/>
      <c r="G47" s="358"/>
      <c r="H47" s="358"/>
      <c r="I47" s="358"/>
    </row>
    <row r="48" spans="1:9" ht="12.75" customHeight="1" x14ac:dyDescent="0.2">
      <c r="A48" s="358"/>
      <c r="B48" s="358"/>
      <c r="C48" s="358"/>
      <c r="D48" s="358"/>
      <c r="E48" s="358"/>
      <c r="F48" s="358"/>
      <c r="G48" s="358"/>
      <c r="H48" s="358"/>
      <c r="I48" s="358"/>
    </row>
    <row r="49" spans="1:9" ht="12.75" customHeight="1" x14ac:dyDescent="0.2">
      <c r="A49" s="358"/>
      <c r="B49" s="358"/>
      <c r="C49" s="358"/>
      <c r="D49" s="358"/>
      <c r="E49" s="358"/>
      <c r="F49" s="358"/>
      <c r="G49" s="358"/>
      <c r="H49" s="358"/>
      <c r="I49" s="358"/>
    </row>
    <row r="50" spans="1:9" ht="12.75" customHeight="1" x14ac:dyDescent="0.2">
      <c r="A50" s="358"/>
      <c r="B50" s="358"/>
      <c r="C50" s="358"/>
      <c r="D50" s="358"/>
      <c r="E50" s="358"/>
      <c r="F50" s="358"/>
      <c r="G50" s="358"/>
      <c r="H50" s="358"/>
      <c r="I50" s="358"/>
    </row>
    <row r="51" spans="1:9" ht="12.75" customHeight="1" x14ac:dyDescent="0.2">
      <c r="A51" s="358"/>
      <c r="B51" s="358"/>
      <c r="C51" s="358"/>
      <c r="D51" s="358"/>
      <c r="E51" s="358"/>
      <c r="F51" s="358"/>
      <c r="G51" s="358"/>
      <c r="H51" s="358"/>
      <c r="I51" s="358"/>
    </row>
    <row r="52" spans="1:9" ht="12.75" customHeight="1" x14ac:dyDescent="0.2">
      <c r="A52" s="358"/>
      <c r="B52" s="358"/>
      <c r="C52" s="358"/>
      <c r="D52" s="358"/>
      <c r="E52" s="358"/>
      <c r="F52" s="358"/>
      <c r="G52" s="358"/>
      <c r="H52" s="358"/>
      <c r="I52" s="358"/>
    </row>
    <row r="53" spans="1:9" ht="12.75" customHeight="1" x14ac:dyDescent="0.2">
      <c r="A53" s="358"/>
      <c r="B53" s="358"/>
      <c r="C53" s="358"/>
      <c r="D53" s="358"/>
      <c r="E53" s="358"/>
      <c r="F53" s="358"/>
      <c r="G53" s="358"/>
      <c r="H53" s="358"/>
      <c r="I53" s="358"/>
    </row>
    <row r="54" spans="1:9" ht="12.75" customHeight="1" x14ac:dyDescent="0.2">
      <c r="A54" s="358"/>
      <c r="B54" s="358"/>
      <c r="C54" s="358"/>
      <c r="D54" s="358"/>
      <c r="E54" s="358"/>
      <c r="F54" s="358"/>
      <c r="G54" s="358"/>
      <c r="H54" s="358"/>
      <c r="I54" s="358"/>
    </row>
    <row r="55" spans="1:9" ht="12.75" customHeight="1" x14ac:dyDescent="0.2">
      <c r="A55" s="358"/>
      <c r="B55" s="358"/>
      <c r="C55" s="358"/>
      <c r="D55" s="358"/>
      <c r="E55" s="358"/>
      <c r="F55" s="358"/>
      <c r="G55" s="358"/>
      <c r="H55" s="358"/>
      <c r="I55" s="358"/>
    </row>
    <row r="56" spans="1:9" ht="12.75" customHeight="1" x14ac:dyDescent="0.2">
      <c r="A56" s="358"/>
      <c r="B56" s="358"/>
      <c r="C56" s="358"/>
      <c r="D56" s="358"/>
      <c r="E56" s="358"/>
      <c r="F56" s="358"/>
      <c r="G56" s="358"/>
      <c r="H56" s="358"/>
      <c r="I56" s="358"/>
    </row>
    <row r="57" spans="1:9" ht="12.75" customHeight="1" x14ac:dyDescent="0.2">
      <c r="A57" s="358"/>
      <c r="B57" s="358"/>
      <c r="C57" s="358"/>
      <c r="D57" s="358"/>
      <c r="E57" s="358"/>
      <c r="F57" s="358"/>
      <c r="G57" s="358"/>
      <c r="H57" s="358"/>
      <c r="I57" s="358"/>
    </row>
    <row r="58" spans="1:9" ht="12.75" customHeight="1" x14ac:dyDescent="0.2">
      <c r="A58" s="358"/>
      <c r="B58" s="358"/>
      <c r="C58" s="358"/>
      <c r="D58" s="358"/>
      <c r="E58" s="358"/>
      <c r="F58" s="358"/>
      <c r="G58" s="358"/>
      <c r="H58" s="358"/>
      <c r="I58" s="358"/>
    </row>
    <row r="59" spans="1:9" ht="12.75" customHeight="1" x14ac:dyDescent="0.2">
      <c r="A59" s="358"/>
      <c r="B59" s="358"/>
      <c r="C59" s="358"/>
      <c r="D59" s="358"/>
      <c r="E59" s="358"/>
      <c r="F59" s="358"/>
      <c r="G59" s="358"/>
      <c r="H59" s="358"/>
      <c r="I59" s="358"/>
    </row>
    <row r="60" spans="1:9" ht="12.75" customHeight="1" x14ac:dyDescent="0.2">
      <c r="A60" s="358"/>
      <c r="B60" s="358"/>
      <c r="C60" s="358"/>
      <c r="D60" s="358"/>
      <c r="E60" s="358"/>
      <c r="F60" s="358"/>
      <c r="G60" s="358"/>
      <c r="H60" s="358"/>
      <c r="I60" s="358"/>
    </row>
    <row r="61" spans="1:9" ht="12.75" customHeight="1" x14ac:dyDescent="0.2">
      <c r="A61" s="358"/>
      <c r="B61" s="358"/>
      <c r="C61" s="358"/>
      <c r="D61" s="358"/>
      <c r="E61" s="358"/>
      <c r="F61" s="358"/>
      <c r="G61" s="358"/>
      <c r="H61" s="358"/>
      <c r="I61" s="358"/>
    </row>
    <row r="62" spans="1:9" ht="12.75" customHeight="1" x14ac:dyDescent="0.2">
      <c r="A62" s="358"/>
      <c r="B62" s="358"/>
      <c r="C62" s="358"/>
      <c r="D62" s="358"/>
      <c r="E62" s="358"/>
      <c r="F62" s="358"/>
      <c r="G62" s="358"/>
      <c r="H62" s="358"/>
      <c r="I62" s="358"/>
    </row>
    <row r="63" spans="1:9" ht="12.75" customHeight="1" x14ac:dyDescent="0.2">
      <c r="A63" s="358"/>
      <c r="B63" s="358"/>
      <c r="C63" s="358"/>
      <c r="D63" s="358"/>
      <c r="E63" s="358"/>
      <c r="F63" s="358"/>
      <c r="G63" s="358"/>
      <c r="H63" s="358"/>
      <c r="I63" s="358"/>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1"/>
  <dimension ref="A1:X39"/>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customWidth="1"/>
    <col min="8" max="8" width="14.42578125" style="74" customWidth="1"/>
    <col min="9" max="9" width="8" style="74" bestFit="1" customWidth="1"/>
    <col min="10" max="10" width="14.42578125" style="74" customWidth="1"/>
    <col min="11" max="11" width="8" style="74" customWidth="1"/>
    <col min="12" max="12" width="14.42578125" style="74" customWidth="1"/>
    <col min="13" max="13" width="8" style="74" customWidth="1"/>
    <col min="14" max="26" width="9.140625" style="74" customWidth="1"/>
    <col min="27" max="16384" width="9.140625" style="74"/>
  </cols>
  <sheetData>
    <row r="1" spans="1:24" ht="18" x14ac:dyDescent="0.25">
      <c r="A1" s="89" t="s">
        <v>57</v>
      </c>
      <c r="M1" s="90" t="e">
        <f>Obsah!#REF!</f>
        <v>#REF!</v>
      </c>
    </row>
    <row r="2" spans="1:24" ht="7.5" customHeight="1" x14ac:dyDescent="0.2"/>
    <row r="3" spans="1:24" x14ac:dyDescent="0.2">
      <c r="A3" s="27"/>
      <c r="B3" s="393"/>
      <c r="C3" s="393"/>
      <c r="D3" s="393"/>
      <c r="E3" s="393"/>
      <c r="F3" s="393"/>
      <c r="G3" s="394"/>
      <c r="H3" s="400"/>
      <c r="I3" s="393"/>
      <c r="J3" s="393"/>
      <c r="K3" s="393"/>
      <c r="L3" s="393"/>
      <c r="M3" s="393"/>
      <c r="N3" s="9"/>
    </row>
    <row r="4" spans="1:24" x14ac:dyDescent="0.2">
      <c r="A4" s="27"/>
      <c r="B4" s="401"/>
      <c r="C4" s="402"/>
      <c r="D4" s="402"/>
      <c r="E4" s="402"/>
      <c r="F4" s="402"/>
      <c r="G4" s="403"/>
      <c r="H4" s="401"/>
      <c r="I4" s="402"/>
      <c r="J4" s="402"/>
      <c r="K4" s="402"/>
      <c r="L4" s="402"/>
      <c r="M4" s="402"/>
      <c r="N4" s="39"/>
    </row>
    <row r="5" spans="1:24" x14ac:dyDescent="0.2">
      <c r="A5" s="15"/>
      <c r="B5" s="399"/>
      <c r="C5" s="398"/>
      <c r="D5" s="399"/>
      <c r="E5" s="398"/>
      <c r="F5" s="399"/>
      <c r="G5" s="398"/>
      <c r="H5" s="399"/>
      <c r="I5" s="398"/>
      <c r="J5" s="399"/>
      <c r="K5" s="398"/>
      <c r="L5" s="399"/>
      <c r="M5" s="397"/>
      <c r="N5" s="58"/>
    </row>
    <row r="6" spans="1:24" x14ac:dyDescent="0.2">
      <c r="A6" s="13"/>
      <c r="B6" s="63"/>
      <c r="C6" s="31"/>
      <c r="D6" s="31"/>
      <c r="E6" s="31"/>
      <c r="F6" s="31"/>
      <c r="G6" s="31"/>
      <c r="H6" s="31"/>
      <c r="I6" s="31"/>
      <c r="J6" s="31"/>
      <c r="K6" s="31"/>
      <c r="L6" s="31"/>
      <c r="M6" s="32"/>
      <c r="N6" s="58"/>
    </row>
    <row r="7" spans="1:24" x14ac:dyDescent="0.2">
      <c r="A7" s="390"/>
      <c r="B7" s="388"/>
      <c r="C7" s="389"/>
      <c r="D7" s="389"/>
      <c r="E7" s="389"/>
      <c r="F7" s="389"/>
      <c r="G7" s="392"/>
      <c r="H7" s="388"/>
      <c r="I7" s="389"/>
      <c r="J7" s="389"/>
      <c r="K7" s="389"/>
      <c r="L7" s="389"/>
      <c r="M7" s="389"/>
      <c r="N7" s="40"/>
    </row>
    <row r="8" spans="1:24" x14ac:dyDescent="0.2">
      <c r="A8" s="391"/>
      <c r="B8" s="33"/>
      <c r="C8" s="45"/>
      <c r="D8" s="34"/>
      <c r="E8" s="45"/>
      <c r="F8" s="34"/>
      <c r="G8" s="45"/>
      <c r="H8" s="33"/>
      <c r="I8" s="45"/>
      <c r="J8" s="34"/>
      <c r="K8" s="45"/>
      <c r="L8" s="34"/>
      <c r="M8" s="45"/>
      <c r="N8" s="1"/>
    </row>
    <row r="9" spans="1:24" x14ac:dyDescent="0.2">
      <c r="A9" s="35"/>
      <c r="B9" s="91"/>
      <c r="C9" s="92"/>
      <c r="D9" s="18"/>
      <c r="E9" s="92"/>
      <c r="F9" s="18"/>
      <c r="G9" s="92"/>
      <c r="H9" s="91"/>
      <c r="I9" s="92"/>
      <c r="J9" s="18"/>
      <c r="K9" s="92"/>
      <c r="L9" s="18"/>
      <c r="M9" s="92"/>
      <c r="N9" s="50"/>
      <c r="O9" s="104"/>
      <c r="X9" s="93"/>
    </row>
    <row r="10" spans="1:24" x14ac:dyDescent="0.2">
      <c r="A10" s="26"/>
      <c r="B10" s="91"/>
      <c r="C10" s="92"/>
      <c r="D10" s="18"/>
      <c r="E10" s="92"/>
      <c r="F10" s="18"/>
      <c r="G10" s="92"/>
      <c r="H10" s="91"/>
      <c r="I10" s="92"/>
      <c r="J10" s="18"/>
      <c r="K10" s="92"/>
      <c r="L10" s="18"/>
      <c r="M10" s="92"/>
      <c r="N10" s="50"/>
      <c r="O10" s="104"/>
      <c r="X10" s="93"/>
    </row>
    <row r="11" spans="1:24" x14ac:dyDescent="0.2">
      <c r="A11" s="26"/>
      <c r="B11" s="24"/>
      <c r="C11" s="92"/>
      <c r="D11" s="12"/>
      <c r="E11" s="92"/>
      <c r="F11" s="12"/>
      <c r="G11" s="92"/>
      <c r="H11" s="24"/>
      <c r="I11" s="92"/>
      <c r="J11" s="12"/>
      <c r="K11" s="92"/>
      <c r="L11" s="12"/>
      <c r="M11" s="92"/>
      <c r="N11" s="50"/>
      <c r="O11" s="104"/>
      <c r="X11" s="93"/>
    </row>
    <row r="12" spans="1:24" x14ac:dyDescent="0.2">
      <c r="A12" s="26"/>
      <c r="B12" s="91"/>
      <c r="C12" s="92"/>
      <c r="D12" s="18"/>
      <c r="E12" s="92"/>
      <c r="F12" s="18"/>
      <c r="G12" s="92"/>
      <c r="H12" s="91"/>
      <c r="I12" s="92"/>
      <c r="J12" s="18"/>
      <c r="K12" s="92"/>
      <c r="L12" s="18"/>
      <c r="M12" s="92"/>
      <c r="N12" s="50"/>
      <c r="O12" s="104"/>
      <c r="X12" s="93"/>
    </row>
    <row r="13" spans="1:24" x14ac:dyDescent="0.2">
      <c r="A13" s="26"/>
      <c r="B13" s="24"/>
      <c r="C13" s="92"/>
      <c r="D13" s="12"/>
      <c r="E13" s="92"/>
      <c r="F13" s="12"/>
      <c r="G13" s="92"/>
      <c r="H13" s="24"/>
      <c r="I13" s="92"/>
      <c r="J13" s="12"/>
      <c r="K13" s="92"/>
      <c r="L13" s="12"/>
      <c r="M13" s="92"/>
      <c r="N13" s="50"/>
      <c r="O13" s="104"/>
      <c r="X13" s="93"/>
    </row>
    <row r="14" spans="1:24" x14ac:dyDescent="0.2">
      <c r="A14" s="26"/>
      <c r="B14" s="91"/>
      <c r="C14" s="92"/>
      <c r="D14" s="18"/>
      <c r="E14" s="92"/>
      <c r="F14" s="18"/>
      <c r="G14" s="92"/>
      <c r="H14" s="91"/>
      <c r="I14" s="92"/>
      <c r="J14" s="18"/>
      <c r="K14" s="92"/>
      <c r="L14" s="18"/>
      <c r="M14" s="92"/>
      <c r="N14" s="50"/>
      <c r="O14" s="104"/>
      <c r="P14" s="17"/>
      <c r="Q14" s="38"/>
      <c r="R14" s="8"/>
      <c r="S14" s="8"/>
      <c r="T14" s="8"/>
      <c r="U14" s="8"/>
      <c r="X14" s="93"/>
    </row>
    <row r="15" spans="1:24" x14ac:dyDescent="0.2">
      <c r="A15" s="26"/>
      <c r="B15" s="91"/>
      <c r="C15" s="92"/>
      <c r="D15" s="18"/>
      <c r="E15" s="94"/>
      <c r="F15" s="18"/>
      <c r="G15" s="94"/>
      <c r="H15" s="91"/>
      <c r="I15" s="94"/>
      <c r="J15" s="18"/>
      <c r="K15" s="94"/>
      <c r="L15" s="18"/>
      <c r="M15" s="94"/>
      <c r="N15" s="50"/>
      <c r="O15" s="104"/>
      <c r="P15" s="17"/>
      <c r="Q15" s="38"/>
      <c r="R15" s="8"/>
      <c r="S15" s="8"/>
      <c r="T15" s="8"/>
      <c r="U15" s="8"/>
      <c r="X15" s="93"/>
    </row>
    <row r="16" spans="1:24" ht="12.75" thickBot="1" x14ac:dyDescent="0.25">
      <c r="A16" s="14"/>
      <c r="B16" s="22"/>
      <c r="C16" s="95"/>
      <c r="D16" s="5"/>
      <c r="E16" s="96"/>
      <c r="F16" s="5"/>
      <c r="G16" s="96"/>
      <c r="H16" s="22"/>
      <c r="I16" s="97"/>
      <c r="J16" s="5"/>
      <c r="K16" s="97"/>
      <c r="L16" s="5"/>
      <c r="M16" s="97"/>
      <c r="N16" s="50"/>
      <c r="O16" s="104"/>
      <c r="P16" s="17"/>
      <c r="Q16" s="38"/>
      <c r="R16" s="8"/>
      <c r="S16" s="8"/>
      <c r="T16" s="8"/>
      <c r="U16" s="8"/>
      <c r="X16" s="93"/>
    </row>
    <row r="17" spans="1:15" x14ac:dyDescent="0.2">
      <c r="A17" s="16"/>
      <c r="B17" s="98"/>
      <c r="C17" s="98"/>
      <c r="D17" s="98"/>
      <c r="E17" s="98"/>
      <c r="F17" s="98"/>
      <c r="G17" s="98"/>
      <c r="H17" s="98"/>
      <c r="I17" s="98"/>
      <c r="J17" s="98"/>
      <c r="K17" s="98"/>
      <c r="L17" s="99"/>
      <c r="M17" s="99"/>
      <c r="N17" s="100"/>
      <c r="O17" s="99"/>
    </row>
    <row r="18" spans="1:15" x14ac:dyDescent="0.2">
      <c r="A18" s="28"/>
      <c r="B18" s="393"/>
      <c r="C18" s="393"/>
      <c r="D18" s="393"/>
      <c r="E18" s="393"/>
      <c r="F18" s="393"/>
      <c r="G18" s="394"/>
      <c r="H18" s="98"/>
      <c r="I18" s="98"/>
      <c r="J18" s="98"/>
      <c r="K18" s="98"/>
      <c r="L18" s="98"/>
      <c r="M18" s="98"/>
      <c r="N18" s="101"/>
      <c r="O18" s="98"/>
    </row>
    <row r="19" spans="1:15" x14ac:dyDescent="0.2">
      <c r="A19" s="36"/>
      <c r="B19" s="395"/>
      <c r="C19" s="396"/>
      <c r="D19" s="396"/>
      <c r="E19" s="396"/>
      <c r="F19" s="396"/>
      <c r="G19" s="396"/>
      <c r="H19" s="101"/>
      <c r="I19" s="102"/>
      <c r="J19" s="103"/>
      <c r="K19" s="50"/>
      <c r="L19" s="103"/>
      <c r="M19" s="104"/>
      <c r="N19" s="101"/>
      <c r="O19" s="98"/>
    </row>
    <row r="20" spans="1:15" x14ac:dyDescent="0.2">
      <c r="A20" s="37"/>
      <c r="B20" s="397"/>
      <c r="C20" s="398"/>
      <c r="D20" s="397"/>
      <c r="E20" s="398"/>
      <c r="F20" s="397"/>
      <c r="G20" s="398"/>
      <c r="H20" s="101"/>
      <c r="I20" s="102"/>
      <c r="J20" s="103"/>
      <c r="K20" s="50"/>
      <c r="L20" s="103"/>
      <c r="M20" s="104"/>
      <c r="N20" s="101"/>
      <c r="O20" s="98"/>
    </row>
    <row r="21" spans="1:15" x14ac:dyDescent="0.2">
      <c r="A21" s="62"/>
      <c r="B21" s="63"/>
      <c r="C21" s="31"/>
      <c r="D21" s="31"/>
      <c r="E21" s="31"/>
      <c r="F21" s="31"/>
      <c r="G21" s="48"/>
      <c r="H21" s="101"/>
      <c r="I21" s="102"/>
      <c r="J21" s="103"/>
      <c r="K21" s="50"/>
      <c r="L21" s="103"/>
      <c r="M21" s="104"/>
      <c r="N21" s="101"/>
      <c r="O21" s="98"/>
    </row>
    <row r="22" spans="1:15" x14ac:dyDescent="0.2">
      <c r="A22" s="386"/>
      <c r="B22" s="388"/>
      <c r="C22" s="389"/>
      <c r="D22" s="389"/>
      <c r="E22" s="389"/>
      <c r="F22" s="389"/>
      <c r="G22" s="389"/>
      <c r="H22" s="101"/>
      <c r="I22" s="102"/>
      <c r="J22" s="103"/>
      <c r="K22" s="50"/>
      <c r="L22" s="103"/>
      <c r="M22" s="104"/>
      <c r="N22" s="101"/>
      <c r="O22" s="98"/>
    </row>
    <row r="23" spans="1:15" x14ac:dyDescent="0.2">
      <c r="A23" s="387"/>
      <c r="B23" s="33"/>
      <c r="C23" s="46"/>
      <c r="D23" s="34"/>
      <c r="E23" s="46"/>
      <c r="F23" s="34"/>
      <c r="G23" s="46"/>
      <c r="H23" s="98"/>
      <c r="I23" s="98"/>
      <c r="J23" s="103"/>
      <c r="K23" s="50"/>
      <c r="L23" s="103"/>
      <c r="M23" s="104"/>
      <c r="N23" s="101"/>
      <c r="O23" s="98"/>
    </row>
    <row r="24" spans="1:15" x14ac:dyDescent="0.2">
      <c r="A24" s="29"/>
      <c r="B24" s="56"/>
      <c r="C24" s="42"/>
      <c r="D24" s="19"/>
      <c r="E24" s="42"/>
      <c r="F24" s="19"/>
      <c r="G24" s="42"/>
      <c r="H24" s="98"/>
      <c r="I24" s="98"/>
      <c r="J24" s="103"/>
      <c r="K24" s="50"/>
      <c r="L24" s="103"/>
      <c r="M24" s="104"/>
      <c r="N24" s="101"/>
      <c r="O24" s="102"/>
    </row>
    <row r="25" spans="1:15" x14ac:dyDescent="0.2">
      <c r="A25" s="29"/>
      <c r="B25" s="56"/>
      <c r="C25" s="42"/>
      <c r="D25" s="19"/>
      <c r="E25" s="42"/>
      <c r="F25" s="19"/>
      <c r="G25" s="42"/>
      <c r="H25" s="98"/>
      <c r="I25" s="98"/>
      <c r="J25" s="103"/>
      <c r="K25" s="50"/>
      <c r="L25" s="103"/>
      <c r="M25" s="104"/>
      <c r="N25" s="101"/>
      <c r="O25" s="102"/>
    </row>
    <row r="26" spans="1:15" x14ac:dyDescent="0.2">
      <c r="A26" s="29"/>
      <c r="B26" s="56"/>
      <c r="C26" s="42"/>
      <c r="D26" s="19"/>
      <c r="E26" s="42"/>
      <c r="F26" s="19"/>
      <c r="G26" s="42"/>
      <c r="H26" s="98"/>
      <c r="I26" s="98"/>
      <c r="J26" s="103"/>
      <c r="K26" s="50"/>
      <c r="L26" s="103"/>
      <c r="M26" s="104"/>
      <c r="N26" s="101"/>
      <c r="O26" s="102"/>
    </row>
    <row r="27" spans="1:15" ht="12.75" thickBot="1" x14ac:dyDescent="0.25">
      <c r="A27" s="30"/>
      <c r="B27" s="57"/>
      <c r="C27" s="43"/>
      <c r="D27" s="21"/>
      <c r="E27" s="43"/>
      <c r="F27" s="21"/>
      <c r="G27" s="43"/>
      <c r="H27" s="98"/>
      <c r="I27" s="98"/>
      <c r="J27" s="98"/>
      <c r="K27" s="98"/>
      <c r="L27" s="98"/>
      <c r="M27" s="98"/>
      <c r="N27" s="101"/>
      <c r="O27" s="102"/>
    </row>
    <row r="28" spans="1:15" x14ac:dyDescent="0.2">
      <c r="A28" s="17"/>
      <c r="B28" s="17"/>
      <c r="C28" s="38"/>
      <c r="D28" s="8"/>
      <c r="E28" s="8"/>
      <c r="F28" s="8"/>
      <c r="G28" s="99"/>
      <c r="H28" s="98"/>
      <c r="I28" s="98"/>
      <c r="J28" s="98"/>
      <c r="K28" s="98"/>
      <c r="L28" s="98"/>
      <c r="M28" s="98"/>
      <c r="N28" s="98"/>
      <c r="O28" s="98"/>
    </row>
    <row r="29" spans="1:15" x14ac:dyDescent="0.2">
      <c r="A29" s="17"/>
      <c r="B29" s="17"/>
      <c r="C29" s="38"/>
      <c r="D29" s="8"/>
      <c r="E29" s="8"/>
      <c r="F29" s="8"/>
      <c r="G29" s="99"/>
      <c r="H29" s="98"/>
      <c r="I29" s="98"/>
      <c r="J29" s="98"/>
      <c r="K29" s="98"/>
      <c r="L29" s="98"/>
      <c r="M29" s="98"/>
      <c r="N29" s="98"/>
      <c r="O29" s="98"/>
    </row>
    <row r="30" spans="1:15" x14ac:dyDescent="0.2">
      <c r="J30" s="103"/>
      <c r="K30" s="103"/>
      <c r="L30" s="103"/>
      <c r="M30" s="103"/>
    </row>
    <row r="31" spans="1:15" x14ac:dyDescent="0.2">
      <c r="H31" s="103"/>
      <c r="I31" s="105"/>
      <c r="J31" s="103"/>
      <c r="K31" s="93"/>
      <c r="L31" s="93"/>
      <c r="M31" s="93"/>
    </row>
    <row r="32" spans="1:15" x14ac:dyDescent="0.2">
      <c r="H32" s="103"/>
      <c r="I32" s="105"/>
      <c r="J32" s="103"/>
      <c r="K32" s="93"/>
      <c r="L32" s="93"/>
      <c r="M32" s="93"/>
    </row>
    <row r="33" spans="8:13" ht="12.75" customHeight="1" x14ac:dyDescent="0.2">
      <c r="H33" s="103"/>
      <c r="I33" s="105"/>
      <c r="J33" s="103"/>
      <c r="K33" s="93"/>
      <c r="L33" s="93"/>
      <c r="M33" s="93"/>
    </row>
    <row r="34" spans="8:13" x14ac:dyDescent="0.2">
      <c r="H34" s="103"/>
      <c r="I34" s="105"/>
      <c r="J34" s="103"/>
      <c r="K34" s="93"/>
      <c r="L34" s="93"/>
      <c r="M34" s="93"/>
    </row>
    <row r="35" spans="8:13" ht="13.5" customHeight="1" x14ac:dyDescent="0.2">
      <c r="H35" s="103"/>
      <c r="I35" s="105"/>
      <c r="J35" s="103"/>
      <c r="K35" s="93"/>
      <c r="L35" s="93"/>
      <c r="M35" s="93"/>
    </row>
    <row r="36" spans="8:13" ht="12.75" customHeight="1" x14ac:dyDescent="0.2">
      <c r="H36" s="103"/>
      <c r="I36" s="105"/>
      <c r="J36" s="103"/>
      <c r="K36" s="93"/>
      <c r="L36" s="93"/>
      <c r="M36" s="93"/>
    </row>
    <row r="37" spans="8:13" ht="12.75" customHeight="1" x14ac:dyDescent="0.2">
      <c r="H37" s="103"/>
      <c r="I37" s="105"/>
      <c r="J37" s="103"/>
      <c r="K37" s="93"/>
      <c r="L37" s="93"/>
      <c r="M37" s="93"/>
    </row>
    <row r="38" spans="8:13" ht="12.75" customHeight="1" x14ac:dyDescent="0.2">
      <c r="H38" s="103"/>
      <c r="I38" s="105"/>
      <c r="J38" s="103"/>
      <c r="K38" s="93"/>
      <c r="L38" s="93"/>
      <c r="M38" s="93"/>
    </row>
    <row r="39" spans="8:13" ht="12.75" customHeight="1" x14ac:dyDescent="0.2"/>
  </sheetData>
  <mergeCells count="20">
    <mergeCell ref="B3:G3"/>
    <mergeCell ref="H3:M3"/>
    <mergeCell ref="B4:G4"/>
    <mergeCell ref="H4:M4"/>
    <mergeCell ref="B5:C5"/>
    <mergeCell ref="D5:E5"/>
    <mergeCell ref="F5:G5"/>
    <mergeCell ref="H5:I5"/>
    <mergeCell ref="J5:K5"/>
    <mergeCell ref="L5:M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2"/>
  <dimension ref="A1:U45"/>
  <sheetViews>
    <sheetView showGridLines="0" zoomScaleNormal="100" workbookViewId="0">
      <selection activeCell="B3" sqref="B3:M6"/>
    </sheetView>
  </sheetViews>
  <sheetFormatPr defaultColWidth="9.140625" defaultRowHeight="12" x14ac:dyDescent="0.2"/>
  <cols>
    <col min="1" max="1" width="9.42578125" style="74" customWidth="1"/>
    <col min="2" max="2" width="14.42578125" style="74" customWidth="1"/>
    <col min="3" max="3" width="8" style="74" bestFit="1" customWidth="1"/>
    <col min="4" max="4" width="14.42578125" style="74" customWidth="1"/>
    <col min="5" max="5" width="8" style="74" bestFit="1" customWidth="1"/>
    <col min="6" max="6" width="14.42578125" style="74" customWidth="1"/>
    <col min="7" max="7" width="8" style="74" bestFit="1" customWidth="1"/>
    <col min="8" max="8" width="14.42578125" style="74" customWidth="1"/>
    <col min="9" max="9" width="8" style="74" bestFit="1" customWidth="1"/>
    <col min="10" max="10" width="14.42578125" style="74" customWidth="1"/>
    <col min="11" max="11" width="8" style="74" bestFit="1" customWidth="1"/>
    <col min="12" max="12" width="14.42578125" style="74" customWidth="1"/>
    <col min="13" max="13" width="8" style="74" bestFit="1" customWidth="1"/>
    <col min="14" max="26" width="9.140625" style="74" customWidth="1"/>
    <col min="27" max="16384" width="9.140625" style="74"/>
  </cols>
  <sheetData>
    <row r="1" spans="1:21" ht="18" x14ac:dyDescent="0.25">
      <c r="A1" s="89" t="s">
        <v>58</v>
      </c>
      <c r="B1" s="98"/>
      <c r="C1" s="98"/>
      <c r="D1" s="98"/>
      <c r="E1" s="98"/>
      <c r="F1" s="98"/>
      <c r="G1" s="98"/>
      <c r="H1" s="98"/>
      <c r="I1" s="98"/>
      <c r="J1" s="98"/>
      <c r="K1" s="98"/>
      <c r="L1" s="98"/>
      <c r="M1" s="90" t="e">
        <f>Obsah!#REF!</f>
        <v>#REF!</v>
      </c>
      <c r="N1" s="20"/>
      <c r="O1" s="20"/>
      <c r="P1" s="106"/>
    </row>
    <row r="2" spans="1:21" ht="7.5" customHeight="1" x14ac:dyDescent="0.25">
      <c r="A2" s="89"/>
      <c r="B2" s="98"/>
      <c r="C2" s="98"/>
      <c r="D2" s="98"/>
      <c r="E2" s="98"/>
      <c r="F2" s="98"/>
      <c r="G2" s="98"/>
      <c r="H2" s="98"/>
      <c r="I2" s="98"/>
      <c r="J2" s="98"/>
      <c r="K2" s="98"/>
      <c r="L2" s="98"/>
      <c r="M2" s="98"/>
      <c r="N2" s="20"/>
      <c r="O2" s="20"/>
      <c r="P2" s="106"/>
    </row>
    <row r="3" spans="1:21" x14ac:dyDescent="0.2">
      <c r="A3" s="27"/>
      <c r="B3" s="393"/>
      <c r="C3" s="393"/>
      <c r="D3" s="393"/>
      <c r="E3" s="393"/>
      <c r="F3" s="393"/>
      <c r="G3" s="394"/>
      <c r="H3" s="400"/>
      <c r="I3" s="393"/>
      <c r="J3" s="393"/>
      <c r="K3" s="393"/>
      <c r="L3" s="393"/>
      <c r="M3" s="393"/>
      <c r="N3" s="20"/>
      <c r="O3" s="106"/>
      <c r="P3" s="106"/>
    </row>
    <row r="4" spans="1:21" ht="13.5" customHeight="1" x14ac:dyDescent="0.2">
      <c r="A4" s="27"/>
      <c r="B4" s="401"/>
      <c r="C4" s="402"/>
      <c r="D4" s="402"/>
      <c r="E4" s="402"/>
      <c r="F4" s="402"/>
      <c r="G4" s="403"/>
      <c r="H4" s="401"/>
      <c r="I4" s="402"/>
      <c r="J4" s="402"/>
      <c r="K4" s="402"/>
      <c r="L4" s="402"/>
      <c r="M4" s="402"/>
      <c r="N4" s="20"/>
      <c r="O4" s="106"/>
      <c r="P4" s="106"/>
    </row>
    <row r="5" spans="1:21" x14ac:dyDescent="0.2">
      <c r="A5" s="15"/>
      <c r="B5" s="399"/>
      <c r="C5" s="398"/>
      <c r="D5" s="399"/>
      <c r="E5" s="398"/>
      <c r="F5" s="399"/>
      <c r="G5" s="398"/>
      <c r="H5" s="399"/>
      <c r="I5" s="398"/>
      <c r="J5" s="399"/>
      <c r="K5" s="398"/>
      <c r="L5" s="399"/>
      <c r="M5" s="397"/>
      <c r="N5" s="20"/>
      <c r="O5" s="106"/>
      <c r="P5" s="106"/>
    </row>
    <row r="6" spans="1:21" x14ac:dyDescent="0.2">
      <c r="A6" s="13"/>
      <c r="B6" s="63"/>
      <c r="C6" s="31"/>
      <c r="D6" s="31"/>
      <c r="E6" s="31"/>
      <c r="F6" s="31"/>
      <c r="G6" s="31"/>
      <c r="H6" s="31"/>
      <c r="I6" s="31"/>
      <c r="J6" s="31"/>
      <c r="K6" s="31"/>
      <c r="L6" s="31"/>
      <c r="M6" s="48"/>
      <c r="N6" s="20"/>
      <c r="O6" s="106"/>
      <c r="P6" s="106"/>
    </row>
    <row r="7" spans="1:21" x14ac:dyDescent="0.2">
      <c r="A7" s="390"/>
      <c r="B7" s="388"/>
      <c r="C7" s="389"/>
      <c r="D7" s="389"/>
      <c r="E7" s="389"/>
      <c r="F7" s="389"/>
      <c r="G7" s="392"/>
      <c r="H7" s="388"/>
      <c r="I7" s="389"/>
      <c r="J7" s="389"/>
      <c r="K7" s="389"/>
      <c r="L7" s="389"/>
      <c r="M7" s="389"/>
      <c r="N7" s="20"/>
      <c r="O7" s="106"/>
      <c r="P7" s="106"/>
    </row>
    <row r="8" spans="1:21" x14ac:dyDescent="0.2">
      <c r="A8" s="391"/>
      <c r="B8" s="33"/>
      <c r="C8" s="45"/>
      <c r="D8" s="34"/>
      <c r="E8" s="45"/>
      <c r="F8" s="34"/>
      <c r="G8" s="45"/>
      <c r="H8" s="33"/>
      <c r="I8" s="45"/>
      <c r="J8" s="34"/>
      <c r="K8" s="45"/>
      <c r="L8" s="34"/>
      <c r="M8" s="45"/>
      <c r="N8" s="20"/>
      <c r="O8" s="106"/>
      <c r="P8" s="106"/>
    </row>
    <row r="9" spans="1:21" x14ac:dyDescent="0.2">
      <c r="A9" s="35"/>
      <c r="B9" s="91"/>
      <c r="C9" s="92"/>
      <c r="D9" s="18"/>
      <c r="E9" s="92"/>
      <c r="F9" s="18"/>
      <c r="G9" s="92"/>
      <c r="H9" s="91"/>
      <c r="I9" s="92"/>
      <c r="J9" s="18"/>
      <c r="K9" s="92"/>
      <c r="L9" s="18"/>
      <c r="M9" s="92"/>
      <c r="N9" s="60"/>
      <c r="O9" s="107"/>
      <c r="P9" s="106"/>
    </row>
    <row r="10" spans="1:21" x14ac:dyDescent="0.2">
      <c r="A10" s="35"/>
      <c r="B10" s="91"/>
      <c r="C10" s="92"/>
      <c r="D10" s="18"/>
      <c r="E10" s="92"/>
      <c r="F10" s="18"/>
      <c r="G10" s="92"/>
      <c r="H10" s="91"/>
      <c r="I10" s="92"/>
      <c r="J10" s="18"/>
      <c r="K10" s="92"/>
      <c r="L10" s="18"/>
      <c r="M10" s="92"/>
      <c r="N10" s="60"/>
      <c r="O10" s="107"/>
      <c r="P10" s="106"/>
    </row>
    <row r="11" spans="1:21" x14ac:dyDescent="0.2">
      <c r="A11" s="26"/>
      <c r="B11" s="24"/>
      <c r="C11" s="92"/>
      <c r="D11" s="12"/>
      <c r="E11" s="92"/>
      <c r="F11" s="12"/>
      <c r="G11" s="92"/>
      <c r="H11" s="24"/>
      <c r="I11" s="92"/>
      <c r="J11" s="12"/>
      <c r="K11" s="92"/>
      <c r="L11" s="12"/>
      <c r="M11" s="92"/>
      <c r="N11" s="60"/>
      <c r="O11" s="107"/>
      <c r="P11" s="106"/>
    </row>
    <row r="12" spans="1:21" x14ac:dyDescent="0.2">
      <c r="A12" s="26"/>
      <c r="B12" s="91"/>
      <c r="C12" s="92"/>
      <c r="D12" s="18"/>
      <c r="E12" s="92"/>
      <c r="F12" s="18"/>
      <c r="G12" s="92"/>
      <c r="H12" s="91"/>
      <c r="I12" s="92"/>
      <c r="J12" s="18"/>
      <c r="K12" s="92"/>
      <c r="L12" s="18"/>
      <c r="M12" s="92"/>
      <c r="N12" s="60"/>
      <c r="O12" s="107"/>
      <c r="P12" s="106"/>
    </row>
    <row r="13" spans="1:21" x14ac:dyDescent="0.2">
      <c r="A13" s="26"/>
      <c r="B13" s="24"/>
      <c r="C13" s="92"/>
      <c r="D13" s="12"/>
      <c r="E13" s="92"/>
      <c r="F13" s="12"/>
      <c r="G13" s="92"/>
      <c r="H13" s="24"/>
      <c r="I13" s="92"/>
      <c r="J13" s="12"/>
      <c r="K13" s="92"/>
      <c r="L13" s="12"/>
      <c r="M13" s="92"/>
      <c r="N13" s="60"/>
      <c r="O13" s="107"/>
      <c r="P13" s="106"/>
    </row>
    <row r="14" spans="1:21" x14ac:dyDescent="0.2">
      <c r="A14" s="26"/>
      <c r="B14" s="91"/>
      <c r="C14" s="92"/>
      <c r="D14" s="18"/>
      <c r="E14" s="92"/>
      <c r="F14" s="18"/>
      <c r="G14" s="92"/>
      <c r="H14" s="91"/>
      <c r="I14" s="92"/>
      <c r="J14" s="18"/>
      <c r="K14" s="92"/>
      <c r="L14" s="18"/>
      <c r="M14" s="92"/>
      <c r="N14" s="60"/>
      <c r="O14" s="107"/>
      <c r="P14" s="20"/>
      <c r="Q14" s="38"/>
      <c r="R14" s="8"/>
      <c r="S14" s="8"/>
      <c r="T14" s="8"/>
      <c r="U14" s="8"/>
    </row>
    <row r="15" spans="1:21" x14ac:dyDescent="0.2">
      <c r="A15" s="26"/>
      <c r="B15" s="91"/>
      <c r="C15" s="92"/>
      <c r="D15" s="18"/>
      <c r="E15" s="94"/>
      <c r="F15" s="18"/>
      <c r="G15" s="94"/>
      <c r="H15" s="91"/>
      <c r="I15" s="94"/>
      <c r="J15" s="18"/>
      <c r="K15" s="94"/>
      <c r="L15" s="18"/>
      <c r="M15" s="94"/>
      <c r="N15" s="60"/>
      <c r="O15" s="107"/>
      <c r="P15" s="20"/>
      <c r="Q15" s="38"/>
      <c r="R15" s="8"/>
      <c r="S15" s="8"/>
      <c r="T15" s="8"/>
      <c r="U15" s="8"/>
    </row>
    <row r="16" spans="1:21" ht="12.75" thickBot="1" x14ac:dyDescent="0.25">
      <c r="A16" s="14"/>
      <c r="B16" s="22"/>
      <c r="C16" s="95"/>
      <c r="D16" s="5"/>
      <c r="E16" s="96"/>
      <c r="F16" s="5"/>
      <c r="G16" s="96"/>
      <c r="H16" s="22"/>
      <c r="I16" s="97"/>
      <c r="J16" s="5"/>
      <c r="K16" s="97"/>
      <c r="L16" s="5"/>
      <c r="M16" s="97"/>
      <c r="N16" s="60"/>
      <c r="O16" s="107"/>
      <c r="P16" s="20"/>
      <c r="Q16" s="38"/>
      <c r="R16" s="8"/>
      <c r="S16" s="8"/>
      <c r="T16" s="8"/>
      <c r="U16" s="8"/>
    </row>
    <row r="17" spans="1:20" x14ac:dyDescent="0.2">
      <c r="A17" s="16"/>
      <c r="B17" s="98"/>
      <c r="C17" s="98"/>
      <c r="D17" s="98"/>
      <c r="E17" s="98"/>
      <c r="F17" s="98"/>
      <c r="G17" s="98"/>
      <c r="H17" s="98"/>
      <c r="I17" s="98"/>
      <c r="J17" s="98"/>
      <c r="K17" s="98"/>
      <c r="L17" s="99"/>
      <c r="M17" s="99"/>
      <c r="N17" s="108"/>
      <c r="O17" s="106"/>
      <c r="P17" s="106"/>
    </row>
    <row r="18" spans="1:20" x14ac:dyDescent="0.2">
      <c r="A18" s="49"/>
      <c r="B18" s="393"/>
      <c r="C18" s="393"/>
      <c r="D18" s="393"/>
      <c r="E18" s="393"/>
      <c r="F18" s="393"/>
      <c r="G18" s="394"/>
      <c r="H18" s="7"/>
      <c r="I18" s="7"/>
      <c r="J18" s="7"/>
      <c r="K18" s="7"/>
      <c r="L18" s="7"/>
      <c r="M18" s="7"/>
      <c r="N18" s="109"/>
      <c r="O18" s="20"/>
      <c r="P18" s="61"/>
      <c r="Q18" s="38"/>
      <c r="R18" s="8"/>
      <c r="S18" s="8"/>
      <c r="T18" s="8"/>
    </row>
    <row r="19" spans="1:20" x14ac:dyDescent="0.2">
      <c r="A19" s="36"/>
      <c r="B19" s="395"/>
      <c r="C19" s="396"/>
      <c r="D19" s="396"/>
      <c r="E19" s="396"/>
      <c r="F19" s="396"/>
      <c r="G19" s="396"/>
      <c r="H19" s="101"/>
      <c r="I19" s="102"/>
      <c r="J19" s="103"/>
      <c r="K19" s="50"/>
      <c r="L19" s="103"/>
      <c r="M19" s="104"/>
      <c r="N19" s="109"/>
      <c r="O19" s="20"/>
      <c r="P19" s="61"/>
      <c r="Q19" s="38"/>
      <c r="R19" s="8"/>
      <c r="S19" s="8"/>
      <c r="T19" s="8"/>
    </row>
    <row r="20" spans="1:20" x14ac:dyDescent="0.2">
      <c r="A20" s="37"/>
      <c r="B20" s="397"/>
      <c r="C20" s="398"/>
      <c r="D20" s="397"/>
      <c r="E20" s="398"/>
      <c r="F20" s="397"/>
      <c r="G20" s="398"/>
      <c r="H20" s="101"/>
      <c r="I20" s="102"/>
      <c r="J20" s="103"/>
      <c r="K20" s="50"/>
      <c r="L20" s="103"/>
      <c r="M20" s="104"/>
      <c r="N20" s="109"/>
      <c r="O20" s="20"/>
      <c r="P20" s="61"/>
      <c r="Q20" s="38"/>
      <c r="R20" s="44"/>
      <c r="S20" s="44"/>
      <c r="T20" s="44"/>
    </row>
    <row r="21" spans="1:20" x14ac:dyDescent="0.2">
      <c r="A21" s="62"/>
      <c r="B21" s="63"/>
      <c r="C21" s="31"/>
      <c r="D21" s="31"/>
      <c r="E21" s="31"/>
      <c r="F21" s="31"/>
      <c r="G21" s="48"/>
      <c r="H21" s="101"/>
      <c r="I21" s="102"/>
      <c r="J21" s="103"/>
      <c r="K21" s="50"/>
      <c r="L21" s="103"/>
      <c r="M21" s="104"/>
      <c r="N21" s="109"/>
      <c r="O21" s="20"/>
      <c r="P21" s="61"/>
      <c r="Q21" s="38"/>
      <c r="R21" s="8"/>
      <c r="S21" s="8"/>
      <c r="T21" s="8"/>
    </row>
    <row r="22" spans="1:20" x14ac:dyDescent="0.2">
      <c r="A22" s="386"/>
      <c r="B22" s="388"/>
      <c r="C22" s="389"/>
      <c r="D22" s="389"/>
      <c r="E22" s="389"/>
      <c r="F22" s="389"/>
      <c r="G22" s="389"/>
      <c r="H22" s="101"/>
      <c r="I22" s="102"/>
      <c r="J22" s="103"/>
      <c r="K22" s="50"/>
      <c r="L22" s="103"/>
      <c r="M22" s="104"/>
      <c r="N22" s="109"/>
      <c r="O22" s="20"/>
      <c r="P22" s="61"/>
      <c r="Q22" s="38"/>
      <c r="R22" s="8"/>
      <c r="S22" s="8"/>
      <c r="T22" s="8"/>
    </row>
    <row r="23" spans="1:20" x14ac:dyDescent="0.2">
      <c r="A23" s="387"/>
      <c r="B23" s="33"/>
      <c r="C23" s="46"/>
      <c r="D23" s="34"/>
      <c r="E23" s="46"/>
      <c r="F23" s="34"/>
      <c r="G23" s="46"/>
      <c r="H23" s="98"/>
      <c r="I23" s="98"/>
      <c r="J23" s="103"/>
      <c r="K23" s="50"/>
      <c r="L23" s="103"/>
      <c r="M23" s="104"/>
      <c r="N23" s="109"/>
      <c r="O23" s="20"/>
      <c r="P23" s="61"/>
      <c r="Q23" s="38"/>
      <c r="R23" s="41"/>
      <c r="S23" s="44"/>
      <c r="T23" s="44"/>
    </row>
    <row r="24" spans="1:20" x14ac:dyDescent="0.2">
      <c r="A24" s="29"/>
      <c r="B24" s="56"/>
      <c r="C24" s="42"/>
      <c r="D24" s="19"/>
      <c r="E24" s="42"/>
      <c r="F24" s="19"/>
      <c r="G24" s="42"/>
      <c r="H24" s="98"/>
      <c r="I24" s="98"/>
      <c r="J24" s="103"/>
      <c r="K24" s="50"/>
      <c r="L24" s="103"/>
      <c r="M24" s="104"/>
      <c r="N24" s="109"/>
      <c r="O24" s="60"/>
      <c r="P24" s="106"/>
      <c r="T24" s="99"/>
    </row>
    <row r="25" spans="1:20" x14ac:dyDescent="0.2">
      <c r="A25" s="29"/>
      <c r="B25" s="56"/>
      <c r="C25" s="42"/>
      <c r="D25" s="19"/>
      <c r="E25" s="42"/>
      <c r="F25" s="19"/>
      <c r="G25" s="42"/>
      <c r="H25" s="98"/>
      <c r="I25" s="98"/>
      <c r="J25" s="103"/>
      <c r="K25" s="50"/>
      <c r="L25" s="103"/>
      <c r="M25" s="104"/>
      <c r="N25" s="109"/>
      <c r="O25" s="60"/>
      <c r="P25" s="106"/>
    </row>
    <row r="26" spans="1:20" x14ac:dyDescent="0.2">
      <c r="A26" s="29"/>
      <c r="B26" s="56"/>
      <c r="C26" s="42"/>
      <c r="D26" s="19"/>
      <c r="E26" s="42"/>
      <c r="F26" s="19"/>
      <c r="G26" s="42"/>
      <c r="H26" s="98"/>
      <c r="I26" s="98"/>
      <c r="J26" s="103"/>
      <c r="K26" s="50"/>
      <c r="L26" s="103"/>
      <c r="M26" s="104"/>
      <c r="N26" s="109"/>
      <c r="O26" s="60"/>
      <c r="P26" s="106"/>
    </row>
    <row r="27" spans="1:20" ht="12.75" thickBot="1" x14ac:dyDescent="0.25">
      <c r="A27" s="30"/>
      <c r="B27" s="57"/>
      <c r="C27" s="43"/>
      <c r="D27" s="21"/>
      <c r="E27" s="43"/>
      <c r="F27" s="21"/>
      <c r="G27" s="43"/>
      <c r="H27" s="98"/>
      <c r="I27" s="98"/>
      <c r="J27" s="98"/>
      <c r="K27" s="98"/>
      <c r="L27" s="98"/>
      <c r="M27" s="98"/>
      <c r="N27" s="109"/>
      <c r="O27" s="60"/>
      <c r="P27" s="106"/>
    </row>
    <row r="28" spans="1:20" x14ac:dyDescent="0.2">
      <c r="A28" s="17"/>
      <c r="B28" s="17"/>
      <c r="C28" s="38"/>
      <c r="D28" s="8"/>
      <c r="E28" s="8"/>
      <c r="F28" s="8"/>
      <c r="G28" s="99"/>
      <c r="H28" s="98"/>
      <c r="I28" s="98"/>
      <c r="J28" s="98"/>
      <c r="K28" s="98"/>
      <c r="L28" s="98"/>
      <c r="M28" s="98"/>
      <c r="N28" s="106"/>
      <c r="O28" s="106"/>
      <c r="P28" s="106"/>
    </row>
    <row r="29" spans="1:20" x14ac:dyDescent="0.2">
      <c r="H29" s="98"/>
      <c r="I29" s="98"/>
      <c r="J29" s="98"/>
      <c r="K29" s="98"/>
      <c r="L29" s="98"/>
      <c r="M29" s="98"/>
      <c r="N29" s="106"/>
      <c r="O29" s="106"/>
      <c r="P29" s="106"/>
    </row>
    <row r="30" spans="1:20" x14ac:dyDescent="0.2">
      <c r="J30" s="103"/>
      <c r="K30" s="103"/>
      <c r="L30" s="103"/>
      <c r="M30" s="103"/>
      <c r="N30" s="106"/>
      <c r="O30" s="106"/>
      <c r="P30" s="106"/>
    </row>
    <row r="31" spans="1:20" x14ac:dyDescent="0.2">
      <c r="H31" s="103"/>
      <c r="I31" s="105"/>
      <c r="J31" s="103"/>
      <c r="K31" s="93"/>
      <c r="L31" s="93"/>
      <c r="M31" s="93"/>
      <c r="N31" s="106"/>
      <c r="O31" s="106"/>
      <c r="P31" s="106"/>
    </row>
    <row r="32" spans="1:20" ht="12.75" customHeight="1" x14ac:dyDescent="0.2">
      <c r="H32" s="103"/>
      <c r="I32" s="105"/>
      <c r="J32" s="103"/>
      <c r="K32" s="93"/>
      <c r="L32" s="93"/>
      <c r="M32" s="93"/>
      <c r="N32" s="106"/>
      <c r="O32" s="106"/>
      <c r="P32" s="106"/>
    </row>
    <row r="33" spans="8:16" x14ac:dyDescent="0.2">
      <c r="H33" s="103"/>
      <c r="I33" s="105"/>
      <c r="J33" s="103"/>
      <c r="K33" s="93"/>
      <c r="L33" s="93"/>
      <c r="M33" s="93"/>
      <c r="N33" s="106"/>
      <c r="O33" s="106"/>
      <c r="P33" s="106"/>
    </row>
    <row r="34" spans="8:16" ht="13.5" customHeight="1" x14ac:dyDescent="0.2">
      <c r="H34" s="103"/>
      <c r="I34" s="105"/>
      <c r="J34" s="103"/>
      <c r="K34" s="93"/>
      <c r="L34" s="93"/>
      <c r="M34" s="93"/>
      <c r="N34" s="106"/>
      <c r="O34" s="106"/>
      <c r="P34" s="106"/>
    </row>
    <row r="35" spans="8:16" ht="12.75" customHeight="1" x14ac:dyDescent="0.2">
      <c r="H35" s="103"/>
      <c r="I35" s="105"/>
      <c r="J35" s="103"/>
      <c r="K35" s="93"/>
      <c r="L35" s="93"/>
      <c r="M35" s="93"/>
      <c r="N35" s="106"/>
      <c r="O35" s="106"/>
      <c r="P35" s="106"/>
    </row>
    <row r="36" spans="8:16" ht="12.75" customHeight="1" x14ac:dyDescent="0.2">
      <c r="H36" s="103"/>
      <c r="I36" s="105"/>
      <c r="J36" s="103"/>
      <c r="K36" s="93"/>
      <c r="L36" s="93"/>
      <c r="M36" s="93"/>
      <c r="N36" s="106"/>
      <c r="O36" s="106"/>
      <c r="P36" s="106"/>
    </row>
    <row r="37" spans="8:16" ht="12.75" customHeight="1" x14ac:dyDescent="0.2">
      <c r="H37" s="103"/>
      <c r="I37" s="105"/>
      <c r="J37" s="103"/>
      <c r="K37" s="93"/>
      <c r="L37" s="93"/>
      <c r="M37" s="93"/>
      <c r="N37" s="106"/>
      <c r="O37" s="106"/>
      <c r="P37" s="106"/>
    </row>
    <row r="38" spans="8:16" ht="12.75" customHeight="1" x14ac:dyDescent="0.2">
      <c r="H38" s="103"/>
      <c r="I38" s="105"/>
      <c r="J38" s="103"/>
      <c r="K38" s="93"/>
      <c r="L38" s="93"/>
      <c r="M38" s="93"/>
      <c r="N38" s="106"/>
      <c r="O38" s="106"/>
      <c r="P38" s="106"/>
    </row>
    <row r="39" spans="8:16" x14ac:dyDescent="0.2">
      <c r="N39" s="106"/>
      <c r="O39" s="106"/>
      <c r="P39" s="106"/>
    </row>
    <row r="40" spans="8:16" x14ac:dyDescent="0.2">
      <c r="N40" s="106"/>
      <c r="O40" s="106"/>
      <c r="P40" s="106"/>
    </row>
    <row r="41" spans="8:16" x14ac:dyDescent="0.2">
      <c r="N41" s="106"/>
      <c r="O41" s="106"/>
      <c r="P41" s="106"/>
    </row>
    <row r="42" spans="8:16" x14ac:dyDescent="0.2">
      <c r="N42" s="106"/>
      <c r="O42" s="106"/>
      <c r="P42" s="106"/>
    </row>
    <row r="43" spans="8:16" x14ac:dyDescent="0.2">
      <c r="N43" s="106"/>
      <c r="O43" s="106"/>
      <c r="P43" s="106"/>
    </row>
    <row r="44" spans="8:16" x14ac:dyDescent="0.2">
      <c r="N44" s="106"/>
      <c r="O44" s="106"/>
      <c r="P44" s="106"/>
    </row>
    <row r="45" spans="8:16" x14ac:dyDescent="0.2">
      <c r="N45" s="106"/>
      <c r="O45" s="106"/>
      <c r="P45" s="106"/>
    </row>
  </sheetData>
  <mergeCells count="20">
    <mergeCell ref="L5:M5"/>
    <mergeCell ref="B3:G3"/>
    <mergeCell ref="H3:M3"/>
    <mergeCell ref="B4:G4"/>
    <mergeCell ref="H4:M4"/>
    <mergeCell ref="B5:C5"/>
    <mergeCell ref="D5:E5"/>
    <mergeCell ref="F5:G5"/>
    <mergeCell ref="H5:I5"/>
    <mergeCell ref="J5:K5"/>
    <mergeCell ref="A22:A23"/>
    <mergeCell ref="B22:G22"/>
    <mergeCell ref="A7:A8"/>
    <mergeCell ref="B7:G7"/>
    <mergeCell ref="H7:M7"/>
    <mergeCell ref="B18:G18"/>
    <mergeCell ref="B19:G19"/>
    <mergeCell ref="B20:C20"/>
    <mergeCell ref="D20:E20"/>
    <mergeCell ref="F20:G20"/>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23">
    <tabColor rgb="FF00B050"/>
  </sheetPr>
  <dimension ref="A1:O41"/>
  <sheetViews>
    <sheetView showGridLines="0" view="pageBreakPreview" zoomScaleNormal="70" zoomScaleSheetLayoutView="100" workbookViewId="0">
      <selection activeCell="J33" sqref="J33"/>
    </sheetView>
  </sheetViews>
  <sheetFormatPr defaultColWidth="9.140625" defaultRowHeight="12" x14ac:dyDescent="0.2"/>
  <cols>
    <col min="1" max="1" width="31.140625" style="74" customWidth="1"/>
    <col min="2" max="9" width="13.28515625" style="74" customWidth="1"/>
    <col min="10" max="15" width="9.140625" style="74" customWidth="1"/>
    <col min="16" max="16384" width="9.140625" style="74"/>
  </cols>
  <sheetData>
    <row r="1" spans="1:15" ht="18" x14ac:dyDescent="0.25">
      <c r="A1" s="243" t="s">
        <v>269</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1872.8349999999982</v>
      </c>
      <c r="C7" s="345">
        <v>4.8413656009125068E-2</v>
      </c>
      <c r="D7" s="289">
        <v>1854.1969999999983</v>
      </c>
      <c r="E7" s="345">
        <v>4.7911628476365167E-2</v>
      </c>
      <c r="F7" s="289">
        <v>1872.7169999999983</v>
      </c>
      <c r="G7" s="345">
        <v>4.8375262121821069E-2</v>
      </c>
      <c r="H7" s="198">
        <v>1872.7169999999983</v>
      </c>
      <c r="I7" s="204">
        <v>4.8375262121821069E-2</v>
      </c>
      <c r="J7" s="111"/>
      <c r="O7" s="60"/>
    </row>
    <row r="8" spans="1:15" x14ac:dyDescent="0.2">
      <c r="A8" s="170" t="s">
        <v>328</v>
      </c>
      <c r="B8" s="289">
        <v>1054758.149</v>
      </c>
      <c r="C8" s="345">
        <v>5.4652470214856433E-2</v>
      </c>
      <c r="D8" s="289">
        <v>830442.11</v>
      </c>
      <c r="E8" s="345">
        <v>5.2660738828054304E-2</v>
      </c>
      <c r="F8" s="289">
        <v>853508.19099999988</v>
      </c>
      <c r="G8" s="345">
        <v>5.2749427395783907E-2</v>
      </c>
      <c r="H8" s="198">
        <v>2738708.45</v>
      </c>
      <c r="I8" s="204">
        <v>5.3438779778569617E-2</v>
      </c>
      <c r="J8" s="111"/>
      <c r="O8" s="60"/>
    </row>
    <row r="9" spans="1:15" x14ac:dyDescent="0.2">
      <c r="A9" s="170" t="s">
        <v>329</v>
      </c>
      <c r="B9" s="289">
        <v>820838.09199999983</v>
      </c>
      <c r="C9" s="345">
        <v>6.8043739587690263E-2</v>
      </c>
      <c r="D9" s="289">
        <v>629411.87</v>
      </c>
      <c r="E9" s="345">
        <v>6.4255441305151609E-2</v>
      </c>
      <c r="F9" s="289">
        <v>628286.66600099998</v>
      </c>
      <c r="G9" s="345">
        <v>6.3382292182152536E-2</v>
      </c>
      <c r="H9" s="198">
        <v>2078536.6280009998</v>
      </c>
      <c r="I9" s="205">
        <v>6.5421407161684555E-2</v>
      </c>
      <c r="J9" s="101"/>
      <c r="O9" s="104"/>
    </row>
    <row r="10" spans="1:15" x14ac:dyDescent="0.2">
      <c r="A10" s="173" t="s">
        <v>40</v>
      </c>
      <c r="B10" s="291">
        <v>55839.62</v>
      </c>
      <c r="C10" s="346">
        <v>5.8857432374197195E-2</v>
      </c>
      <c r="D10" s="291">
        <v>46217.52</v>
      </c>
      <c r="E10" s="346">
        <v>5.3079510689526037E-2</v>
      </c>
      <c r="F10" s="291">
        <v>48107.93</v>
      </c>
      <c r="G10" s="346">
        <v>5.4698817896655164E-2</v>
      </c>
      <c r="H10" s="199">
        <v>150165.07</v>
      </c>
      <c r="I10" s="206">
        <v>5.5638226543906384E-2</v>
      </c>
      <c r="J10" s="101"/>
      <c r="O10" s="127"/>
    </row>
    <row r="11" spans="1:15" x14ac:dyDescent="0.2">
      <c r="A11" s="173" t="s">
        <v>39</v>
      </c>
      <c r="B11" s="291">
        <v>9509.8760000000002</v>
      </c>
      <c r="C11" s="346">
        <v>0.13546399273117232</v>
      </c>
      <c r="D11" s="291">
        <v>7007.5550000000003</v>
      </c>
      <c r="E11" s="346">
        <v>0.1175417848749777</v>
      </c>
      <c r="F11" s="291">
        <v>7940.137999999999</v>
      </c>
      <c r="G11" s="346">
        <v>0.12335250944744951</v>
      </c>
      <c r="H11" s="199">
        <v>24457.569</v>
      </c>
      <c r="I11" s="206">
        <v>0.12594705014018898</v>
      </c>
      <c r="J11" s="101"/>
      <c r="O11" s="127"/>
    </row>
    <row r="12" spans="1:15" x14ac:dyDescent="0.2">
      <c r="A12" s="173" t="s">
        <v>38</v>
      </c>
      <c r="B12" s="291">
        <v>193.64</v>
      </c>
      <c r="C12" s="346">
        <v>1.3280998125855969E-4</v>
      </c>
      <c r="D12" s="291">
        <v>178.21</v>
      </c>
      <c r="E12" s="346">
        <v>1.6569100348448154E-4</v>
      </c>
      <c r="F12" s="291">
        <v>124.13</v>
      </c>
      <c r="G12" s="346">
        <v>1.114868872963635E-4</v>
      </c>
      <c r="H12" s="199">
        <v>495.98</v>
      </c>
      <c r="I12" s="206">
        <v>1.3599731704422741E-4</v>
      </c>
      <c r="J12" s="101"/>
      <c r="O12" s="127"/>
    </row>
    <row r="13" spans="1:15" x14ac:dyDescent="0.2">
      <c r="A13" s="173" t="s">
        <v>60</v>
      </c>
      <c r="B13" s="291">
        <v>488</v>
      </c>
      <c r="C13" s="346">
        <v>0.126597712420844</v>
      </c>
      <c r="D13" s="291">
        <v>391</v>
      </c>
      <c r="E13" s="346">
        <v>8.9509528987580855E-2</v>
      </c>
      <c r="F13" s="291">
        <v>598</v>
      </c>
      <c r="G13" s="346">
        <v>0.1184163105596458</v>
      </c>
      <c r="H13" s="199">
        <v>1477</v>
      </c>
      <c r="I13" s="206">
        <v>0.11127887072665028</v>
      </c>
      <c r="J13" s="101"/>
      <c r="O13" s="127"/>
    </row>
    <row r="14" spans="1:15" x14ac:dyDescent="0.2">
      <c r="A14" s="173" t="s">
        <v>61</v>
      </c>
      <c r="B14" s="291">
        <v>107</v>
      </c>
      <c r="C14" s="346">
        <v>8.5405957664186974E-2</v>
      </c>
      <c r="D14" s="291">
        <v>78</v>
      </c>
      <c r="E14" s="346">
        <v>7.5338297933992063E-2</v>
      </c>
      <c r="F14" s="291">
        <v>74</v>
      </c>
      <c r="G14" s="346">
        <v>7.8703477204707745E-2</v>
      </c>
      <c r="H14" s="199">
        <v>259</v>
      </c>
      <c r="I14" s="206">
        <v>8.0225299900136535E-2</v>
      </c>
      <c r="J14" s="101"/>
      <c r="O14" s="127"/>
    </row>
    <row r="15" spans="1:15" x14ac:dyDescent="0.2">
      <c r="A15" s="173" t="s">
        <v>62</v>
      </c>
      <c r="B15" s="291">
        <v>7</v>
      </c>
      <c r="C15" s="346">
        <v>0.44164037854889593</v>
      </c>
      <c r="D15" s="291">
        <v>8</v>
      </c>
      <c r="E15" s="346">
        <v>0.29839612085042888</v>
      </c>
      <c r="F15" s="291">
        <v>28</v>
      </c>
      <c r="G15" s="346">
        <v>0.36968576709796674</v>
      </c>
      <c r="H15" s="199">
        <v>43</v>
      </c>
      <c r="I15" s="206">
        <v>0.36317567567567566</v>
      </c>
      <c r="J15" s="101"/>
      <c r="O15" s="127"/>
    </row>
    <row r="16" spans="1:15" x14ac:dyDescent="0.2">
      <c r="A16" s="173" t="s">
        <v>37</v>
      </c>
      <c r="B16" s="291">
        <v>16155.11</v>
      </c>
      <c r="C16" s="346">
        <v>2.9559341480841282E-3</v>
      </c>
      <c r="D16" s="291">
        <v>12016.78</v>
      </c>
      <c r="E16" s="346">
        <v>2.711248303373502E-3</v>
      </c>
      <c r="F16" s="291">
        <v>9202.6200000000008</v>
      </c>
      <c r="G16" s="346">
        <v>2.0243790993164207E-3</v>
      </c>
      <c r="H16" s="199">
        <v>37374.51</v>
      </c>
      <c r="I16" s="206">
        <v>2.5876519830774682E-3</v>
      </c>
      <c r="J16" s="101"/>
      <c r="O16" s="127"/>
    </row>
    <row r="17" spans="1:15" x14ac:dyDescent="0.2">
      <c r="A17" s="173" t="s">
        <v>72</v>
      </c>
      <c r="B17" s="291">
        <v>0</v>
      </c>
      <c r="C17" s="346">
        <v>0</v>
      </c>
      <c r="D17" s="291">
        <v>0</v>
      </c>
      <c r="E17" s="346">
        <v>0</v>
      </c>
      <c r="F17" s="291">
        <v>0</v>
      </c>
      <c r="G17" s="346">
        <v>0</v>
      </c>
      <c r="H17" s="199">
        <v>0</v>
      </c>
      <c r="I17" s="206">
        <v>0</v>
      </c>
      <c r="J17" s="101"/>
      <c r="O17" s="127"/>
    </row>
    <row r="18" spans="1:15" x14ac:dyDescent="0.2">
      <c r="A18" s="173" t="s">
        <v>36</v>
      </c>
      <c r="B18" s="291">
        <v>0</v>
      </c>
      <c r="C18" s="346">
        <v>0</v>
      </c>
      <c r="D18" s="291">
        <v>0</v>
      </c>
      <c r="E18" s="346">
        <v>0</v>
      </c>
      <c r="F18" s="291">
        <v>0</v>
      </c>
      <c r="G18" s="346">
        <v>0</v>
      </c>
      <c r="H18" s="199">
        <v>0</v>
      </c>
      <c r="I18" s="206">
        <v>0</v>
      </c>
      <c r="J18" s="101"/>
      <c r="O18" s="127"/>
    </row>
    <row r="19" spans="1:15" x14ac:dyDescent="0.2">
      <c r="A19" s="173" t="s">
        <v>35</v>
      </c>
      <c r="B19" s="291">
        <v>9375.7999999999993</v>
      </c>
      <c r="C19" s="346">
        <v>0.10609360294206009</v>
      </c>
      <c r="D19" s="291">
        <v>8353.61</v>
      </c>
      <c r="E19" s="346">
        <v>0.1126896051666428</v>
      </c>
      <c r="F19" s="291">
        <v>9042.67</v>
      </c>
      <c r="G19" s="346">
        <v>0.12039597087629283</v>
      </c>
      <c r="H19" s="199">
        <v>26772.080000000002</v>
      </c>
      <c r="I19" s="206">
        <v>0.11267234947117784</v>
      </c>
      <c r="J19" s="101"/>
      <c r="O19" s="127"/>
    </row>
    <row r="20" spans="1:15" x14ac:dyDescent="0.2">
      <c r="A20" s="173" t="s">
        <v>34</v>
      </c>
      <c r="B20" s="291">
        <v>0</v>
      </c>
      <c r="C20" s="346">
        <v>0</v>
      </c>
      <c r="D20" s="291">
        <v>0</v>
      </c>
      <c r="E20" s="346">
        <v>0</v>
      </c>
      <c r="F20" s="291">
        <v>0</v>
      </c>
      <c r="G20" s="346">
        <v>0</v>
      </c>
      <c r="H20" s="199">
        <v>0</v>
      </c>
      <c r="I20" s="206">
        <v>0</v>
      </c>
      <c r="J20" s="101"/>
      <c r="O20" s="127"/>
    </row>
    <row r="21" spans="1:15" x14ac:dyDescent="0.2">
      <c r="A21" s="173" t="s">
        <v>33</v>
      </c>
      <c r="B21" s="291">
        <v>86806</v>
      </c>
      <c r="C21" s="346">
        <v>0.34495514038948305</v>
      </c>
      <c r="D21" s="291">
        <v>59142</v>
      </c>
      <c r="E21" s="346">
        <v>0.28905183255607519</v>
      </c>
      <c r="F21" s="291">
        <v>42791</v>
      </c>
      <c r="G21" s="346">
        <v>0.2211040029957371</v>
      </c>
      <c r="H21" s="199">
        <v>188739</v>
      </c>
      <c r="I21" s="206">
        <v>0.29046395908000228</v>
      </c>
      <c r="J21" s="101"/>
      <c r="O21" s="127"/>
    </row>
    <row r="22" spans="1:15" x14ac:dyDescent="0.2">
      <c r="A22" s="173" t="s">
        <v>32</v>
      </c>
      <c r="B22" s="291">
        <v>0</v>
      </c>
      <c r="C22" s="346">
        <v>0</v>
      </c>
      <c r="D22" s="291">
        <v>0</v>
      </c>
      <c r="E22" s="346">
        <v>0</v>
      </c>
      <c r="F22" s="291">
        <v>0</v>
      </c>
      <c r="G22" s="346">
        <v>0</v>
      </c>
      <c r="H22" s="199">
        <v>0</v>
      </c>
      <c r="I22" s="206">
        <v>0</v>
      </c>
      <c r="J22" s="101"/>
      <c r="O22" s="127"/>
    </row>
    <row r="23" spans="1:15" x14ac:dyDescent="0.2">
      <c r="A23" s="173" t="s">
        <v>3</v>
      </c>
      <c r="B23" s="291">
        <v>0</v>
      </c>
      <c r="C23" s="346">
        <v>0</v>
      </c>
      <c r="D23" s="291">
        <v>0</v>
      </c>
      <c r="E23" s="346">
        <v>0</v>
      </c>
      <c r="F23" s="291">
        <v>0</v>
      </c>
      <c r="G23" s="346">
        <v>0</v>
      </c>
      <c r="H23" s="199">
        <v>0</v>
      </c>
      <c r="I23" s="206">
        <v>0</v>
      </c>
      <c r="J23" s="101"/>
      <c r="O23" s="127"/>
    </row>
    <row r="24" spans="1:15" x14ac:dyDescent="0.2">
      <c r="A24" s="173" t="s">
        <v>31</v>
      </c>
      <c r="B24" s="291">
        <v>22.65</v>
      </c>
      <c r="C24" s="346">
        <v>1.7602138467871163E-4</v>
      </c>
      <c r="D24" s="291">
        <v>11.175000000000001</v>
      </c>
      <c r="E24" s="346">
        <v>1.2330087532036159E-4</v>
      </c>
      <c r="F24" s="291">
        <v>12.071999999999999</v>
      </c>
      <c r="G24" s="346">
        <v>1.5255033722002661E-4</v>
      </c>
      <c r="H24" s="199">
        <v>45.897000000000006</v>
      </c>
      <c r="I24" s="206">
        <v>1.5378762361086101E-4</v>
      </c>
      <c r="J24" s="101"/>
      <c r="O24" s="127"/>
    </row>
    <row r="25" spans="1:15" x14ac:dyDescent="0.2">
      <c r="A25" s="173" t="s">
        <v>30</v>
      </c>
      <c r="B25" s="291">
        <v>642333.39599999983</v>
      </c>
      <c r="C25" s="346">
        <v>0.20440700851467766</v>
      </c>
      <c r="D25" s="291">
        <v>496008.02</v>
      </c>
      <c r="E25" s="346">
        <v>0.1917768904797717</v>
      </c>
      <c r="F25" s="291">
        <v>510366.10600099992</v>
      </c>
      <c r="G25" s="346">
        <v>0.19753885711943123</v>
      </c>
      <c r="H25" s="199">
        <v>1648707.5220009997</v>
      </c>
      <c r="I25" s="206">
        <v>0.19834247336864955</v>
      </c>
      <c r="J25" s="101"/>
      <c r="O25" s="98"/>
    </row>
    <row r="26" spans="1:15" ht="13.5" customHeight="1" x14ac:dyDescent="0.2">
      <c r="A26" s="171" t="s">
        <v>331</v>
      </c>
      <c r="B26" s="289">
        <v>758060.005</v>
      </c>
      <c r="C26" s="345">
        <v>6.7761833110937031E-2</v>
      </c>
      <c r="D26" s="289">
        <v>579582.86199999996</v>
      </c>
      <c r="E26" s="345">
        <v>6.3881953760443533E-2</v>
      </c>
      <c r="F26" s="289">
        <v>579738.42300100008</v>
      </c>
      <c r="G26" s="345">
        <v>6.3243125103496625E-2</v>
      </c>
      <c r="H26" s="198">
        <v>1917381.2900010003</v>
      </c>
      <c r="I26" s="205">
        <v>6.5157961978842285E-2</v>
      </c>
      <c r="J26" s="10"/>
      <c r="O26" s="78"/>
    </row>
    <row r="27" spans="1:15" ht="12.75" customHeight="1" x14ac:dyDescent="0.2">
      <c r="A27" s="173" t="s">
        <v>26</v>
      </c>
      <c r="B27" s="291">
        <v>76409.032000000007</v>
      </c>
      <c r="C27" s="346">
        <v>3.0188760107747355E-2</v>
      </c>
      <c r="D27" s="291">
        <v>61689.553000000007</v>
      </c>
      <c r="E27" s="346">
        <v>2.8746258407095285E-2</v>
      </c>
      <c r="F27" s="291">
        <v>62374.839</v>
      </c>
      <c r="G27" s="346">
        <v>2.7496557543337342E-2</v>
      </c>
      <c r="H27" s="199">
        <v>200473.42400000003</v>
      </c>
      <c r="I27" s="206">
        <v>2.8863764134377818E-2</v>
      </c>
      <c r="J27" s="101"/>
      <c r="O27" s="78"/>
    </row>
    <row r="28" spans="1:15" ht="12.75" customHeight="1" x14ac:dyDescent="0.2">
      <c r="A28" s="173" t="s">
        <v>0</v>
      </c>
      <c r="B28" s="291">
        <v>904.66</v>
      </c>
      <c r="C28" s="346">
        <v>3.4275523652528557E-3</v>
      </c>
      <c r="D28" s="291">
        <v>696.64</v>
      </c>
      <c r="E28" s="346">
        <v>2.8477751597137725E-3</v>
      </c>
      <c r="F28" s="291">
        <v>706.51</v>
      </c>
      <c r="G28" s="346">
        <v>2.9245676790561194E-3</v>
      </c>
      <c r="H28" s="199">
        <v>2307.81</v>
      </c>
      <c r="I28" s="206">
        <v>3.0765005677810633E-3</v>
      </c>
      <c r="J28" s="101"/>
      <c r="O28" s="78"/>
    </row>
    <row r="29" spans="1:15" ht="12.75" customHeight="1" x14ac:dyDescent="0.2">
      <c r="A29" s="173" t="s">
        <v>1</v>
      </c>
      <c r="B29" s="291">
        <v>107</v>
      </c>
      <c r="C29" s="346">
        <v>9.2331757773863731E-4</v>
      </c>
      <c r="D29" s="291">
        <v>75</v>
      </c>
      <c r="E29" s="346">
        <v>7.7632202905984489E-4</v>
      </c>
      <c r="F29" s="291">
        <v>79</v>
      </c>
      <c r="G29" s="346">
        <v>8.7109548814217426E-4</v>
      </c>
      <c r="H29" s="199">
        <v>261</v>
      </c>
      <c r="I29" s="206">
        <v>8.6085698431527492E-4</v>
      </c>
      <c r="J29" s="101"/>
      <c r="O29" s="78"/>
    </row>
    <row r="30" spans="1:15" ht="12.75" customHeight="1" x14ac:dyDescent="0.2">
      <c r="A30" s="173" t="s">
        <v>2</v>
      </c>
      <c r="B30" s="291">
        <v>97</v>
      </c>
      <c r="C30" s="346">
        <v>2.5992227145054765E-3</v>
      </c>
      <c r="D30" s="291">
        <v>57</v>
      </c>
      <c r="E30" s="346">
        <v>1.8772895522183568E-3</v>
      </c>
      <c r="F30" s="291">
        <v>57</v>
      </c>
      <c r="G30" s="346">
        <v>1.9820654373688185E-3</v>
      </c>
      <c r="H30" s="199">
        <v>211</v>
      </c>
      <c r="I30" s="206">
        <v>2.1878967150576532E-3</v>
      </c>
      <c r="J30" s="101"/>
    </row>
    <row r="31" spans="1:15" x14ac:dyDescent="0.2">
      <c r="A31" s="173" t="s">
        <v>6</v>
      </c>
      <c r="B31" s="291">
        <v>6268.3759999999993</v>
      </c>
      <c r="C31" s="346">
        <v>0.13681099644747075</v>
      </c>
      <c r="D31" s="291">
        <v>7541.9960000000001</v>
      </c>
      <c r="E31" s="346">
        <v>0.16444890921604272</v>
      </c>
      <c r="F31" s="291">
        <v>6911.3</v>
      </c>
      <c r="G31" s="346">
        <v>0.13845143493344472</v>
      </c>
      <c r="H31" s="199">
        <v>20721.671999999999</v>
      </c>
      <c r="I31" s="206">
        <v>0.14634092806419496</v>
      </c>
      <c r="J31" s="101"/>
    </row>
    <row r="32" spans="1:15" x14ac:dyDescent="0.2">
      <c r="A32" s="173" t="s">
        <v>25</v>
      </c>
      <c r="B32" s="291">
        <v>284928.56799999997</v>
      </c>
      <c r="C32" s="346">
        <v>5.7159778222092519E-2</v>
      </c>
      <c r="D32" s="291">
        <v>216141.64099999995</v>
      </c>
      <c r="E32" s="346">
        <v>5.5084478197810371E-2</v>
      </c>
      <c r="F32" s="291">
        <v>214295.53800100001</v>
      </c>
      <c r="G32" s="346">
        <v>5.4654422613803322E-2</v>
      </c>
      <c r="H32" s="199">
        <v>715365.74700099998</v>
      </c>
      <c r="I32" s="206">
        <v>5.5759382072533829E-2</v>
      </c>
      <c r="J32" s="101"/>
    </row>
    <row r="33" spans="1:10" x14ac:dyDescent="0.2">
      <c r="A33" s="173" t="s">
        <v>5</v>
      </c>
      <c r="B33" s="291">
        <v>130217.55900000002</v>
      </c>
      <c r="C33" s="346">
        <v>4.6612091122527476E-2</v>
      </c>
      <c r="D33" s="291">
        <v>97665.47099999999</v>
      </c>
      <c r="E33" s="346">
        <v>4.3119573558467482E-2</v>
      </c>
      <c r="F33" s="291">
        <v>97799.508000000002</v>
      </c>
      <c r="G33" s="346">
        <v>4.3560051775256972E-2</v>
      </c>
      <c r="H33" s="199">
        <v>325682.53800000006</v>
      </c>
      <c r="I33" s="206">
        <v>4.4590834377609599E-2</v>
      </c>
      <c r="J33" s="101"/>
    </row>
    <row r="34" spans="1:10" x14ac:dyDescent="0.2">
      <c r="A34" s="173" t="s">
        <v>3</v>
      </c>
      <c r="B34" s="291">
        <v>259127.81</v>
      </c>
      <c r="C34" s="346">
        <v>0.62485106521380651</v>
      </c>
      <c r="D34" s="291">
        <v>195715.56100000002</v>
      </c>
      <c r="E34" s="346">
        <v>0.6107706027993508</v>
      </c>
      <c r="F34" s="291">
        <v>197514.72799999997</v>
      </c>
      <c r="G34" s="346">
        <v>0.6146725685770944</v>
      </c>
      <c r="H34" s="199">
        <v>652358.09900000005</v>
      </c>
      <c r="I34" s="206">
        <v>0.6174844699614469</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4.8375262121821069E-2</v>
      </c>
      <c r="C38" s="93" t="str">
        <f>+B5</f>
        <v>Leden</v>
      </c>
      <c r="D38" s="103" t="str">
        <f>+D5</f>
        <v>Únor</v>
      </c>
      <c r="E38" s="103" t="str">
        <f>+F5</f>
        <v>Březen</v>
      </c>
    </row>
    <row r="39" spans="1:10" x14ac:dyDescent="0.2">
      <c r="A39" s="103" t="s">
        <v>59</v>
      </c>
      <c r="B39" s="104">
        <f t="shared" ref="B39:B40" si="0">+I8</f>
        <v>5.3438779778569617E-2</v>
      </c>
      <c r="C39" s="93"/>
      <c r="D39" s="103"/>
      <c r="E39" s="103"/>
      <c r="H39" s="116">
        <f>I7</f>
        <v>4.8375262121821069E-2</v>
      </c>
    </row>
    <row r="40" spans="1:10" x14ac:dyDescent="0.2">
      <c r="A40" s="103" t="s">
        <v>116</v>
      </c>
      <c r="B40" s="104">
        <f t="shared" si="0"/>
        <v>6.5421407161684555E-2</v>
      </c>
      <c r="C40" s="93"/>
      <c r="D40" s="103"/>
      <c r="E40" s="103"/>
      <c r="H40" s="116">
        <f>I8</f>
        <v>5.3438779778569617E-2</v>
      </c>
    </row>
    <row r="41" spans="1:10" x14ac:dyDescent="0.2">
      <c r="B41" s="78"/>
      <c r="C41" s="78"/>
      <c r="H41" s="116">
        <f>I9</f>
        <v>6.5421407161684555E-2</v>
      </c>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{509E85FF-D2E3-4805-AC8F-C52B23CEDDFB}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09E85FF-D2E3-4805-AC8F-C52B23CEDDF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33">
    <tabColor rgb="FF00B050"/>
  </sheetPr>
  <dimension ref="A1:O41"/>
  <sheetViews>
    <sheetView showGridLines="0" view="pageBreakPreview" zoomScaleNormal="70" zoomScaleSheetLayoutView="100" workbookViewId="0">
      <selection activeCell="L36" sqref="L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270</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2825.5030000000002</v>
      </c>
      <c r="C7" s="345">
        <v>7.3040566998561568E-2</v>
      </c>
      <c r="D7" s="289">
        <v>2825.5030000000002</v>
      </c>
      <c r="E7" s="345">
        <v>7.300974491645458E-2</v>
      </c>
      <c r="F7" s="198">
        <v>2825.5030000000002</v>
      </c>
      <c r="G7" s="345">
        <v>7.2987241665981528E-2</v>
      </c>
      <c r="H7" s="198">
        <v>2825.5030000000002</v>
      </c>
      <c r="I7" s="204">
        <v>7.2987241665981528E-2</v>
      </c>
      <c r="J7" s="111"/>
      <c r="O7" s="60"/>
    </row>
    <row r="8" spans="1:15" x14ac:dyDescent="0.2">
      <c r="A8" s="170" t="s">
        <v>328</v>
      </c>
      <c r="B8" s="289">
        <v>1099172.3939999999</v>
      </c>
      <c r="C8" s="345">
        <v>5.6953801761125272E-2</v>
      </c>
      <c r="D8" s="289">
        <v>1011065.4139999998</v>
      </c>
      <c r="E8" s="345">
        <v>6.4114585548573147E-2</v>
      </c>
      <c r="F8" s="198">
        <v>1069653.9819999996</v>
      </c>
      <c r="G8" s="345">
        <v>6.6107901080612042E-2</v>
      </c>
      <c r="H8" s="198">
        <v>3179891.7899999991</v>
      </c>
      <c r="I8" s="204">
        <v>6.2047326390471197E-2</v>
      </c>
      <c r="J8" s="111"/>
      <c r="O8" s="60"/>
    </row>
    <row r="9" spans="1:15" x14ac:dyDescent="0.2">
      <c r="A9" s="170" t="s">
        <v>329</v>
      </c>
      <c r="B9" s="289">
        <v>457269.58600000001</v>
      </c>
      <c r="C9" s="345">
        <v>3.7905566194356081E-2</v>
      </c>
      <c r="D9" s="289">
        <v>386799.90899999999</v>
      </c>
      <c r="E9" s="345">
        <v>3.9487655117764912E-2</v>
      </c>
      <c r="F9" s="198">
        <v>385146.65299999999</v>
      </c>
      <c r="G9" s="345">
        <v>3.8854043885415301E-2</v>
      </c>
      <c r="H9" s="198">
        <v>1229216.148</v>
      </c>
      <c r="I9" s="205">
        <v>3.8689262928873841E-2</v>
      </c>
      <c r="J9" s="101"/>
      <c r="O9" s="104"/>
    </row>
    <row r="10" spans="1:15" x14ac:dyDescent="0.2">
      <c r="A10" s="173" t="s">
        <v>40</v>
      </c>
      <c r="B10" s="291">
        <v>47299.807000000001</v>
      </c>
      <c r="C10" s="346">
        <v>4.9856091280977184E-2</v>
      </c>
      <c r="D10" s="291">
        <v>39690.616000000002</v>
      </c>
      <c r="E10" s="346">
        <v>4.5583546591116825E-2</v>
      </c>
      <c r="F10" s="199">
        <v>43654.748000000007</v>
      </c>
      <c r="G10" s="346">
        <v>4.9635540568392186E-2</v>
      </c>
      <c r="H10" s="199">
        <v>130645.17100000002</v>
      </c>
      <c r="I10" s="206">
        <v>4.8405835131734624E-2</v>
      </c>
      <c r="J10" s="101"/>
      <c r="O10" s="127"/>
    </row>
    <row r="11" spans="1:15" x14ac:dyDescent="0.2">
      <c r="A11" s="173" t="s">
        <v>39</v>
      </c>
      <c r="B11" s="291">
        <v>771</v>
      </c>
      <c r="C11" s="346">
        <v>1.0982555229503924E-2</v>
      </c>
      <c r="D11" s="291">
        <v>720</v>
      </c>
      <c r="E11" s="346">
        <v>1.207697764912069E-2</v>
      </c>
      <c r="F11" s="199">
        <v>683</v>
      </c>
      <c r="G11" s="346">
        <v>1.0610617089099461E-2</v>
      </c>
      <c r="H11" s="199">
        <v>2174</v>
      </c>
      <c r="I11" s="206">
        <v>1.1195261761492764E-2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513.83999999999992</v>
      </c>
      <c r="C14" s="346">
        <v>0.41014016155295169</v>
      </c>
      <c r="D14" s="291">
        <v>478.33</v>
      </c>
      <c r="E14" s="346">
        <v>0.4620072827021337</v>
      </c>
      <c r="F14" s="199">
        <v>501.17</v>
      </c>
      <c r="G14" s="346">
        <v>0.53302461717139704</v>
      </c>
      <c r="H14" s="199">
        <v>1493.34</v>
      </c>
      <c r="I14" s="206">
        <v>0.46256235271378338</v>
      </c>
      <c r="J14" s="101"/>
      <c r="O14" s="127"/>
    </row>
    <row r="15" spans="1:15" x14ac:dyDescent="0.2">
      <c r="A15" s="173" t="s">
        <v>62</v>
      </c>
      <c r="B15" s="291">
        <v>2.0499999999999998</v>
      </c>
      <c r="C15" s="346">
        <v>0.12933753943217663</v>
      </c>
      <c r="D15" s="291">
        <v>5.01</v>
      </c>
      <c r="E15" s="346">
        <v>0.18687057068258112</v>
      </c>
      <c r="F15" s="199">
        <v>20.54</v>
      </c>
      <c r="G15" s="346">
        <v>0.27119091629257985</v>
      </c>
      <c r="H15" s="199">
        <v>27.599999999999998</v>
      </c>
      <c r="I15" s="206">
        <v>0.23310810810810806</v>
      </c>
      <c r="J15" s="101"/>
      <c r="O15" s="127"/>
    </row>
    <row r="16" spans="1:15" x14ac:dyDescent="0.2">
      <c r="A16" s="173" t="s">
        <v>37</v>
      </c>
      <c r="B16" s="291">
        <v>304505.51</v>
      </c>
      <c r="C16" s="346">
        <v>5.5716007832120794E-2</v>
      </c>
      <c r="D16" s="291">
        <v>259946.81299999999</v>
      </c>
      <c r="E16" s="346">
        <v>5.8649684500639843E-2</v>
      </c>
      <c r="F16" s="199">
        <v>260561.30100000001</v>
      </c>
      <c r="G16" s="346">
        <v>5.7317899884499708E-2</v>
      </c>
      <c r="H16" s="199">
        <v>825013.62399999995</v>
      </c>
      <c r="I16" s="206">
        <v>5.7120431551063236E-2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0</v>
      </c>
      <c r="E19" s="346">
        <v>0</v>
      </c>
      <c r="F19" s="199">
        <v>0</v>
      </c>
      <c r="G19" s="346">
        <v>0</v>
      </c>
      <c r="H19" s="199">
        <v>0</v>
      </c>
      <c r="I19" s="206">
        <v>0</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8346.6299999999992</v>
      </c>
      <c r="C24" s="346">
        <v>6.4864696247279224E-2</v>
      </c>
      <c r="D24" s="291">
        <v>7737.71</v>
      </c>
      <c r="E24" s="346">
        <v>8.5375070780770917E-2</v>
      </c>
      <c r="F24" s="199">
        <v>11756.939999999999</v>
      </c>
      <c r="G24" s="346">
        <v>0.14856901604337472</v>
      </c>
      <c r="H24" s="199">
        <v>27841.279999999999</v>
      </c>
      <c r="I24" s="206">
        <v>9.3288107926108282E-2</v>
      </c>
      <c r="J24" s="101"/>
      <c r="O24" s="127"/>
    </row>
    <row r="25" spans="1:15" x14ac:dyDescent="0.2">
      <c r="A25" s="173" t="s">
        <v>30</v>
      </c>
      <c r="B25" s="291">
        <v>95830.748999999996</v>
      </c>
      <c r="C25" s="346">
        <v>3.0495809261660969E-2</v>
      </c>
      <c r="D25" s="291">
        <v>78221.430000000008</v>
      </c>
      <c r="E25" s="346">
        <v>3.0243588832053823E-2</v>
      </c>
      <c r="F25" s="199">
        <v>67968.953999999983</v>
      </c>
      <c r="G25" s="346">
        <v>2.6307604158840606E-2</v>
      </c>
      <c r="H25" s="199">
        <v>242021.13299999997</v>
      </c>
      <c r="I25" s="206">
        <v>2.9115576587193964E-2</v>
      </c>
      <c r="J25" s="101"/>
      <c r="O25" s="98"/>
    </row>
    <row r="26" spans="1:15" ht="13.5" customHeight="1" x14ac:dyDescent="0.2">
      <c r="A26" s="171" t="s">
        <v>331</v>
      </c>
      <c r="B26" s="289">
        <v>392510.50400000002</v>
      </c>
      <c r="C26" s="345">
        <v>3.508591812113579E-2</v>
      </c>
      <c r="D26" s="289">
        <v>332076.33899999992</v>
      </c>
      <c r="E26" s="345">
        <v>3.6601643567810274E-2</v>
      </c>
      <c r="F26" s="198">
        <v>329376.788</v>
      </c>
      <c r="G26" s="345">
        <v>3.5931407309251179E-2</v>
      </c>
      <c r="H26" s="198">
        <v>1053963.6309999998</v>
      </c>
      <c r="I26" s="205">
        <v>3.5816622679021096E-2</v>
      </c>
      <c r="J26" s="10"/>
      <c r="O26" s="78"/>
    </row>
    <row r="27" spans="1:15" ht="12.75" customHeight="1" x14ac:dyDescent="0.2">
      <c r="A27" s="173" t="s">
        <v>26</v>
      </c>
      <c r="B27" s="291">
        <v>22429.656999999999</v>
      </c>
      <c r="C27" s="346">
        <v>8.861825843730832E-3</v>
      </c>
      <c r="D27" s="291">
        <v>19354.686000000002</v>
      </c>
      <c r="E27" s="346">
        <v>9.0189469381337459E-3</v>
      </c>
      <c r="F27" s="199">
        <v>20273.082000000002</v>
      </c>
      <c r="G27" s="346">
        <v>8.9369363469426599E-3</v>
      </c>
      <c r="H27" s="199">
        <v>62057.425000000003</v>
      </c>
      <c r="I27" s="206">
        <v>8.9349043990331663E-3</v>
      </c>
      <c r="J27" s="101"/>
      <c r="O27" s="78"/>
    </row>
    <row r="28" spans="1:15" ht="12.75" customHeight="1" x14ac:dyDescent="0.2">
      <c r="A28" s="173" t="s">
        <v>0</v>
      </c>
      <c r="B28" s="291">
        <v>12421.439999999999</v>
      </c>
      <c r="C28" s="346">
        <v>4.7062029991208218E-2</v>
      </c>
      <c r="D28" s="291">
        <v>10547</v>
      </c>
      <c r="E28" s="346">
        <v>4.3114786129853526E-2</v>
      </c>
      <c r="F28" s="199">
        <v>10988.86</v>
      </c>
      <c r="G28" s="346">
        <v>4.5487912111184033E-2</v>
      </c>
      <c r="H28" s="199">
        <v>33957.300000000003</v>
      </c>
      <c r="I28" s="206">
        <v>4.5267874188218232E-2</v>
      </c>
      <c r="J28" s="101"/>
      <c r="O28" s="78"/>
    </row>
    <row r="29" spans="1:15" ht="12.75" customHeight="1" x14ac:dyDescent="0.2">
      <c r="A29" s="173" t="s">
        <v>1</v>
      </c>
      <c r="B29" s="291">
        <v>2250.2130000000002</v>
      </c>
      <c r="C29" s="346">
        <v>1.9417394547252265E-2</v>
      </c>
      <c r="D29" s="291">
        <v>1907.7250000000001</v>
      </c>
      <c r="E29" s="346">
        <v>1.9746785905175906E-2</v>
      </c>
      <c r="F29" s="199">
        <v>1866.595</v>
      </c>
      <c r="G29" s="346">
        <v>2.0582056742895469E-2</v>
      </c>
      <c r="H29" s="199">
        <v>6024.5330000000004</v>
      </c>
      <c r="I29" s="206">
        <v>1.9870732989608644E-2</v>
      </c>
      <c r="J29" s="101"/>
      <c r="O29" s="78"/>
    </row>
    <row r="30" spans="1:15" ht="12.75" customHeight="1" x14ac:dyDescent="0.2">
      <c r="A30" s="173" t="s">
        <v>2</v>
      </c>
      <c r="B30" s="291">
        <v>2270.9110000000001</v>
      </c>
      <c r="C30" s="346">
        <v>6.0851581998147893E-2</v>
      </c>
      <c r="D30" s="291">
        <v>1892.625</v>
      </c>
      <c r="E30" s="346">
        <v>6.2333423487145045E-2</v>
      </c>
      <c r="F30" s="199">
        <v>1931.4090000000001</v>
      </c>
      <c r="G30" s="346">
        <v>6.7161035514439874E-2</v>
      </c>
      <c r="H30" s="199">
        <v>6094.9449999999997</v>
      </c>
      <c r="I30" s="206">
        <v>6.3199574141976633E-2</v>
      </c>
      <c r="J30" s="101"/>
    </row>
    <row r="31" spans="1:15" x14ac:dyDescent="0.2">
      <c r="A31" s="173" t="s">
        <v>6</v>
      </c>
      <c r="B31" s="291">
        <v>877.56999999999994</v>
      </c>
      <c r="C31" s="346">
        <v>1.9153481883091714E-2</v>
      </c>
      <c r="D31" s="291">
        <v>803.19</v>
      </c>
      <c r="E31" s="346">
        <v>1.7513098574068901E-2</v>
      </c>
      <c r="F31" s="199">
        <v>758.84</v>
      </c>
      <c r="G31" s="346">
        <v>1.520155207918846E-2</v>
      </c>
      <c r="H31" s="199">
        <v>2439.6</v>
      </c>
      <c r="I31" s="206">
        <v>1.7228982685635118E-2</v>
      </c>
      <c r="J31" s="101"/>
    </row>
    <row r="32" spans="1:15" x14ac:dyDescent="0.2">
      <c r="A32" s="173" t="s">
        <v>25</v>
      </c>
      <c r="B32" s="291">
        <v>229262.614</v>
      </c>
      <c r="C32" s="346">
        <v>4.5992580746965342E-2</v>
      </c>
      <c r="D32" s="291">
        <v>191140.86099999995</v>
      </c>
      <c r="E32" s="346">
        <v>4.871293907898664E-2</v>
      </c>
      <c r="F32" s="199">
        <v>184999.68900000001</v>
      </c>
      <c r="G32" s="346">
        <v>4.7182742488931333E-2</v>
      </c>
      <c r="H32" s="199">
        <v>605403.16399999999</v>
      </c>
      <c r="I32" s="206">
        <v>4.7188317963104361E-2</v>
      </c>
      <c r="J32" s="101"/>
    </row>
    <row r="33" spans="1:10" x14ac:dyDescent="0.2">
      <c r="A33" s="173" t="s">
        <v>5</v>
      </c>
      <c r="B33" s="291">
        <v>101334.815</v>
      </c>
      <c r="C33" s="346">
        <v>3.6273354123190583E-2</v>
      </c>
      <c r="D33" s="291">
        <v>88134.095000000001</v>
      </c>
      <c r="E33" s="346">
        <v>3.8911444888864166E-2</v>
      </c>
      <c r="F33" s="199">
        <v>90043.679000000004</v>
      </c>
      <c r="G33" s="346">
        <v>4.0105593570824702E-2</v>
      </c>
      <c r="H33" s="199">
        <v>279512.58900000004</v>
      </c>
      <c r="I33" s="206">
        <v>3.8269474436961867E-2</v>
      </c>
      <c r="J33" s="101"/>
    </row>
    <row r="34" spans="1:10" x14ac:dyDescent="0.2">
      <c r="A34" s="173" t="s">
        <v>3</v>
      </c>
      <c r="B34" s="291">
        <v>21663.283999999996</v>
      </c>
      <c r="C34" s="346">
        <v>5.2238029115551927E-2</v>
      </c>
      <c r="D34" s="291">
        <v>18296.156999999999</v>
      </c>
      <c r="E34" s="346">
        <v>5.7096915455800479E-2</v>
      </c>
      <c r="F34" s="199">
        <v>18514.634000000002</v>
      </c>
      <c r="G34" s="346">
        <v>5.7618172337228463E-2</v>
      </c>
      <c r="H34" s="199">
        <v>58474.074999999997</v>
      </c>
      <c r="I34" s="206">
        <v>5.534817957071287E-2</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7.2987241665981528E-2</v>
      </c>
      <c r="C38" s="93" t="str">
        <f>+B5</f>
        <v>Leden</v>
      </c>
      <c r="D38" s="103" t="str">
        <f>+D5</f>
        <v>Únor</v>
      </c>
      <c r="E38" s="103" t="str">
        <f>+F5</f>
        <v>Březen</v>
      </c>
    </row>
    <row r="39" spans="1:10" x14ac:dyDescent="0.2">
      <c r="A39" s="103" t="s">
        <v>59</v>
      </c>
      <c r="B39" s="104">
        <f t="shared" ref="B39:B40" si="0">+I8</f>
        <v>6.2047326390471197E-2</v>
      </c>
      <c r="C39" s="93"/>
      <c r="D39" s="103"/>
      <c r="E39" s="103"/>
      <c r="H39" s="116"/>
    </row>
    <row r="40" spans="1:10" x14ac:dyDescent="0.2">
      <c r="A40" s="103" t="s">
        <v>116</v>
      </c>
      <c r="B40" s="104">
        <f t="shared" si="0"/>
        <v>3.8689262928873841E-2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{DDC7855E-897A-4F10-AF75-4E27822A60E4}</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DDC7855E-897A-4F10-AF75-4E27822A60E4}">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34">
    <tabColor rgb="FF00B050"/>
  </sheetPr>
  <dimension ref="A1:O41"/>
  <sheetViews>
    <sheetView showGridLines="0" view="pageBreakPreview" zoomScaleNormal="70" zoomScaleSheetLayoutView="100" workbookViewId="0">
      <selection activeCell="L35" sqref="L35"/>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271</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521.08800000000042</v>
      </c>
      <c r="C7" s="345">
        <v>1.3470367214668141E-2</v>
      </c>
      <c r="D7" s="289">
        <v>521.09100000000035</v>
      </c>
      <c r="E7" s="345">
        <v>1.3464760429651024E-2</v>
      </c>
      <c r="F7" s="198">
        <v>521.09100000000035</v>
      </c>
      <c r="G7" s="345">
        <v>1.3460610286723462E-2</v>
      </c>
      <c r="H7" s="198">
        <v>521.09100000000035</v>
      </c>
      <c r="I7" s="204">
        <v>1.3460610286723462E-2</v>
      </c>
      <c r="J7" s="111"/>
      <c r="O7" s="60"/>
    </row>
    <row r="8" spans="1:15" x14ac:dyDescent="0.2">
      <c r="A8" s="170" t="s">
        <v>328</v>
      </c>
      <c r="B8" s="289">
        <v>444954.39664179756</v>
      </c>
      <c r="C8" s="345">
        <v>2.3055386613974629E-2</v>
      </c>
      <c r="D8" s="289">
        <v>378714.12217595679</v>
      </c>
      <c r="E8" s="345">
        <v>2.4015359093969728E-2</v>
      </c>
      <c r="F8" s="198">
        <v>394701.21047496249</v>
      </c>
      <c r="G8" s="345">
        <v>2.4393746966368667E-2</v>
      </c>
      <c r="H8" s="198">
        <v>1218369.7292927168</v>
      </c>
      <c r="I8" s="204">
        <v>2.3773319738561061E-2</v>
      </c>
      <c r="J8" s="111"/>
      <c r="O8" s="60"/>
    </row>
    <row r="9" spans="1:15" x14ac:dyDescent="0.2">
      <c r="A9" s="170" t="s">
        <v>329</v>
      </c>
      <c r="B9" s="289">
        <v>226701.66586746706</v>
      </c>
      <c r="C9" s="345">
        <v>1.8792535661687475E-2</v>
      </c>
      <c r="D9" s="289">
        <v>185936.31600000002</v>
      </c>
      <c r="E9" s="345">
        <v>1.8981879129852004E-2</v>
      </c>
      <c r="F9" s="198">
        <v>186777.05099999998</v>
      </c>
      <c r="G9" s="345">
        <v>1.8842286905041469E-2</v>
      </c>
      <c r="H9" s="198">
        <v>599415.03286746703</v>
      </c>
      <c r="I9" s="205">
        <v>1.8866434392244079E-2</v>
      </c>
      <c r="J9" s="101"/>
      <c r="O9" s="104"/>
    </row>
    <row r="10" spans="1:15" x14ac:dyDescent="0.2">
      <c r="A10" s="173" t="s">
        <v>40</v>
      </c>
      <c r="B10" s="291">
        <v>80768.584000000003</v>
      </c>
      <c r="C10" s="346">
        <v>8.5133664425718972E-2</v>
      </c>
      <c r="D10" s="291">
        <v>62220.239999999991</v>
      </c>
      <c r="E10" s="346">
        <v>7.1458180667956131E-2</v>
      </c>
      <c r="F10" s="199">
        <v>64658.707999999999</v>
      </c>
      <c r="G10" s="346">
        <v>7.3517087397545478E-2</v>
      </c>
      <c r="H10" s="199">
        <v>207647.53200000001</v>
      </c>
      <c r="I10" s="206">
        <v>7.6936270376986138E-2</v>
      </c>
      <c r="J10" s="101"/>
      <c r="O10" s="127"/>
    </row>
    <row r="11" spans="1:15" x14ac:dyDescent="0.2">
      <c r="A11" s="173" t="s">
        <v>39</v>
      </c>
      <c r="B11" s="291">
        <v>6624.3509999999997</v>
      </c>
      <c r="C11" s="346">
        <v>9.4360960722593451E-2</v>
      </c>
      <c r="D11" s="291">
        <v>5131.5659999999998</v>
      </c>
      <c r="E11" s="346">
        <v>8.6074733176371751E-2</v>
      </c>
      <c r="F11" s="199">
        <v>5220.0509999999995</v>
      </c>
      <c r="G11" s="346">
        <v>8.109511324534513E-2</v>
      </c>
      <c r="H11" s="199">
        <v>16975.968000000001</v>
      </c>
      <c r="I11" s="206">
        <v>8.7419689703185283E-2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4.8</v>
      </c>
      <c r="C15" s="346">
        <v>0.30283911671924291</v>
      </c>
      <c r="D15" s="291">
        <v>8.8000000000000007</v>
      </c>
      <c r="E15" s="346">
        <v>0.32823573293547187</v>
      </c>
      <c r="F15" s="199">
        <v>16.2</v>
      </c>
      <c r="G15" s="346">
        <v>0.21388962239239501</v>
      </c>
      <c r="H15" s="199">
        <v>29.8</v>
      </c>
      <c r="I15" s="206">
        <v>0.2516891891891892</v>
      </c>
      <c r="J15" s="101"/>
      <c r="O15" s="127"/>
    </row>
    <row r="16" spans="1:15" x14ac:dyDescent="0.2">
      <c r="A16" s="173" t="s">
        <v>37</v>
      </c>
      <c r="B16" s="291">
        <v>41785.949999999997</v>
      </c>
      <c r="C16" s="346">
        <v>7.6456623641148807E-3</v>
      </c>
      <c r="D16" s="291">
        <v>34029.576000000001</v>
      </c>
      <c r="E16" s="346">
        <v>7.6778163696530708E-3</v>
      </c>
      <c r="F16" s="199">
        <v>33814.451000000001</v>
      </c>
      <c r="G16" s="346">
        <v>7.4384542509914817E-3</v>
      </c>
      <c r="H16" s="199">
        <v>109629.977</v>
      </c>
      <c r="I16" s="206">
        <v>7.5903129536357044E-3</v>
      </c>
      <c r="J16" s="101"/>
      <c r="O16" s="127"/>
    </row>
    <row r="17" spans="1:15" x14ac:dyDescent="0.2">
      <c r="A17" s="173" t="s">
        <v>72</v>
      </c>
      <c r="B17" s="291">
        <v>6119.82</v>
      </c>
      <c r="C17" s="346">
        <v>0.17194987906960013</v>
      </c>
      <c r="D17" s="291">
        <v>5367.64</v>
      </c>
      <c r="E17" s="346">
        <v>0.18683653873933267</v>
      </c>
      <c r="F17" s="199">
        <v>4889.0600000000004</v>
      </c>
      <c r="G17" s="346">
        <v>0.17563165009460424</v>
      </c>
      <c r="H17" s="199">
        <v>16376.52</v>
      </c>
      <c r="I17" s="206">
        <v>0.17770278481891727</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1699.5260000000001</v>
      </c>
      <c r="C19" s="346">
        <v>1.923130150320054E-2</v>
      </c>
      <c r="D19" s="291">
        <v>1354.0650000000001</v>
      </c>
      <c r="E19" s="346">
        <v>1.8266240609744789E-2</v>
      </c>
      <c r="F19" s="199">
        <v>1326.57</v>
      </c>
      <c r="G19" s="346">
        <v>1.7662226210329889E-2</v>
      </c>
      <c r="H19" s="199">
        <v>4380.1610000000001</v>
      </c>
      <c r="I19" s="206">
        <v>1.8434243096988497E-2</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1091.7149999999999</v>
      </c>
      <c r="C21" s="346">
        <v>4.3383257043327021E-3</v>
      </c>
      <c r="D21" s="291">
        <v>1269.0719999999999</v>
      </c>
      <c r="E21" s="346">
        <v>6.202488709303091E-3</v>
      </c>
      <c r="F21" s="199">
        <v>1136.7660000000001</v>
      </c>
      <c r="G21" s="346">
        <v>5.8737471213444904E-3</v>
      </c>
      <c r="H21" s="199">
        <v>3497.5529999999999</v>
      </c>
      <c r="I21" s="206">
        <v>5.3826347043914565E-3</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131.01</v>
      </c>
      <c r="C24" s="346">
        <v>1.0181263402542166E-3</v>
      </c>
      <c r="D24" s="291">
        <v>102.661</v>
      </c>
      <c r="E24" s="346">
        <v>1.1327240412763884E-3</v>
      </c>
      <c r="F24" s="199">
        <v>95.381</v>
      </c>
      <c r="G24" s="346">
        <v>1.2053018318740358E-3</v>
      </c>
      <c r="H24" s="199">
        <v>329.05200000000002</v>
      </c>
      <c r="I24" s="206">
        <v>1.1025584487962402E-3</v>
      </c>
      <c r="J24" s="101"/>
      <c r="O24" s="127"/>
    </row>
    <row r="25" spans="1:15" x14ac:dyDescent="0.2">
      <c r="A25" s="173" t="s">
        <v>30</v>
      </c>
      <c r="B25" s="291">
        <v>88475.909867467024</v>
      </c>
      <c r="C25" s="346">
        <v>2.8155310270716782E-2</v>
      </c>
      <c r="D25" s="291">
        <v>76452.696000000025</v>
      </c>
      <c r="E25" s="346">
        <v>2.9559724271545618E-2</v>
      </c>
      <c r="F25" s="199">
        <v>75619.864000000001</v>
      </c>
      <c r="G25" s="346">
        <v>2.9268913696352622E-2</v>
      </c>
      <c r="H25" s="199">
        <v>240548.46986746707</v>
      </c>
      <c r="I25" s="206">
        <v>2.8938412569775706E-2</v>
      </c>
      <c r="J25" s="101"/>
      <c r="O25" s="98"/>
    </row>
    <row r="26" spans="1:15" ht="13.5" customHeight="1" x14ac:dyDescent="0.2">
      <c r="A26" s="171" t="s">
        <v>331</v>
      </c>
      <c r="B26" s="289">
        <v>208380.36286746705</v>
      </c>
      <c r="C26" s="345">
        <v>1.8626804315077673E-2</v>
      </c>
      <c r="D26" s="289">
        <v>167946.01299999998</v>
      </c>
      <c r="E26" s="345">
        <v>1.8511105383093349E-2</v>
      </c>
      <c r="F26" s="198">
        <v>171653.19700000001</v>
      </c>
      <c r="G26" s="345">
        <v>1.8725487532965237E-2</v>
      </c>
      <c r="H26" s="198">
        <v>547979.57286746707</v>
      </c>
      <c r="I26" s="205">
        <v>1.8621873677541739E-2</v>
      </c>
      <c r="J26" s="10"/>
      <c r="O26" s="78"/>
    </row>
    <row r="27" spans="1:15" ht="12.75" customHeight="1" x14ac:dyDescent="0.2">
      <c r="A27" s="173" t="s">
        <v>26</v>
      </c>
      <c r="B27" s="291">
        <v>21350.317999999999</v>
      </c>
      <c r="C27" s="346">
        <v>8.4353853393420858E-3</v>
      </c>
      <c r="D27" s="291">
        <v>19205.223999999998</v>
      </c>
      <c r="E27" s="346">
        <v>8.9493002465125347E-3</v>
      </c>
      <c r="F27" s="199">
        <v>19788.317999999999</v>
      </c>
      <c r="G27" s="346">
        <v>8.7232389421134718E-3</v>
      </c>
      <c r="H27" s="199">
        <v>60343.86</v>
      </c>
      <c r="I27" s="206">
        <v>8.6881887246955791E-3</v>
      </c>
      <c r="J27" s="101"/>
      <c r="O27" s="78"/>
    </row>
    <row r="28" spans="1:15" ht="12.75" customHeight="1" x14ac:dyDescent="0.2">
      <c r="A28" s="173" t="s">
        <v>0</v>
      </c>
      <c r="B28" s="291">
        <v>6119.82</v>
      </c>
      <c r="C28" s="346">
        <v>2.3186615431125209E-2</v>
      </c>
      <c r="D28" s="291">
        <v>5367.64</v>
      </c>
      <c r="E28" s="346">
        <v>2.1942225336308616E-2</v>
      </c>
      <c r="F28" s="199">
        <v>4889.0600000000004</v>
      </c>
      <c r="G28" s="346">
        <v>2.0238053045202632E-2</v>
      </c>
      <c r="H28" s="199">
        <v>16376.52</v>
      </c>
      <c r="I28" s="206">
        <v>2.183124827359182E-2</v>
      </c>
      <c r="J28" s="101"/>
      <c r="O28" s="78"/>
    </row>
    <row r="29" spans="1:15" ht="12.75" customHeight="1" x14ac:dyDescent="0.2">
      <c r="A29" s="173" t="s">
        <v>1</v>
      </c>
      <c r="B29" s="291">
        <v>599.88</v>
      </c>
      <c r="C29" s="346">
        <v>5.1764462479799416E-3</v>
      </c>
      <c r="D29" s="291">
        <v>446.61</v>
      </c>
      <c r="E29" s="346">
        <v>4.6228424186455647E-3</v>
      </c>
      <c r="F29" s="199">
        <v>448.65999999999997</v>
      </c>
      <c r="G29" s="346">
        <v>4.9471607811375686E-3</v>
      </c>
      <c r="H29" s="199">
        <v>1495.15</v>
      </c>
      <c r="I29" s="206">
        <v>4.9314571651302049E-3</v>
      </c>
      <c r="J29" s="101"/>
      <c r="O29" s="78"/>
    </row>
    <row r="30" spans="1:15" ht="12.75" customHeight="1" x14ac:dyDescent="0.2">
      <c r="A30" s="173" t="s">
        <v>2</v>
      </c>
      <c r="B30" s="291">
        <v>777.55</v>
      </c>
      <c r="C30" s="346">
        <v>2.0835315687254979E-2</v>
      </c>
      <c r="D30" s="291">
        <v>495.7</v>
      </c>
      <c r="E30" s="346">
        <v>1.6325832123414728E-2</v>
      </c>
      <c r="F30" s="199">
        <v>687.31999999999994</v>
      </c>
      <c r="G30" s="346">
        <v>2.3900231866883094E-2</v>
      </c>
      <c r="H30" s="199">
        <v>1960.57</v>
      </c>
      <c r="I30" s="206">
        <v>2.0329500770808456E-2</v>
      </c>
      <c r="J30" s="101"/>
    </row>
    <row r="31" spans="1:15" x14ac:dyDescent="0.2">
      <c r="A31" s="173" t="s">
        <v>6</v>
      </c>
      <c r="B31" s="291">
        <v>7270.4220000000005</v>
      </c>
      <c r="C31" s="346">
        <v>0.15868124031066633</v>
      </c>
      <c r="D31" s="291">
        <v>6924.817</v>
      </c>
      <c r="E31" s="346">
        <v>0.15099167410997158</v>
      </c>
      <c r="F31" s="199">
        <v>7030.2460000000001</v>
      </c>
      <c r="G31" s="346">
        <v>0.14083423475107576</v>
      </c>
      <c r="H31" s="199">
        <v>21225.485000000001</v>
      </c>
      <c r="I31" s="206">
        <v>0.14989896440367598</v>
      </c>
      <c r="J31" s="101"/>
    </row>
    <row r="32" spans="1:15" x14ac:dyDescent="0.2">
      <c r="A32" s="173" t="s">
        <v>25</v>
      </c>
      <c r="B32" s="291">
        <v>119576.55086746704</v>
      </c>
      <c r="C32" s="346">
        <v>2.3988360226999711E-2</v>
      </c>
      <c r="D32" s="291">
        <v>94637.578999999969</v>
      </c>
      <c r="E32" s="346">
        <v>2.4118728964027142E-2</v>
      </c>
      <c r="F32" s="199">
        <v>96103.028999999995</v>
      </c>
      <c r="G32" s="346">
        <v>2.4510335634744227E-2</v>
      </c>
      <c r="H32" s="199">
        <v>310317.15886746702</v>
      </c>
      <c r="I32" s="206">
        <v>2.4187757238158743E-2</v>
      </c>
      <c r="J32" s="101"/>
    </row>
    <row r="33" spans="1:10" x14ac:dyDescent="0.2">
      <c r="A33" s="173" t="s">
        <v>5</v>
      </c>
      <c r="B33" s="291">
        <v>52286.689000000006</v>
      </c>
      <c r="C33" s="346">
        <v>1.8716307776612942E-2</v>
      </c>
      <c r="D33" s="291">
        <v>40573.028000000013</v>
      </c>
      <c r="E33" s="346">
        <v>1.7913103243374123E-2</v>
      </c>
      <c r="F33" s="199">
        <v>42378.749000000003</v>
      </c>
      <c r="G33" s="346">
        <v>1.8875560198223285E-2</v>
      </c>
      <c r="H33" s="199">
        <v>135238.46600000001</v>
      </c>
      <c r="I33" s="206">
        <v>1.8516178595021839E-2</v>
      </c>
      <c r="J33" s="101"/>
    </row>
    <row r="34" spans="1:10" x14ac:dyDescent="0.2">
      <c r="A34" s="173" t="s">
        <v>3</v>
      </c>
      <c r="B34" s="291">
        <v>399.13299999999998</v>
      </c>
      <c r="C34" s="346">
        <v>9.6245432017498316E-4</v>
      </c>
      <c r="D34" s="291">
        <v>295.41500000000002</v>
      </c>
      <c r="E34" s="346">
        <v>9.2190317777527276E-4</v>
      </c>
      <c r="F34" s="199">
        <v>327.81500000000005</v>
      </c>
      <c r="G34" s="346">
        <v>1.0201714581410872E-3</v>
      </c>
      <c r="H34" s="199">
        <v>1022.3630000000001</v>
      </c>
      <c r="I34" s="206">
        <v>9.6770972282080091E-4</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1.3460610286723462E-2</v>
      </c>
      <c r="C38" s="93" t="str">
        <f>+B5</f>
        <v>Leden</v>
      </c>
      <c r="D38" s="103" t="str">
        <f>+D5</f>
        <v>Únor</v>
      </c>
      <c r="E38" s="103" t="str">
        <f>+F5</f>
        <v>Březen</v>
      </c>
    </row>
    <row r="39" spans="1:10" x14ac:dyDescent="0.2">
      <c r="A39" s="103" t="s">
        <v>59</v>
      </c>
      <c r="B39" s="104">
        <f t="shared" ref="B39:B40" si="0">+I8</f>
        <v>2.3773319738561061E-2</v>
      </c>
      <c r="C39" s="93"/>
      <c r="D39" s="103"/>
      <c r="E39" s="103"/>
      <c r="H39" s="116"/>
    </row>
    <row r="40" spans="1:10" x14ac:dyDescent="0.2">
      <c r="A40" s="103" t="s">
        <v>116</v>
      </c>
      <c r="B40" s="104">
        <f t="shared" si="0"/>
        <v>1.8866434392244079E-2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{5A266521-9702-49CC-8735-2801FAA5A20F}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A266521-9702-49CC-8735-2801FAA5A20F}">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35">
    <tabColor rgb="FF00B050"/>
  </sheetPr>
  <dimension ref="A1:O42"/>
  <sheetViews>
    <sheetView showGridLines="0" view="pageBreakPreview" zoomScaleNormal="70" zoomScaleSheetLayoutView="100" workbookViewId="0">
      <selection activeCell="L37" sqref="L37"/>
    </sheetView>
  </sheetViews>
  <sheetFormatPr defaultColWidth="9.140625" defaultRowHeight="12" x14ac:dyDescent="0.2"/>
  <cols>
    <col min="1" max="1" width="33.28515625" style="74" customWidth="1"/>
    <col min="2" max="9" width="13.28515625" style="74" customWidth="1"/>
    <col min="10" max="15" width="9.140625" style="74" customWidth="1"/>
    <col min="16" max="16384" width="9.140625" style="74"/>
  </cols>
  <sheetData>
    <row r="1" spans="1:15" ht="18" x14ac:dyDescent="0.25">
      <c r="A1" s="243" t="s">
        <v>272</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1055.4714999999999</v>
      </c>
      <c r="C7" s="345">
        <v>2.7284429289518453E-2</v>
      </c>
      <c r="D7" s="289">
        <v>1055.4694999999997</v>
      </c>
      <c r="E7" s="345">
        <v>2.7272863968680207E-2</v>
      </c>
      <c r="F7" s="198">
        <v>1055.4694999999997</v>
      </c>
      <c r="G7" s="345">
        <v>2.7264457856732999E-2</v>
      </c>
      <c r="H7" s="198">
        <v>1055.4694999999997</v>
      </c>
      <c r="I7" s="204">
        <v>2.7264457856732999E-2</v>
      </c>
      <c r="J7" s="111"/>
      <c r="O7" s="60"/>
    </row>
    <row r="8" spans="1:15" x14ac:dyDescent="0.2">
      <c r="A8" s="170" t="s">
        <v>328</v>
      </c>
      <c r="B8" s="289">
        <v>614575.2044279424</v>
      </c>
      <c r="C8" s="345">
        <v>3.1844317189330791E-2</v>
      </c>
      <c r="D8" s="289">
        <v>437152.22549065185</v>
      </c>
      <c r="E8" s="345">
        <v>2.7721088438862909E-2</v>
      </c>
      <c r="F8" s="198">
        <v>443496.01899999997</v>
      </c>
      <c r="G8" s="345">
        <v>2.7409415985979329E-2</v>
      </c>
      <c r="H8" s="198">
        <v>1495223.448918594</v>
      </c>
      <c r="I8" s="204">
        <v>2.9175400764734221E-2</v>
      </c>
      <c r="J8" s="111"/>
      <c r="O8" s="60"/>
    </row>
    <row r="9" spans="1:15" x14ac:dyDescent="0.2">
      <c r="A9" s="170" t="s">
        <v>329</v>
      </c>
      <c r="B9" s="289">
        <v>403460.81342794257</v>
      </c>
      <c r="C9" s="345">
        <v>3.3445064002620165E-2</v>
      </c>
      <c r="D9" s="289">
        <v>333897.95949065214</v>
      </c>
      <c r="E9" s="345">
        <v>3.4086997339216829E-2</v>
      </c>
      <c r="F9" s="198">
        <v>330575.34499999997</v>
      </c>
      <c r="G9" s="345">
        <v>3.3348826640501282E-2</v>
      </c>
      <c r="H9" s="198">
        <v>1067934.1179185947</v>
      </c>
      <c r="I9" s="205">
        <v>3.3612952405558102E-2</v>
      </c>
      <c r="J9" s="101"/>
      <c r="O9" s="104"/>
    </row>
    <row r="10" spans="1:15" x14ac:dyDescent="0.2">
      <c r="A10" s="173" t="s">
        <v>40</v>
      </c>
      <c r="B10" s="291">
        <v>51704.82</v>
      </c>
      <c r="C10" s="346">
        <v>5.4499170061867157E-2</v>
      </c>
      <c r="D10" s="291">
        <v>53395.59</v>
      </c>
      <c r="E10" s="346">
        <v>6.1323320467618118E-2</v>
      </c>
      <c r="F10" s="199">
        <v>42765.07</v>
      </c>
      <c r="G10" s="346">
        <v>4.8623974805561389E-2</v>
      </c>
      <c r="H10" s="199">
        <v>147865.48000000001</v>
      </c>
      <c r="I10" s="206">
        <v>5.4786196778408319E-2</v>
      </c>
      <c r="J10" s="101"/>
      <c r="O10" s="127"/>
    </row>
    <row r="11" spans="1:15" x14ac:dyDescent="0.2">
      <c r="A11" s="173" t="s">
        <v>39</v>
      </c>
      <c r="B11" s="291">
        <v>5837.125</v>
      </c>
      <c r="C11" s="346">
        <v>8.314727327369402E-2</v>
      </c>
      <c r="D11" s="291">
        <v>4958.54</v>
      </c>
      <c r="E11" s="346">
        <v>8.3172467711487369E-2</v>
      </c>
      <c r="F11" s="199">
        <v>5020.6459999999997</v>
      </c>
      <c r="G11" s="346">
        <v>7.7997294649954405E-2</v>
      </c>
      <c r="H11" s="199">
        <v>15816.311000000002</v>
      </c>
      <c r="I11" s="206">
        <v>8.1447903287110129E-2</v>
      </c>
      <c r="J11" s="101"/>
      <c r="O11" s="127"/>
    </row>
    <row r="12" spans="1:15" x14ac:dyDescent="0.2">
      <c r="A12" s="173" t="s">
        <v>38</v>
      </c>
      <c r="B12" s="291">
        <v>9852.07</v>
      </c>
      <c r="C12" s="346">
        <v>6.7571433177960041E-3</v>
      </c>
      <c r="D12" s="291">
        <v>3941.98</v>
      </c>
      <c r="E12" s="346">
        <v>3.6650615673405333E-3</v>
      </c>
      <c r="F12" s="199">
        <v>2128.86</v>
      </c>
      <c r="G12" s="346">
        <v>1.9120275105916089E-3</v>
      </c>
      <c r="H12" s="199">
        <v>15922.91</v>
      </c>
      <c r="I12" s="206">
        <v>4.3660491139495524E-3</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188478.8</v>
      </c>
      <c r="C16" s="346">
        <v>3.4486358874060201E-2</v>
      </c>
      <c r="D16" s="291">
        <v>152640.66</v>
      </c>
      <c r="E16" s="346">
        <v>3.4439070237685263E-2</v>
      </c>
      <c r="F16" s="199">
        <v>168215.84</v>
      </c>
      <c r="G16" s="346">
        <v>3.7003878316170295E-2</v>
      </c>
      <c r="H16" s="199">
        <v>509335.29999999993</v>
      </c>
      <c r="I16" s="206">
        <v>3.5264208121962182E-2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0</v>
      </c>
      <c r="E19" s="346">
        <v>0</v>
      </c>
      <c r="F19" s="199">
        <v>0</v>
      </c>
      <c r="G19" s="346">
        <v>0</v>
      </c>
      <c r="H19" s="199">
        <v>0</v>
      </c>
      <c r="I19" s="206">
        <v>0</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2652.6</v>
      </c>
      <c r="C24" s="346">
        <v>2.0614318984492293E-2</v>
      </c>
      <c r="D24" s="291">
        <v>3369.7</v>
      </c>
      <c r="E24" s="346">
        <v>3.7180041124565764E-2</v>
      </c>
      <c r="F24" s="199">
        <v>4566.5</v>
      </c>
      <c r="G24" s="346">
        <v>5.7705526417764379E-2</v>
      </c>
      <c r="H24" s="199">
        <v>10588.8</v>
      </c>
      <c r="I24" s="206">
        <v>3.5480018059800965E-2</v>
      </c>
      <c r="J24" s="101"/>
      <c r="O24" s="127"/>
    </row>
    <row r="25" spans="1:15" x14ac:dyDescent="0.2">
      <c r="A25" s="173" t="s">
        <v>30</v>
      </c>
      <c r="B25" s="291">
        <v>144935.39842794259</v>
      </c>
      <c r="C25" s="346">
        <v>4.612217176473675E-2</v>
      </c>
      <c r="D25" s="291">
        <v>115591.48949065211</v>
      </c>
      <c r="E25" s="346">
        <v>4.4692374974990262E-2</v>
      </c>
      <c r="F25" s="199">
        <v>107878.42899999999</v>
      </c>
      <c r="G25" s="346">
        <v>4.175469593675947E-2</v>
      </c>
      <c r="H25" s="199">
        <v>368405.3169185947</v>
      </c>
      <c r="I25" s="206">
        <v>4.4319820698768525E-2</v>
      </c>
      <c r="J25" s="101"/>
      <c r="O25" s="98"/>
    </row>
    <row r="26" spans="1:15" ht="13.5" customHeight="1" x14ac:dyDescent="0.2">
      <c r="A26" s="171" t="s">
        <v>332</v>
      </c>
      <c r="B26" s="289">
        <v>180928.228</v>
      </c>
      <c r="C26" s="345">
        <v>0</v>
      </c>
      <c r="D26" s="289">
        <v>139561.60000000001</v>
      </c>
      <c r="E26" s="345">
        <v>0</v>
      </c>
      <c r="F26" s="198">
        <v>138306.4</v>
      </c>
      <c r="G26" s="345">
        <v>0</v>
      </c>
      <c r="H26" s="198">
        <v>458796.228</v>
      </c>
      <c r="I26" s="205">
        <v>0</v>
      </c>
      <c r="J26" s="10"/>
      <c r="O26" s="78"/>
    </row>
    <row r="27" spans="1:15" ht="13.5" customHeight="1" x14ac:dyDescent="0.2">
      <c r="A27" s="171" t="s">
        <v>331</v>
      </c>
      <c r="B27" s="289">
        <v>494930.85642794252</v>
      </c>
      <c r="C27" s="345">
        <v>4.4241117950449556E-2</v>
      </c>
      <c r="D27" s="289">
        <v>400436.17149065208</v>
      </c>
      <c r="E27" s="345">
        <v>4.413630331114738E-2</v>
      </c>
      <c r="F27" s="198">
        <v>393217.67600000004</v>
      </c>
      <c r="G27" s="345">
        <v>4.2895750375564298E-2</v>
      </c>
      <c r="H27" s="198">
        <v>1288584.7039185946</v>
      </c>
      <c r="I27" s="205">
        <v>4.3789700870817266E-2</v>
      </c>
      <c r="J27" s="10"/>
      <c r="O27" s="78"/>
    </row>
    <row r="28" spans="1:15" ht="12.75" customHeight="1" x14ac:dyDescent="0.2">
      <c r="A28" s="173" t="s">
        <v>26</v>
      </c>
      <c r="B28" s="291">
        <v>89655.787427942603</v>
      </c>
      <c r="C28" s="346">
        <v>3.5422475433707239E-2</v>
      </c>
      <c r="D28" s="291">
        <v>75851.669490652101</v>
      </c>
      <c r="E28" s="346">
        <v>3.5345558295549181E-2</v>
      </c>
      <c r="F28" s="199">
        <v>75608.576000000001</v>
      </c>
      <c r="G28" s="346">
        <v>3.3330355542140873E-2</v>
      </c>
      <c r="H28" s="199">
        <v>241116.03291859472</v>
      </c>
      <c r="I28" s="206">
        <v>3.4715405984082931E-2</v>
      </c>
      <c r="J28" s="101"/>
      <c r="O28" s="78"/>
    </row>
    <row r="29" spans="1:15" ht="12.75" customHeight="1" x14ac:dyDescent="0.2">
      <c r="A29" s="173" t="s">
        <v>0</v>
      </c>
      <c r="B29" s="291">
        <v>953.01</v>
      </c>
      <c r="C29" s="346">
        <v>3.6107395923436697E-3</v>
      </c>
      <c r="D29" s="291">
        <v>709.05</v>
      </c>
      <c r="E29" s="346">
        <v>2.8985056514053893E-3</v>
      </c>
      <c r="F29" s="199">
        <v>773.74</v>
      </c>
      <c r="G29" s="346">
        <v>3.20286336498122E-3</v>
      </c>
      <c r="H29" s="199">
        <v>2435.8000000000002</v>
      </c>
      <c r="I29" s="206">
        <v>3.2471217660904124E-3</v>
      </c>
      <c r="J29" s="101"/>
      <c r="O29" s="78"/>
    </row>
    <row r="30" spans="1:15" ht="12.75" customHeight="1" x14ac:dyDescent="0.2">
      <c r="A30" s="173" t="s">
        <v>1</v>
      </c>
      <c r="B30" s="291">
        <v>2681.8</v>
      </c>
      <c r="C30" s="346">
        <v>2.3141617569901657E-2</v>
      </c>
      <c r="D30" s="291">
        <v>2175</v>
      </c>
      <c r="E30" s="346">
        <v>2.2513338842735504E-2</v>
      </c>
      <c r="F30" s="199">
        <v>2083.6</v>
      </c>
      <c r="G30" s="346">
        <v>2.2974867836620685E-2</v>
      </c>
      <c r="H30" s="199">
        <v>6940.4</v>
      </c>
      <c r="I30" s="206">
        <v>2.2891539517018136E-2</v>
      </c>
      <c r="J30" s="101"/>
      <c r="O30" s="78"/>
    </row>
    <row r="31" spans="1:15" ht="12.75" customHeight="1" x14ac:dyDescent="0.2">
      <c r="A31" s="173" t="s">
        <v>2</v>
      </c>
      <c r="B31" s="291">
        <v>1204</v>
      </c>
      <c r="C31" s="346">
        <v>3.2262516992418493E-2</v>
      </c>
      <c r="D31" s="291">
        <v>971</v>
      </c>
      <c r="E31" s="346">
        <v>3.1979792196561836E-2</v>
      </c>
      <c r="F31" s="199">
        <v>918</v>
      </c>
      <c r="G31" s="346">
        <v>3.192168546499255E-2</v>
      </c>
      <c r="H31" s="199">
        <v>3093</v>
      </c>
      <c r="I31" s="206">
        <v>3.2071869856271668E-2</v>
      </c>
      <c r="J31" s="101"/>
    </row>
    <row r="32" spans="1:15" x14ac:dyDescent="0.2">
      <c r="A32" s="173" t="s">
        <v>6</v>
      </c>
      <c r="B32" s="291">
        <v>154</v>
      </c>
      <c r="C32" s="346">
        <v>3.3611406611394239E-3</v>
      </c>
      <c r="D32" s="291">
        <v>131</v>
      </c>
      <c r="E32" s="346">
        <v>2.8563800759509278E-3</v>
      </c>
      <c r="F32" s="199">
        <v>119</v>
      </c>
      <c r="G32" s="346">
        <v>2.3838815790198547E-3</v>
      </c>
      <c r="H32" s="199">
        <v>404</v>
      </c>
      <c r="I32" s="206">
        <v>2.8531353521055042E-3</v>
      </c>
      <c r="J32" s="101"/>
    </row>
    <row r="33" spans="1:10" x14ac:dyDescent="0.2">
      <c r="A33" s="173" t="s">
        <v>25</v>
      </c>
      <c r="B33" s="291">
        <v>244668.11999999997</v>
      </c>
      <c r="C33" s="346">
        <v>4.9083093265735012E-2</v>
      </c>
      <c r="D33" s="291">
        <v>196584.19999999998</v>
      </c>
      <c r="E33" s="346">
        <v>5.0100193691663492E-2</v>
      </c>
      <c r="F33" s="199">
        <v>191224.59000000003</v>
      </c>
      <c r="G33" s="346">
        <v>4.8770355432983858E-2</v>
      </c>
      <c r="H33" s="199">
        <v>632476.90999999992</v>
      </c>
      <c r="I33" s="206">
        <v>4.9298588623500714E-2</v>
      </c>
      <c r="J33" s="101"/>
    </row>
    <row r="34" spans="1:10" x14ac:dyDescent="0.2">
      <c r="A34" s="173" t="s">
        <v>5</v>
      </c>
      <c r="B34" s="291">
        <v>148438.43599999999</v>
      </c>
      <c r="C34" s="346">
        <v>5.3134354214990784E-2</v>
      </c>
      <c r="D34" s="291">
        <v>117878.077</v>
      </c>
      <c r="E34" s="346">
        <v>5.2043494595261759E-2</v>
      </c>
      <c r="F34" s="199">
        <v>116189.58499999999</v>
      </c>
      <c r="G34" s="346">
        <v>5.175102044834029E-2</v>
      </c>
      <c r="H34" s="199">
        <v>382506.098</v>
      </c>
      <c r="I34" s="206">
        <v>5.237083378521111E-2</v>
      </c>
      <c r="J34" s="101"/>
    </row>
    <row r="35" spans="1:10" x14ac:dyDescent="0.2">
      <c r="A35" s="173" t="s">
        <v>3</v>
      </c>
      <c r="B35" s="291">
        <v>7175.7029999999995</v>
      </c>
      <c r="C35" s="346">
        <v>1.7303220612283593E-2</v>
      </c>
      <c r="D35" s="291">
        <v>6136.1750000000011</v>
      </c>
      <c r="E35" s="346">
        <v>1.9149194292385915E-2</v>
      </c>
      <c r="F35" s="199">
        <v>6300.585</v>
      </c>
      <c r="G35" s="346">
        <v>1.9607635363213586E-2</v>
      </c>
      <c r="H35" s="199">
        <v>19612.463</v>
      </c>
      <c r="I35" s="206">
        <v>1.8564023867807436E-2</v>
      </c>
      <c r="J35" s="101"/>
    </row>
    <row r="36" spans="1:10" ht="12" customHeight="1" x14ac:dyDescent="0.2">
      <c r="A36" s="193" t="s">
        <v>185</v>
      </c>
      <c r="B36" s="71"/>
      <c r="C36" s="8"/>
      <c r="E36" s="103"/>
      <c r="F36" s="103"/>
      <c r="G36" s="103"/>
      <c r="I36" s="3"/>
    </row>
    <row r="37" spans="1:10" x14ac:dyDescent="0.2">
      <c r="A37" s="193"/>
      <c r="B37" s="71" t="s">
        <v>207</v>
      </c>
    </row>
    <row r="38" spans="1:10" x14ac:dyDescent="0.2">
      <c r="A38" s="103" t="s">
        <v>164</v>
      </c>
      <c r="B38" s="104">
        <f>+I7</f>
        <v>2.7264457856732999E-2</v>
      </c>
      <c r="C38" s="93" t="str">
        <f>+B5</f>
        <v>Leden</v>
      </c>
      <c r="D38" s="103" t="str">
        <f>+D5</f>
        <v>Únor</v>
      </c>
      <c r="E38" s="103" t="str">
        <f>+F5</f>
        <v>Březen</v>
      </c>
    </row>
    <row r="39" spans="1:10" x14ac:dyDescent="0.2">
      <c r="A39" s="103" t="s">
        <v>59</v>
      </c>
      <c r="B39" s="104">
        <f t="shared" ref="B39:B40" si="0">+I8</f>
        <v>2.9175400764734221E-2</v>
      </c>
      <c r="C39" s="93"/>
      <c r="D39" s="103"/>
      <c r="E39" s="103"/>
    </row>
    <row r="40" spans="1:10" x14ac:dyDescent="0.2">
      <c r="A40" s="103" t="s">
        <v>116</v>
      </c>
      <c r="B40" s="104">
        <f t="shared" si="0"/>
        <v>3.3612952405558102E-2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{22CC47AD-DA4E-4964-99B9-A52F197068DC}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22CC47AD-DA4E-4964-99B9-A52F197068D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36">
    <tabColor rgb="FF00B050"/>
  </sheetPr>
  <dimension ref="A1:O41"/>
  <sheetViews>
    <sheetView showGridLines="0" view="pageBreakPreview" zoomScaleNormal="70" zoomScaleSheetLayoutView="100" workbookViewId="0">
      <selection activeCell="K37" sqref="K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273</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474.58100000000002</v>
      </c>
      <c r="C7" s="345">
        <v>1.2268139629207381E-2</v>
      </c>
      <c r="D7" s="289">
        <v>475.745</v>
      </c>
      <c r="E7" s="345">
        <v>1.2293039892464698E-2</v>
      </c>
      <c r="F7" s="198">
        <v>475.745</v>
      </c>
      <c r="G7" s="345">
        <v>1.2289250900240552E-2</v>
      </c>
      <c r="H7" s="198">
        <v>475.745</v>
      </c>
      <c r="I7" s="204">
        <v>1.2289250900240552E-2</v>
      </c>
      <c r="J7" s="111"/>
      <c r="O7" s="60"/>
    </row>
    <row r="8" spans="1:15" x14ac:dyDescent="0.2">
      <c r="A8" s="170" t="s">
        <v>328</v>
      </c>
      <c r="B8" s="289">
        <v>336060.59899999993</v>
      </c>
      <c r="C8" s="345">
        <v>1.7413036244040725E-2</v>
      </c>
      <c r="D8" s="289">
        <v>281485.772</v>
      </c>
      <c r="E8" s="345">
        <v>1.7849827874341827E-2</v>
      </c>
      <c r="F8" s="198">
        <v>272357.13899999997</v>
      </c>
      <c r="G8" s="345">
        <v>1.6832507620777978E-2</v>
      </c>
      <c r="H8" s="198">
        <v>889903.50999999989</v>
      </c>
      <c r="I8" s="204">
        <v>1.7364154879306745E-2</v>
      </c>
      <c r="J8" s="111"/>
      <c r="O8" s="60"/>
    </row>
    <row r="9" spans="1:15" x14ac:dyDescent="0.2">
      <c r="A9" s="170" t="s">
        <v>329</v>
      </c>
      <c r="B9" s="289">
        <v>300164.53513259848</v>
      </c>
      <c r="C9" s="345">
        <v>2.4882272961112339E-2</v>
      </c>
      <c r="D9" s="289">
        <v>249324.07036949723</v>
      </c>
      <c r="E9" s="345">
        <v>2.5453012460010832E-2</v>
      </c>
      <c r="F9" s="198">
        <v>238472.49006905025</v>
      </c>
      <c r="G9" s="345">
        <v>2.4057383135579639E-2</v>
      </c>
      <c r="H9" s="198">
        <v>787961.095571146</v>
      </c>
      <c r="I9" s="205">
        <v>2.4800873348334466E-2</v>
      </c>
      <c r="J9" s="101"/>
      <c r="O9" s="104"/>
    </row>
    <row r="10" spans="1:15" x14ac:dyDescent="0.2">
      <c r="A10" s="173" t="s">
        <v>40</v>
      </c>
      <c r="B10" s="291">
        <v>115.42</v>
      </c>
      <c r="C10" s="346">
        <v>1.2165779145040458E-4</v>
      </c>
      <c r="D10" s="291">
        <v>713.47800000000007</v>
      </c>
      <c r="E10" s="346">
        <v>8.1940924410789818E-4</v>
      </c>
      <c r="F10" s="199">
        <v>650.83799999999997</v>
      </c>
      <c r="G10" s="346">
        <v>7.4000417898303363E-4</v>
      </c>
      <c r="H10" s="199">
        <v>1479.7359999999999</v>
      </c>
      <c r="I10" s="206">
        <v>5.4826256727462548E-4</v>
      </c>
      <c r="J10" s="101"/>
      <c r="O10" s="127"/>
    </row>
    <row r="11" spans="1:15" x14ac:dyDescent="0.2">
      <c r="A11" s="173" t="s">
        <v>39</v>
      </c>
      <c r="B11" s="291">
        <v>1048.77</v>
      </c>
      <c r="C11" s="346">
        <v>1.4939266469580843E-2</v>
      </c>
      <c r="D11" s="291">
        <v>888.3</v>
      </c>
      <c r="E11" s="346">
        <v>1.4899971174602651E-2</v>
      </c>
      <c r="F11" s="199">
        <v>1041.6500000000001</v>
      </c>
      <c r="G11" s="346">
        <v>1.6182356209166113E-2</v>
      </c>
      <c r="H11" s="199">
        <v>2978.7200000000003</v>
      </c>
      <c r="I11" s="206">
        <v>1.533925948214983E-2</v>
      </c>
      <c r="J11" s="101"/>
      <c r="O11" s="127"/>
    </row>
    <row r="12" spans="1:15" x14ac:dyDescent="0.2">
      <c r="A12" s="173" t="s">
        <v>38</v>
      </c>
      <c r="B12" s="291">
        <v>0</v>
      </c>
      <c r="C12" s="346">
        <v>0</v>
      </c>
      <c r="D12" s="291">
        <v>0</v>
      </c>
      <c r="E12" s="346">
        <v>0</v>
      </c>
      <c r="F12" s="199">
        <v>0</v>
      </c>
      <c r="G12" s="346">
        <v>0</v>
      </c>
      <c r="H12" s="199">
        <v>0</v>
      </c>
      <c r="I12" s="206">
        <v>0</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12585.956999999999</v>
      </c>
      <c r="C16" s="346">
        <v>2.3028787846457537E-3</v>
      </c>
      <c r="D16" s="291">
        <v>9936.9</v>
      </c>
      <c r="E16" s="346">
        <v>2.2419819007914055E-3</v>
      </c>
      <c r="F16" s="199">
        <v>9906.8729999999996</v>
      </c>
      <c r="G16" s="346">
        <v>2.1792996603991217E-3</v>
      </c>
      <c r="H16" s="199">
        <v>32429.729999999996</v>
      </c>
      <c r="I16" s="206">
        <v>2.2452964639581049E-3</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329.7</v>
      </c>
      <c r="C19" s="346">
        <v>3.7307814682477456E-3</v>
      </c>
      <c r="D19" s="291">
        <v>326.5</v>
      </c>
      <c r="E19" s="346">
        <v>4.4044617939919236E-3</v>
      </c>
      <c r="F19" s="199">
        <v>350</v>
      </c>
      <c r="G19" s="346">
        <v>4.659972088631178E-3</v>
      </c>
      <c r="H19" s="199">
        <v>1006.2</v>
      </c>
      <c r="I19" s="206">
        <v>4.2346697767935522E-3</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63165</v>
      </c>
      <c r="C21" s="346">
        <v>0.25100904825359649</v>
      </c>
      <c r="D21" s="291">
        <v>55236</v>
      </c>
      <c r="E21" s="346">
        <v>0.26996156746588496</v>
      </c>
      <c r="F21" s="199">
        <v>61325</v>
      </c>
      <c r="G21" s="346">
        <v>0.31687043966520012</v>
      </c>
      <c r="H21" s="199">
        <v>179726</v>
      </c>
      <c r="I21" s="206">
        <v>0.27659320813193078</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44416.387999999999</v>
      </c>
      <c r="C24" s="346">
        <v>0.3451758992577002</v>
      </c>
      <c r="D24" s="291">
        <v>37449.178</v>
      </c>
      <c r="E24" s="346">
        <v>0.41320057516134479</v>
      </c>
      <c r="F24" s="199">
        <v>22964.477999999999</v>
      </c>
      <c r="G24" s="346">
        <v>0.29019539951804857</v>
      </c>
      <c r="H24" s="199">
        <v>104830.04399999999</v>
      </c>
      <c r="I24" s="206">
        <v>0.35125527484981578</v>
      </c>
      <c r="J24" s="101"/>
      <c r="O24" s="127"/>
    </row>
    <row r="25" spans="1:15" x14ac:dyDescent="0.2">
      <c r="A25" s="173" t="s">
        <v>30</v>
      </c>
      <c r="B25" s="291">
        <v>178503.3001325985</v>
      </c>
      <c r="C25" s="346">
        <v>5.6804341510685107E-2</v>
      </c>
      <c r="D25" s="291">
        <v>144773.71436949723</v>
      </c>
      <c r="E25" s="346">
        <v>5.5975410972162958E-2</v>
      </c>
      <c r="F25" s="199">
        <v>142233.65106905025</v>
      </c>
      <c r="G25" s="346">
        <v>5.5051996097971879E-2</v>
      </c>
      <c r="H25" s="199">
        <v>465510.665571146</v>
      </c>
      <c r="I25" s="206">
        <v>5.6001768389342843E-2</v>
      </c>
      <c r="J25" s="101"/>
      <c r="O25" s="98"/>
    </row>
    <row r="26" spans="1:15" ht="13.5" customHeight="1" x14ac:dyDescent="0.2">
      <c r="A26" s="171" t="s">
        <v>331</v>
      </c>
      <c r="B26" s="289">
        <v>274248.60200000001</v>
      </c>
      <c r="C26" s="345">
        <v>2.4514666223067388E-2</v>
      </c>
      <c r="D26" s="289">
        <v>229560.40300000008</v>
      </c>
      <c r="E26" s="345">
        <v>2.5302278606151727E-2</v>
      </c>
      <c r="F26" s="198">
        <v>216803.6</v>
      </c>
      <c r="G26" s="345">
        <v>2.3650902982610814E-2</v>
      </c>
      <c r="H26" s="198">
        <v>720612.6050000001</v>
      </c>
      <c r="I26" s="205">
        <v>2.4488425418003324E-2</v>
      </c>
      <c r="J26" s="10"/>
      <c r="O26" s="78"/>
    </row>
    <row r="27" spans="1:15" ht="12.75" customHeight="1" x14ac:dyDescent="0.2">
      <c r="A27" s="173" t="s">
        <v>26</v>
      </c>
      <c r="B27" s="291">
        <v>30075.917000000001</v>
      </c>
      <c r="C27" s="346">
        <v>1.1882818294747152E-2</v>
      </c>
      <c r="D27" s="291">
        <v>27604.737000000001</v>
      </c>
      <c r="E27" s="346">
        <v>1.2863327167598446E-2</v>
      </c>
      <c r="F27" s="199">
        <v>26634.825000000001</v>
      </c>
      <c r="G27" s="346">
        <v>1.1741368955985923E-2</v>
      </c>
      <c r="H27" s="199">
        <v>84315.479000000007</v>
      </c>
      <c r="I27" s="206">
        <v>1.2139574663687522E-2</v>
      </c>
      <c r="J27" s="101"/>
      <c r="O27" s="78"/>
    </row>
    <row r="28" spans="1:15" ht="12.75" customHeight="1" x14ac:dyDescent="0.2">
      <c r="A28" s="173" t="s">
        <v>0</v>
      </c>
      <c r="B28" s="291">
        <v>1522</v>
      </c>
      <c r="C28" s="346">
        <v>5.7665141599217906E-3</v>
      </c>
      <c r="D28" s="291">
        <v>1270</v>
      </c>
      <c r="E28" s="346">
        <v>5.1915974575627169E-3</v>
      </c>
      <c r="F28" s="199">
        <v>1048</v>
      </c>
      <c r="G28" s="346">
        <v>4.338150808411506E-3</v>
      </c>
      <c r="H28" s="199">
        <v>3840</v>
      </c>
      <c r="I28" s="206">
        <v>5.1190358739581178E-3</v>
      </c>
      <c r="J28" s="101"/>
      <c r="O28" s="78"/>
    </row>
    <row r="29" spans="1:15" ht="12.75" customHeight="1" x14ac:dyDescent="0.2">
      <c r="A29" s="173" t="s">
        <v>1</v>
      </c>
      <c r="B29" s="291">
        <v>1362</v>
      </c>
      <c r="C29" s="346">
        <v>1.1752883559626393E-2</v>
      </c>
      <c r="D29" s="291">
        <v>1084</v>
      </c>
      <c r="E29" s="346">
        <v>1.1220441060011625E-2</v>
      </c>
      <c r="F29" s="199">
        <v>910</v>
      </c>
      <c r="G29" s="346">
        <v>1.003413790138454E-2</v>
      </c>
      <c r="H29" s="199">
        <v>3356</v>
      </c>
      <c r="I29" s="206">
        <v>1.1069103599088361E-2</v>
      </c>
      <c r="J29" s="101"/>
      <c r="O29" s="78"/>
    </row>
    <row r="30" spans="1:15" ht="12.75" customHeight="1" x14ac:dyDescent="0.2">
      <c r="A30" s="173" t="s">
        <v>2</v>
      </c>
      <c r="B30" s="291">
        <v>154.30000000000001</v>
      </c>
      <c r="C30" s="346">
        <v>4.1346398437958256E-3</v>
      </c>
      <c r="D30" s="291">
        <v>116.9</v>
      </c>
      <c r="E30" s="346">
        <v>3.8500903272688757E-3</v>
      </c>
      <c r="F30" s="199">
        <v>110</v>
      </c>
      <c r="G30" s="346">
        <v>3.825038563343334E-3</v>
      </c>
      <c r="H30" s="199">
        <v>381.20000000000005</v>
      </c>
      <c r="I30" s="206">
        <v>3.9527309373458656E-3</v>
      </c>
      <c r="J30" s="101"/>
    </row>
    <row r="31" spans="1:15" x14ac:dyDescent="0.2">
      <c r="A31" s="173" t="s">
        <v>6</v>
      </c>
      <c r="B31" s="291">
        <v>1048.77</v>
      </c>
      <c r="C31" s="346">
        <v>2.2890022670020736E-2</v>
      </c>
      <c r="D31" s="291">
        <v>888.3</v>
      </c>
      <c r="E31" s="346">
        <v>1.9368873446314574E-2</v>
      </c>
      <c r="F31" s="199">
        <v>1041.6500000000001</v>
      </c>
      <c r="G31" s="346">
        <v>2.0866976863748169E-2</v>
      </c>
      <c r="H31" s="199">
        <v>2978.7200000000003</v>
      </c>
      <c r="I31" s="206">
        <v>2.1036364693127991E-2</v>
      </c>
      <c r="J31" s="101"/>
    </row>
    <row r="32" spans="1:15" x14ac:dyDescent="0.2">
      <c r="A32" s="173" t="s">
        <v>25</v>
      </c>
      <c r="B32" s="291">
        <v>151150.54700000002</v>
      </c>
      <c r="C32" s="346">
        <v>3.0322448202764894E-2</v>
      </c>
      <c r="D32" s="291">
        <v>123018.38700000005</v>
      </c>
      <c r="E32" s="346">
        <v>3.135168043177438E-2</v>
      </c>
      <c r="F32" s="199">
        <v>114548.54700000002</v>
      </c>
      <c r="G32" s="346">
        <v>2.921472260195123E-2</v>
      </c>
      <c r="H32" s="199">
        <v>388717.48100000009</v>
      </c>
      <c r="I32" s="206">
        <v>3.0298692147642924E-2</v>
      </c>
      <c r="J32" s="101"/>
    </row>
    <row r="33" spans="1:10" x14ac:dyDescent="0.2">
      <c r="A33" s="173" t="s">
        <v>5</v>
      </c>
      <c r="B33" s="291">
        <v>86722.203000000023</v>
      </c>
      <c r="C33" s="346">
        <v>3.1042689324120458E-2</v>
      </c>
      <c r="D33" s="291">
        <v>73801.234000000011</v>
      </c>
      <c r="E33" s="346">
        <v>3.2583447410689005E-2</v>
      </c>
      <c r="F33" s="199">
        <v>70756.308999999994</v>
      </c>
      <c r="G33" s="346">
        <v>3.1514969210950226E-2</v>
      </c>
      <c r="H33" s="199">
        <v>231279.74600000004</v>
      </c>
      <c r="I33" s="206">
        <v>3.1665673302943911E-2</v>
      </c>
      <c r="J33" s="101"/>
    </row>
    <row r="34" spans="1:10" x14ac:dyDescent="0.2">
      <c r="A34" s="173" t="s">
        <v>3</v>
      </c>
      <c r="B34" s="291">
        <v>2212.8649999999998</v>
      </c>
      <c r="C34" s="346">
        <v>5.3360195203453831E-3</v>
      </c>
      <c r="D34" s="291">
        <v>1776.845</v>
      </c>
      <c r="E34" s="346">
        <v>5.5450097385512055E-3</v>
      </c>
      <c r="F34" s="199">
        <v>1754.269</v>
      </c>
      <c r="G34" s="346">
        <v>5.4593449466977008E-3</v>
      </c>
      <c r="H34" s="199">
        <v>5743.9790000000003</v>
      </c>
      <c r="I34" s="206">
        <v>5.4369185171788317E-3</v>
      </c>
      <c r="J34" s="101"/>
    </row>
    <row r="35" spans="1:10" ht="12.6"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1.2289250900240552E-2</v>
      </c>
      <c r="C38" s="93" t="str">
        <f>+B5</f>
        <v>Leden</v>
      </c>
      <c r="D38" s="103" t="str">
        <f>+D5</f>
        <v>Únor</v>
      </c>
      <c r="E38" s="103" t="str">
        <f>+F5</f>
        <v>Březen</v>
      </c>
    </row>
    <row r="39" spans="1:10" x14ac:dyDescent="0.2">
      <c r="A39" s="103" t="s">
        <v>59</v>
      </c>
      <c r="B39" s="104">
        <f t="shared" ref="B39:B40" si="0">+I8</f>
        <v>1.7364154879306745E-2</v>
      </c>
      <c r="C39" s="93"/>
      <c r="D39" s="103"/>
      <c r="E39" s="103"/>
      <c r="H39" s="116">
        <f>I7</f>
        <v>1.2289250900240552E-2</v>
      </c>
    </row>
    <row r="40" spans="1:10" x14ac:dyDescent="0.2">
      <c r="A40" s="103" t="s">
        <v>116</v>
      </c>
      <c r="B40" s="104">
        <f t="shared" si="0"/>
        <v>2.4800873348334466E-2</v>
      </c>
      <c r="C40" s="93"/>
      <c r="D40" s="103"/>
      <c r="E40" s="103"/>
      <c r="H40" s="116">
        <f>I8</f>
        <v>1.7364154879306745E-2</v>
      </c>
    </row>
    <row r="41" spans="1:10" x14ac:dyDescent="0.2">
      <c r="B41" s="78"/>
      <c r="C41" s="78"/>
      <c r="H41" s="116">
        <f>I9</f>
        <v>2.4800873348334466E-2</v>
      </c>
    </row>
  </sheetData>
  <mergeCells count="5">
    <mergeCell ref="B5:C5"/>
    <mergeCell ref="D5:E5"/>
    <mergeCell ref="F5:G5"/>
    <mergeCell ref="H5:I5"/>
    <mergeCell ref="A5:A6"/>
  </mergeCells>
  <conditionalFormatting sqref="I10:I25 C10:C25 C27:C34 E10:E25 E27:E34 G10:G25 G27:G34 I10:I25 I27:I34">
    <cfRule type="dataBar" priority="2">
      <dataBar>
        <cfvo type="num" val="0"/>
        <cfvo type="num" val="1"/>
        <color theme="9"/>
      </dataBar>
      <extLst>
        <ext xmlns:x14="http://schemas.microsoft.com/office/spreadsheetml/2009/9/main" uri="{B025F937-C7B1-47D3-B67F-A62EFF666E3E}">
          <x14:id>{AEE0A819-629A-42C9-B789-AFD16ED22035}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AEE0A819-629A-42C9-B789-AFD16ED22035}">
            <x14:dataBar minLength="0" maxLength="100" gradient="0" direction="rightToLeft">
              <x14:cfvo type="num">
                <xm:f>0</xm:f>
              </x14:cfvo>
              <x14:cfvo type="num">
                <xm:f>1</xm:f>
              </x14:cfvo>
              <x14:negativeFillColor rgb="FFFF0000"/>
              <x14:axisColor rgb="FF000000"/>
            </x14:dataBar>
          </x14:cfRule>
          <xm:sqref>I10:I25 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37">
    <tabColor rgb="FF00B050"/>
  </sheetPr>
  <dimension ref="A1:O41"/>
  <sheetViews>
    <sheetView showGridLines="0" view="pageBreakPreview" zoomScaleNormal="70" zoomScaleSheetLayoutView="100" workbookViewId="0">
      <selection activeCell="K36" sqref="K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274</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6104.5209999999997</v>
      </c>
      <c r="C7" s="345">
        <v>0.15780470772624414</v>
      </c>
      <c r="D7" s="289">
        <v>6120.8469999999998</v>
      </c>
      <c r="E7" s="345">
        <v>0.15815997298273837</v>
      </c>
      <c r="F7" s="198">
        <v>6120.8469999999998</v>
      </c>
      <c r="G7" s="345">
        <v>0.15811122451099785</v>
      </c>
      <c r="H7" s="198">
        <v>6120.8469999999998</v>
      </c>
      <c r="I7" s="204">
        <v>0.15811122451099785</v>
      </c>
      <c r="J7" s="111"/>
      <c r="O7" s="60"/>
    </row>
    <row r="8" spans="1:15" x14ac:dyDescent="0.2">
      <c r="A8" s="170" t="s">
        <v>328</v>
      </c>
      <c r="B8" s="289">
        <v>3740791.564000003</v>
      </c>
      <c r="C8" s="345">
        <v>0.19382974165719991</v>
      </c>
      <c r="D8" s="289">
        <v>2995141.8029999984</v>
      </c>
      <c r="E8" s="345">
        <v>0.18993061447807674</v>
      </c>
      <c r="F8" s="198">
        <v>3200318.1300000004</v>
      </c>
      <c r="G8" s="345">
        <v>0.19778948886718531</v>
      </c>
      <c r="H8" s="198">
        <v>9936251.4970000014</v>
      </c>
      <c r="I8" s="204">
        <v>0.19388013191862966</v>
      </c>
      <c r="J8" s="111"/>
      <c r="O8" s="60"/>
    </row>
    <row r="9" spans="1:15" x14ac:dyDescent="0.2">
      <c r="A9" s="170" t="s">
        <v>329</v>
      </c>
      <c r="B9" s="289">
        <v>2137007.5780000002</v>
      </c>
      <c r="C9" s="345">
        <v>0.17714819591285821</v>
      </c>
      <c r="D9" s="289">
        <v>1676236.642</v>
      </c>
      <c r="E9" s="345">
        <v>0.17112375901581811</v>
      </c>
      <c r="F9" s="198">
        <v>1782738.6199999996</v>
      </c>
      <c r="G9" s="345">
        <v>0.17984475274072989</v>
      </c>
      <c r="H9" s="198">
        <v>5595982.8399999999</v>
      </c>
      <c r="I9" s="205">
        <v>0.17613212435786038</v>
      </c>
      <c r="J9" s="101"/>
      <c r="O9" s="104"/>
    </row>
    <row r="10" spans="1:15" x14ac:dyDescent="0.2">
      <c r="A10" s="173" t="s">
        <v>40</v>
      </c>
      <c r="B10" s="291">
        <v>73691.695999999996</v>
      </c>
      <c r="C10" s="346">
        <v>7.7674311069092117E-2</v>
      </c>
      <c r="D10" s="291">
        <v>78721.620999999999</v>
      </c>
      <c r="E10" s="346">
        <v>9.0409548659606084E-2</v>
      </c>
      <c r="F10" s="199">
        <v>89177.013000000006</v>
      </c>
      <c r="G10" s="346">
        <v>0.10139445190542704</v>
      </c>
      <c r="H10" s="199">
        <v>241590.33</v>
      </c>
      <c r="I10" s="206">
        <v>8.9512544504238581E-2</v>
      </c>
      <c r="J10" s="101"/>
      <c r="O10" s="127"/>
    </row>
    <row r="11" spans="1:15" x14ac:dyDescent="0.2">
      <c r="A11" s="173" t="s">
        <v>39</v>
      </c>
      <c r="B11" s="291">
        <v>115.282</v>
      </c>
      <c r="C11" s="346">
        <v>1.6421412865987954E-3</v>
      </c>
      <c r="D11" s="291">
        <v>110.99799999999999</v>
      </c>
      <c r="E11" s="346">
        <v>1.8618338404126364E-3</v>
      </c>
      <c r="F11" s="199">
        <v>126.473</v>
      </c>
      <c r="G11" s="346">
        <v>1.9647973281254408E-3</v>
      </c>
      <c r="H11" s="199">
        <v>352.75299999999999</v>
      </c>
      <c r="I11" s="206">
        <v>1.8165419375123536E-3</v>
      </c>
      <c r="J11" s="101"/>
      <c r="O11" s="127"/>
    </row>
    <row r="12" spans="1:15" x14ac:dyDescent="0.2">
      <c r="A12" s="173" t="s">
        <v>38</v>
      </c>
      <c r="B12" s="291">
        <v>1364411.9619999998</v>
      </c>
      <c r="C12" s="346">
        <v>0.93579594661317211</v>
      </c>
      <c r="D12" s="291">
        <v>1008982.4829999998</v>
      </c>
      <c r="E12" s="346">
        <v>0.93810291289228309</v>
      </c>
      <c r="F12" s="199">
        <v>1097447.882</v>
      </c>
      <c r="G12" s="346">
        <v>0.98566864041059243</v>
      </c>
      <c r="H12" s="199">
        <v>3470842.3269999996</v>
      </c>
      <c r="I12" s="206">
        <v>0.95170217419158631</v>
      </c>
      <c r="J12" s="101"/>
      <c r="O12" s="127"/>
    </row>
    <row r="13" spans="1:15" x14ac:dyDescent="0.2">
      <c r="A13" s="173" t="s">
        <v>60</v>
      </c>
      <c r="B13" s="291">
        <v>219</v>
      </c>
      <c r="C13" s="346">
        <v>5.6813317664272202E-2</v>
      </c>
      <c r="D13" s="291">
        <v>165</v>
      </c>
      <c r="E13" s="346">
        <v>3.7772563383505979E-2</v>
      </c>
      <c r="F13" s="199">
        <v>145</v>
      </c>
      <c r="G13" s="346">
        <v>2.8712985001920804E-2</v>
      </c>
      <c r="H13" s="199">
        <v>529</v>
      </c>
      <c r="I13" s="206">
        <v>3.9855465548001352E-2</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53866.204999999994</v>
      </c>
      <c r="C16" s="346">
        <v>9.8560117998082331E-3</v>
      </c>
      <c r="D16" s="291">
        <v>39405.11</v>
      </c>
      <c r="E16" s="346">
        <v>8.8906543709501382E-3</v>
      </c>
      <c r="F16" s="199">
        <v>50302.835999999996</v>
      </c>
      <c r="G16" s="346">
        <v>1.1065545446268737E-2</v>
      </c>
      <c r="H16" s="199">
        <v>143574.15100000001</v>
      </c>
      <c r="I16" s="206">
        <v>9.9404630737316372E-3</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62973.84</v>
      </c>
      <c r="C19" s="346">
        <v>0.71259216031664718</v>
      </c>
      <c r="D19" s="291">
        <v>49646.78</v>
      </c>
      <c r="E19" s="346">
        <v>0.66973153355198256</v>
      </c>
      <c r="F19" s="199">
        <v>53351.47</v>
      </c>
      <c r="G19" s="346">
        <v>0.71033246024983898</v>
      </c>
      <c r="H19" s="199">
        <v>165972.09</v>
      </c>
      <c r="I19" s="206">
        <v>0.69850625453613535</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52</v>
      </c>
      <c r="C21" s="346">
        <v>2.0664086929766512E-4</v>
      </c>
      <c r="D21" s="291">
        <v>328</v>
      </c>
      <c r="E21" s="346">
        <v>1.6030739758275446E-3</v>
      </c>
      <c r="F21" s="199">
        <v>5580</v>
      </c>
      <c r="G21" s="346">
        <v>2.8832238945484166E-2</v>
      </c>
      <c r="H21" s="199">
        <v>5960</v>
      </c>
      <c r="I21" s="206">
        <v>9.1722706812943471E-3</v>
      </c>
      <c r="J21" s="101"/>
      <c r="O21" s="127"/>
    </row>
    <row r="22" spans="1:15" x14ac:dyDescent="0.2">
      <c r="A22" s="173" t="s">
        <v>32</v>
      </c>
      <c r="B22" s="291">
        <v>329790.52199999994</v>
      </c>
      <c r="C22" s="346">
        <v>0.71723141049563377</v>
      </c>
      <c r="D22" s="291">
        <v>264427.72599999997</v>
      </c>
      <c r="E22" s="346">
        <v>0.73502837955831013</v>
      </c>
      <c r="F22" s="199">
        <v>279883.91799999995</v>
      </c>
      <c r="G22" s="346">
        <v>0.83011254392530875</v>
      </c>
      <c r="H22" s="199">
        <v>874102.16599999985</v>
      </c>
      <c r="I22" s="206">
        <v>0.75566914211800806</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608.53599999999994</v>
      </c>
      <c r="C24" s="346">
        <v>4.7291544965494233E-3</v>
      </c>
      <c r="D24" s="291">
        <v>514.04</v>
      </c>
      <c r="E24" s="346">
        <v>5.6717299283828779E-3</v>
      </c>
      <c r="F24" s="199">
        <v>519.02700000000004</v>
      </c>
      <c r="G24" s="346">
        <v>6.5587925676191825E-3</v>
      </c>
      <c r="H24" s="199">
        <v>1641.6030000000001</v>
      </c>
      <c r="I24" s="206">
        <v>5.5005386905998266E-3</v>
      </c>
      <c r="J24" s="101"/>
      <c r="O24" s="127"/>
    </row>
    <row r="25" spans="1:15" x14ac:dyDescent="0.2">
      <c r="A25" s="173" t="s">
        <v>30</v>
      </c>
      <c r="B25" s="291">
        <v>251278.53499999997</v>
      </c>
      <c r="C25" s="346">
        <v>7.9963293148315046E-2</v>
      </c>
      <c r="D25" s="291">
        <v>233934.88400000002</v>
      </c>
      <c r="E25" s="346">
        <v>9.0448748446176536E-2</v>
      </c>
      <c r="F25" s="199">
        <v>206205.00100000005</v>
      </c>
      <c r="G25" s="346">
        <v>7.9812314632373677E-2</v>
      </c>
      <c r="H25" s="199">
        <v>691418.42</v>
      </c>
      <c r="I25" s="206">
        <v>8.3178876620276981E-2</v>
      </c>
      <c r="J25" s="101"/>
      <c r="O25" s="98"/>
    </row>
    <row r="26" spans="1:15" ht="13.5" customHeight="1" x14ac:dyDescent="0.2">
      <c r="A26" s="171" t="s">
        <v>331</v>
      </c>
      <c r="B26" s="289">
        <v>2029472.5150000001</v>
      </c>
      <c r="C26" s="345">
        <v>0.18141146737409486</v>
      </c>
      <c r="D26" s="289">
        <v>1588327.0090000001</v>
      </c>
      <c r="E26" s="345">
        <v>0.17506630923362534</v>
      </c>
      <c r="F26" s="198">
        <v>1690113.3369999996</v>
      </c>
      <c r="G26" s="345">
        <v>0.18437289123890746</v>
      </c>
      <c r="H26" s="198">
        <v>5307912.8609999996</v>
      </c>
      <c r="I26" s="205">
        <v>0.18037767771472593</v>
      </c>
      <c r="J26" s="10"/>
      <c r="O26" s="78"/>
    </row>
    <row r="27" spans="1:15" ht="12.75" customHeight="1" x14ac:dyDescent="0.2">
      <c r="A27" s="173" t="s">
        <v>26</v>
      </c>
      <c r="B27" s="291">
        <v>609236.97799999989</v>
      </c>
      <c r="C27" s="346">
        <v>0.24070595446898146</v>
      </c>
      <c r="D27" s="291">
        <v>488184.68000000005</v>
      </c>
      <c r="E27" s="346">
        <v>0.22748556731583258</v>
      </c>
      <c r="F27" s="199">
        <v>551831.91200000001</v>
      </c>
      <c r="G27" s="346">
        <v>0.24326279900390396</v>
      </c>
      <c r="H27" s="199">
        <v>1649253.5699999998</v>
      </c>
      <c r="I27" s="206">
        <v>0.23745624278987007</v>
      </c>
      <c r="J27" s="101"/>
      <c r="O27" s="78"/>
    </row>
    <row r="28" spans="1:15" ht="12.75" customHeight="1" x14ac:dyDescent="0.2">
      <c r="A28" s="173" t="s">
        <v>0</v>
      </c>
      <c r="B28" s="291">
        <v>97374.565000000017</v>
      </c>
      <c r="C28" s="346">
        <v>0.36893022857340663</v>
      </c>
      <c r="D28" s="291">
        <v>74892.499999999985</v>
      </c>
      <c r="E28" s="346">
        <v>0.30615095479568166</v>
      </c>
      <c r="F28" s="199">
        <v>88506.851999999999</v>
      </c>
      <c r="G28" s="346">
        <v>0.36637029728411979</v>
      </c>
      <c r="H28" s="199">
        <v>260773.91700000002</v>
      </c>
      <c r="I28" s="206">
        <v>0.34763308232176476</v>
      </c>
      <c r="J28" s="101"/>
      <c r="O28" s="78"/>
    </row>
    <row r="29" spans="1:15" ht="12.75" customHeight="1" x14ac:dyDescent="0.2">
      <c r="A29" s="173" t="s">
        <v>1</v>
      </c>
      <c r="B29" s="291">
        <v>9352.6589999999997</v>
      </c>
      <c r="C29" s="346">
        <v>8.0705368722387524E-2</v>
      </c>
      <c r="D29" s="291">
        <v>7249.15</v>
      </c>
      <c r="E29" s="346">
        <v>7.5035664492788992E-2</v>
      </c>
      <c r="F29" s="199">
        <v>7069.96</v>
      </c>
      <c r="G29" s="346">
        <v>7.7957091865134776E-2</v>
      </c>
      <c r="H29" s="199">
        <v>23671.769</v>
      </c>
      <c r="I29" s="206">
        <v>7.8076657757654447E-2</v>
      </c>
      <c r="J29" s="101"/>
      <c r="O29" s="78"/>
    </row>
    <row r="30" spans="1:15" ht="12.75" customHeight="1" x14ac:dyDescent="0.2">
      <c r="A30" s="173" t="s">
        <v>2</v>
      </c>
      <c r="B30" s="291">
        <v>11643.804</v>
      </c>
      <c r="C30" s="346">
        <v>0.31200865814484252</v>
      </c>
      <c r="D30" s="291">
        <v>8631.5339999999997</v>
      </c>
      <c r="E30" s="346">
        <v>0.28427874733013198</v>
      </c>
      <c r="F30" s="199">
        <v>8446.9169999999995</v>
      </c>
      <c r="G30" s="346">
        <v>0.293725302421458</v>
      </c>
      <c r="H30" s="199">
        <v>28722.254999999997</v>
      </c>
      <c r="I30" s="206">
        <v>0.29782619603577376</v>
      </c>
      <c r="J30" s="101"/>
    </row>
    <row r="31" spans="1:15" x14ac:dyDescent="0.2">
      <c r="A31" s="173" t="s">
        <v>6</v>
      </c>
      <c r="B31" s="291">
        <v>34.450000000000003</v>
      </c>
      <c r="C31" s="346">
        <v>7.518915310146309E-4</v>
      </c>
      <c r="D31" s="291">
        <v>22.46</v>
      </c>
      <c r="E31" s="346">
        <v>4.8972745424318963E-4</v>
      </c>
      <c r="F31" s="199">
        <v>26.01</v>
      </c>
      <c r="G31" s="346">
        <v>5.2104840227148248E-4</v>
      </c>
      <c r="H31" s="199">
        <v>82.92</v>
      </c>
      <c r="I31" s="206">
        <v>5.8559896880343667E-4</v>
      </c>
      <c r="J31" s="101"/>
    </row>
    <row r="32" spans="1:15" x14ac:dyDescent="0.2">
      <c r="A32" s="173" t="s">
        <v>25</v>
      </c>
      <c r="B32" s="291">
        <v>842215.30300000007</v>
      </c>
      <c r="C32" s="346">
        <v>0.16895757513066387</v>
      </c>
      <c r="D32" s="291">
        <v>653586.16800000006</v>
      </c>
      <c r="E32" s="346">
        <v>0.16656879653091203</v>
      </c>
      <c r="F32" s="199">
        <v>668751.51899999974</v>
      </c>
      <c r="G32" s="346">
        <v>0.17055991218481809</v>
      </c>
      <c r="H32" s="199">
        <v>2164552.9899999998</v>
      </c>
      <c r="I32" s="206">
        <v>0.16871668470518306</v>
      </c>
      <c r="J32" s="101"/>
    </row>
    <row r="33" spans="1:10" x14ac:dyDescent="0.2">
      <c r="A33" s="173" t="s">
        <v>5</v>
      </c>
      <c r="B33" s="291">
        <v>450620.98500000004</v>
      </c>
      <c r="C33" s="346">
        <v>0.1613022588953851</v>
      </c>
      <c r="D33" s="291">
        <v>348779.62999999989</v>
      </c>
      <c r="E33" s="346">
        <v>0.15398716411739893</v>
      </c>
      <c r="F33" s="199">
        <v>358527.73699999996</v>
      </c>
      <c r="G33" s="346">
        <v>0.15968880729528531</v>
      </c>
      <c r="H33" s="199">
        <v>1157928.352</v>
      </c>
      <c r="I33" s="206">
        <v>0.15853779475634772</v>
      </c>
      <c r="J33" s="101"/>
    </row>
    <row r="34" spans="1:10" x14ac:dyDescent="0.2">
      <c r="A34" s="173" t="s">
        <v>3</v>
      </c>
      <c r="B34" s="291">
        <v>8993.7709999999988</v>
      </c>
      <c r="C34" s="346">
        <v>2.1687241479943969E-2</v>
      </c>
      <c r="D34" s="291">
        <v>6980.8869999999997</v>
      </c>
      <c r="E34" s="346">
        <v>2.1785291569453444E-2</v>
      </c>
      <c r="F34" s="199">
        <v>6952.43</v>
      </c>
      <c r="G34" s="346">
        <v>2.1636199230431304E-2</v>
      </c>
      <c r="H34" s="199">
        <v>22927.088</v>
      </c>
      <c r="I34" s="206">
        <v>2.1701456306192721E-2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0.15811122451099785</v>
      </c>
      <c r="C38" s="93" t="str">
        <f>+B5</f>
        <v>Leden</v>
      </c>
      <c r="D38" s="103" t="str">
        <f>+D5</f>
        <v>Únor</v>
      </c>
      <c r="E38" s="103" t="str">
        <f>+F5</f>
        <v>Březen</v>
      </c>
    </row>
    <row r="39" spans="1:10" x14ac:dyDescent="0.2">
      <c r="A39" s="103" t="s">
        <v>59</v>
      </c>
      <c r="B39" s="104">
        <f t="shared" ref="B39:B40" si="0">+I8</f>
        <v>0.19388013191862966</v>
      </c>
      <c r="C39" s="93"/>
      <c r="D39" s="103"/>
      <c r="E39" s="103"/>
      <c r="H39" s="116"/>
    </row>
    <row r="40" spans="1:10" x14ac:dyDescent="0.2">
      <c r="A40" s="103" t="s">
        <v>116</v>
      </c>
      <c r="B40" s="104">
        <f t="shared" si="0"/>
        <v>0.17613212435786038</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{F6D3C878-2A29-4348-8AAD-7FEE4D3E5798}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F6D3C878-2A29-4348-8AAD-7FEE4D3E57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38">
    <tabColor rgb="FF00B050"/>
  </sheetPr>
  <dimension ref="A1:O41"/>
  <sheetViews>
    <sheetView showGridLines="0" view="pageBreakPreview" zoomScaleNormal="70" zoomScaleSheetLayoutView="100" workbookViewId="0">
      <selection activeCell="N41" sqref="N41"/>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275</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1260.4569999999999</v>
      </c>
      <c r="C7" s="345">
        <v>3.2583399825555276E-2</v>
      </c>
      <c r="D7" s="289">
        <v>1278.9889999999996</v>
      </c>
      <c r="E7" s="345">
        <v>3.3048508757892413E-2</v>
      </c>
      <c r="F7" s="198">
        <v>1278.9889999999996</v>
      </c>
      <c r="G7" s="345">
        <v>3.3038322461923418E-2</v>
      </c>
      <c r="H7" s="198">
        <v>1278.9889999999996</v>
      </c>
      <c r="I7" s="204">
        <v>3.3038322461923418E-2</v>
      </c>
      <c r="J7" s="111"/>
      <c r="O7" s="60"/>
    </row>
    <row r="8" spans="1:15" x14ac:dyDescent="0.2">
      <c r="A8" s="170" t="s">
        <v>328</v>
      </c>
      <c r="B8" s="289">
        <v>889824.69200000004</v>
      </c>
      <c r="C8" s="345">
        <v>4.6106415505848632E-2</v>
      </c>
      <c r="D8" s="289">
        <v>652706.9310000001</v>
      </c>
      <c r="E8" s="345">
        <v>4.139003647665683E-2</v>
      </c>
      <c r="F8" s="198">
        <v>666460.68800000008</v>
      </c>
      <c r="G8" s="345">
        <v>4.1189317272527733E-2</v>
      </c>
      <c r="H8" s="198">
        <v>2208992.3110000002</v>
      </c>
      <c r="I8" s="204">
        <v>4.3102745617220613E-2</v>
      </c>
      <c r="J8" s="111"/>
      <c r="O8" s="60"/>
    </row>
    <row r="9" spans="1:15" x14ac:dyDescent="0.2">
      <c r="A9" s="170" t="s">
        <v>329</v>
      </c>
      <c r="B9" s="289">
        <v>504507.09299999999</v>
      </c>
      <c r="C9" s="345">
        <v>4.1821340396852161E-2</v>
      </c>
      <c r="D9" s="289">
        <v>391550.88700000005</v>
      </c>
      <c r="E9" s="345">
        <v>3.9972673279276658E-2</v>
      </c>
      <c r="F9" s="198">
        <v>392179.01799999998</v>
      </c>
      <c r="G9" s="345">
        <v>3.9563477074565347E-2</v>
      </c>
      <c r="H9" s="198">
        <v>1288236.9979999999</v>
      </c>
      <c r="I9" s="205">
        <v>4.0546929042072036E-2</v>
      </c>
      <c r="J9" s="101"/>
      <c r="O9" s="104"/>
    </row>
    <row r="10" spans="1:15" x14ac:dyDescent="0.2">
      <c r="A10" s="173" t="s">
        <v>40</v>
      </c>
      <c r="B10" s="291">
        <v>19178.827000000001</v>
      </c>
      <c r="C10" s="346">
        <v>2.0215333004933188E-2</v>
      </c>
      <c r="D10" s="291">
        <v>19918.504000000001</v>
      </c>
      <c r="E10" s="346">
        <v>2.2875836825242187E-2</v>
      </c>
      <c r="F10" s="199">
        <v>16185.249</v>
      </c>
      <c r="G10" s="346">
        <v>1.8402662256784278E-2</v>
      </c>
      <c r="H10" s="199">
        <v>55282.58</v>
      </c>
      <c r="I10" s="206">
        <v>2.0482957254783874E-2</v>
      </c>
      <c r="J10" s="101"/>
      <c r="O10" s="127"/>
    </row>
    <row r="11" spans="1:15" x14ac:dyDescent="0.2">
      <c r="A11" s="173" t="s">
        <v>39</v>
      </c>
      <c r="B11" s="291">
        <v>4018.0810000000001</v>
      </c>
      <c r="C11" s="346">
        <v>5.7235793124669726E-2</v>
      </c>
      <c r="D11" s="291">
        <v>3438.7639999999997</v>
      </c>
      <c r="E11" s="346">
        <v>5.7680383289723407E-2</v>
      </c>
      <c r="F11" s="199">
        <v>3770.12</v>
      </c>
      <c r="G11" s="346">
        <v>5.8569984919408E-2</v>
      </c>
      <c r="H11" s="199">
        <v>11226.965</v>
      </c>
      <c r="I11" s="206">
        <v>5.7814540920937268E-2</v>
      </c>
      <c r="J11" s="101"/>
      <c r="O11" s="127"/>
    </row>
    <row r="12" spans="1:15" x14ac:dyDescent="0.2">
      <c r="A12" s="173" t="s">
        <v>38</v>
      </c>
      <c r="B12" s="291">
        <v>71095.623000000007</v>
      </c>
      <c r="C12" s="346">
        <v>4.8761662663683258E-2</v>
      </c>
      <c r="D12" s="291">
        <v>57389.991000000002</v>
      </c>
      <c r="E12" s="346">
        <v>5.3358426568404491E-2</v>
      </c>
      <c r="F12" s="199">
        <v>0</v>
      </c>
      <c r="G12" s="346">
        <v>0</v>
      </c>
      <c r="H12" s="199">
        <v>128485.614</v>
      </c>
      <c r="I12" s="206">
        <v>3.5230652007702375E-2</v>
      </c>
      <c r="J12" s="101"/>
      <c r="O12" s="127"/>
    </row>
    <row r="13" spans="1:15" x14ac:dyDescent="0.2">
      <c r="A13" s="173" t="s">
        <v>60</v>
      </c>
      <c r="B13" s="291">
        <v>0</v>
      </c>
      <c r="C13" s="346">
        <v>0</v>
      </c>
      <c r="D13" s="291">
        <v>0</v>
      </c>
      <c r="E13" s="346">
        <v>0</v>
      </c>
      <c r="F13" s="199">
        <v>0</v>
      </c>
      <c r="G13" s="346">
        <v>0</v>
      </c>
      <c r="H13" s="199">
        <v>0</v>
      </c>
      <c r="I13" s="206">
        <v>0</v>
      </c>
      <c r="J13" s="101"/>
      <c r="O13" s="127"/>
    </row>
    <row r="14" spans="1:15" x14ac:dyDescent="0.2">
      <c r="A14" s="173" t="s">
        <v>61</v>
      </c>
      <c r="B14" s="291">
        <v>0</v>
      </c>
      <c r="C14" s="346">
        <v>0</v>
      </c>
      <c r="D14" s="291">
        <v>0</v>
      </c>
      <c r="E14" s="346">
        <v>0</v>
      </c>
      <c r="F14" s="199">
        <v>0</v>
      </c>
      <c r="G14" s="346">
        <v>0</v>
      </c>
      <c r="H14" s="199">
        <v>0</v>
      </c>
      <c r="I14" s="206">
        <v>0</v>
      </c>
      <c r="J14" s="101"/>
      <c r="O14" s="127"/>
    </row>
    <row r="15" spans="1:15" x14ac:dyDescent="0.2">
      <c r="A15" s="173" t="s">
        <v>62</v>
      </c>
      <c r="B15" s="291">
        <v>0</v>
      </c>
      <c r="C15" s="346">
        <v>0</v>
      </c>
      <c r="D15" s="291">
        <v>0</v>
      </c>
      <c r="E15" s="346">
        <v>0</v>
      </c>
      <c r="F15" s="199">
        <v>0</v>
      </c>
      <c r="G15" s="346">
        <v>0</v>
      </c>
      <c r="H15" s="199">
        <v>0</v>
      </c>
      <c r="I15" s="206">
        <v>0</v>
      </c>
      <c r="J15" s="101"/>
      <c r="O15" s="127"/>
    </row>
    <row r="16" spans="1:15" x14ac:dyDescent="0.2">
      <c r="A16" s="173" t="s">
        <v>37</v>
      </c>
      <c r="B16" s="291">
        <v>184380.93599999999</v>
      </c>
      <c r="C16" s="346">
        <v>3.3736564156982778E-2</v>
      </c>
      <c r="D16" s="291">
        <v>160223.12900000002</v>
      </c>
      <c r="E16" s="346">
        <v>3.6149841027500185E-2</v>
      </c>
      <c r="F16" s="199">
        <v>167994.26199999999</v>
      </c>
      <c r="G16" s="346">
        <v>3.6955135906718603E-2</v>
      </c>
      <c r="H16" s="199">
        <v>512598.32699999999</v>
      </c>
      <c r="I16" s="206">
        <v>3.549012622195561E-2</v>
      </c>
      <c r="J16" s="101"/>
      <c r="O16" s="127"/>
    </row>
    <row r="17" spans="1:15" x14ac:dyDescent="0.2">
      <c r="A17" s="173" t="s">
        <v>72</v>
      </c>
      <c r="B17" s="291">
        <v>0</v>
      </c>
      <c r="C17" s="346">
        <v>0</v>
      </c>
      <c r="D17" s="291">
        <v>0</v>
      </c>
      <c r="E17" s="346">
        <v>0</v>
      </c>
      <c r="F17" s="199">
        <v>0</v>
      </c>
      <c r="G17" s="346">
        <v>0</v>
      </c>
      <c r="H17" s="199">
        <v>0</v>
      </c>
      <c r="I17" s="206">
        <v>0</v>
      </c>
      <c r="J17" s="101"/>
      <c r="O17" s="127"/>
    </row>
    <row r="18" spans="1:15" x14ac:dyDescent="0.2">
      <c r="A18" s="173" t="s">
        <v>36</v>
      </c>
      <c r="B18" s="291">
        <v>0</v>
      </c>
      <c r="C18" s="346">
        <v>0</v>
      </c>
      <c r="D18" s="291">
        <v>0</v>
      </c>
      <c r="E18" s="346">
        <v>0</v>
      </c>
      <c r="F18" s="199">
        <v>0</v>
      </c>
      <c r="G18" s="346">
        <v>0</v>
      </c>
      <c r="H18" s="199">
        <v>0</v>
      </c>
      <c r="I18" s="206">
        <v>0</v>
      </c>
      <c r="J18" s="101"/>
      <c r="O18" s="127"/>
    </row>
    <row r="19" spans="1:15" x14ac:dyDescent="0.2">
      <c r="A19" s="173" t="s">
        <v>35</v>
      </c>
      <c r="B19" s="291">
        <v>0</v>
      </c>
      <c r="C19" s="346">
        <v>0</v>
      </c>
      <c r="D19" s="291">
        <v>0</v>
      </c>
      <c r="E19" s="346">
        <v>0</v>
      </c>
      <c r="F19" s="199">
        <v>0</v>
      </c>
      <c r="G19" s="346">
        <v>0</v>
      </c>
      <c r="H19" s="199">
        <v>0</v>
      </c>
      <c r="I19" s="206">
        <v>0</v>
      </c>
      <c r="J19" s="101"/>
      <c r="O19" s="127"/>
    </row>
    <row r="20" spans="1:15" x14ac:dyDescent="0.2">
      <c r="A20" s="173" t="s">
        <v>34</v>
      </c>
      <c r="B20" s="291">
        <v>0</v>
      </c>
      <c r="C20" s="346">
        <v>0</v>
      </c>
      <c r="D20" s="291">
        <v>0</v>
      </c>
      <c r="E20" s="346">
        <v>0</v>
      </c>
      <c r="F20" s="199">
        <v>0</v>
      </c>
      <c r="G20" s="346">
        <v>0</v>
      </c>
      <c r="H20" s="199">
        <v>0</v>
      </c>
      <c r="I20" s="206">
        <v>0</v>
      </c>
      <c r="J20" s="101"/>
      <c r="O20" s="127"/>
    </row>
    <row r="21" spans="1:15" x14ac:dyDescent="0.2">
      <c r="A21" s="173" t="s">
        <v>33</v>
      </c>
      <c r="B21" s="291">
        <v>0</v>
      </c>
      <c r="C21" s="346">
        <v>0</v>
      </c>
      <c r="D21" s="291">
        <v>0</v>
      </c>
      <c r="E21" s="346">
        <v>0</v>
      </c>
      <c r="F21" s="199">
        <v>0</v>
      </c>
      <c r="G21" s="346">
        <v>0</v>
      </c>
      <c r="H21" s="199">
        <v>0</v>
      </c>
      <c r="I21" s="206">
        <v>0</v>
      </c>
      <c r="J21" s="101"/>
      <c r="O21" s="127"/>
    </row>
    <row r="22" spans="1:15" x14ac:dyDescent="0.2">
      <c r="A22" s="173" t="s">
        <v>32</v>
      </c>
      <c r="B22" s="291">
        <v>0</v>
      </c>
      <c r="C22" s="346">
        <v>0</v>
      </c>
      <c r="D22" s="291">
        <v>0</v>
      </c>
      <c r="E22" s="346">
        <v>0</v>
      </c>
      <c r="F22" s="199">
        <v>0</v>
      </c>
      <c r="G22" s="346">
        <v>0</v>
      </c>
      <c r="H22" s="199">
        <v>0</v>
      </c>
      <c r="I22" s="206">
        <v>0</v>
      </c>
      <c r="J22" s="101"/>
      <c r="O22" s="127"/>
    </row>
    <row r="23" spans="1:15" x14ac:dyDescent="0.2">
      <c r="A23" s="173" t="s">
        <v>3</v>
      </c>
      <c r="B23" s="291">
        <v>0</v>
      </c>
      <c r="C23" s="346">
        <v>0</v>
      </c>
      <c r="D23" s="291">
        <v>0</v>
      </c>
      <c r="E23" s="346">
        <v>0</v>
      </c>
      <c r="F23" s="199">
        <v>0</v>
      </c>
      <c r="G23" s="346">
        <v>0</v>
      </c>
      <c r="H23" s="199">
        <v>0</v>
      </c>
      <c r="I23" s="206">
        <v>0</v>
      </c>
      <c r="J23" s="101"/>
      <c r="O23" s="127"/>
    </row>
    <row r="24" spans="1:15" x14ac:dyDescent="0.2">
      <c r="A24" s="173" t="s">
        <v>31</v>
      </c>
      <c r="B24" s="291">
        <v>48067.9</v>
      </c>
      <c r="C24" s="346">
        <v>0.37355312656061113</v>
      </c>
      <c r="D24" s="291">
        <v>16549.983</v>
      </c>
      <c r="E24" s="346">
        <v>0.18260647789146342</v>
      </c>
      <c r="F24" s="199">
        <v>13216.415000000001</v>
      </c>
      <c r="G24" s="346">
        <v>0.16701197523938191</v>
      </c>
      <c r="H24" s="199">
        <v>77834.29800000001</v>
      </c>
      <c r="I24" s="206">
        <v>0.26080030775082447</v>
      </c>
      <c r="J24" s="101"/>
      <c r="O24" s="127"/>
    </row>
    <row r="25" spans="1:15" x14ac:dyDescent="0.2">
      <c r="A25" s="173" t="s">
        <v>30</v>
      </c>
      <c r="B25" s="291">
        <v>177765.726</v>
      </c>
      <c r="C25" s="346">
        <v>5.6569626450031045E-2</v>
      </c>
      <c r="D25" s="291">
        <v>134030.516</v>
      </c>
      <c r="E25" s="346">
        <v>5.1821653181896715E-2</v>
      </c>
      <c r="F25" s="199">
        <v>191012.97199999998</v>
      </c>
      <c r="G25" s="346">
        <v>7.3932190520096919E-2</v>
      </c>
      <c r="H25" s="199">
        <v>502809.21399999992</v>
      </c>
      <c r="I25" s="206">
        <v>6.0488850694554015E-2</v>
      </c>
      <c r="J25" s="101"/>
      <c r="O25" s="98"/>
    </row>
    <row r="26" spans="1:15" ht="13.5" customHeight="1" x14ac:dyDescent="0.2">
      <c r="A26" s="171" t="s">
        <v>331</v>
      </c>
      <c r="B26" s="289">
        <v>491204.98799999995</v>
      </c>
      <c r="C26" s="345">
        <v>4.3908068227548593E-2</v>
      </c>
      <c r="D26" s="289">
        <v>378534.01099999994</v>
      </c>
      <c r="E26" s="345">
        <v>4.1722234684463844E-2</v>
      </c>
      <c r="F26" s="198">
        <v>378580.995</v>
      </c>
      <c r="G26" s="345">
        <v>4.1299048465086682E-2</v>
      </c>
      <c r="H26" s="198">
        <v>1248319.9939999999</v>
      </c>
      <c r="I26" s="205">
        <v>4.2421393767975171E-2</v>
      </c>
      <c r="J26" s="10"/>
      <c r="O26" s="78"/>
    </row>
    <row r="27" spans="1:15" ht="12.75" customHeight="1" x14ac:dyDescent="0.2">
      <c r="A27" s="173" t="s">
        <v>26</v>
      </c>
      <c r="B27" s="291">
        <v>89435.013000000006</v>
      </c>
      <c r="C27" s="346">
        <v>3.5335248752925784E-2</v>
      </c>
      <c r="D27" s="291">
        <v>70548.342000000004</v>
      </c>
      <c r="E27" s="346">
        <v>3.2874299953577768E-2</v>
      </c>
      <c r="F27" s="199">
        <v>71190.646000000008</v>
      </c>
      <c r="G27" s="346">
        <v>3.1382809569838868E-2</v>
      </c>
      <c r="H27" s="199">
        <v>231174.00100000002</v>
      </c>
      <c r="I27" s="206">
        <v>3.3283972038430497E-2</v>
      </c>
      <c r="J27" s="101"/>
      <c r="O27" s="78"/>
    </row>
    <row r="28" spans="1:15" ht="12.75" customHeight="1" x14ac:dyDescent="0.2">
      <c r="A28" s="173" t="s">
        <v>0</v>
      </c>
      <c r="B28" s="291">
        <v>12790.766000000001</v>
      </c>
      <c r="C28" s="346">
        <v>4.8461322769544152E-2</v>
      </c>
      <c r="D28" s="291">
        <v>9109.5779999999995</v>
      </c>
      <c r="E28" s="346">
        <v>3.7238788963991548E-2</v>
      </c>
      <c r="F28" s="199">
        <v>9398.5049999999992</v>
      </c>
      <c r="G28" s="346">
        <v>3.8904706167566389E-2</v>
      </c>
      <c r="H28" s="199">
        <v>31298.849000000002</v>
      </c>
      <c r="I28" s="206">
        <v>4.1723940324114105E-2</v>
      </c>
      <c r="J28" s="101"/>
      <c r="O28" s="78"/>
    </row>
    <row r="29" spans="1:15" ht="12.75" customHeight="1" x14ac:dyDescent="0.2">
      <c r="A29" s="173" t="s">
        <v>1</v>
      </c>
      <c r="B29" s="291">
        <v>222.82999999999998</v>
      </c>
      <c r="C29" s="346">
        <v>1.9228304284813133E-3</v>
      </c>
      <c r="D29" s="291">
        <v>207.70999999999998</v>
      </c>
      <c r="E29" s="346">
        <v>2.1499979820802716E-3</v>
      </c>
      <c r="F29" s="199">
        <v>197.11</v>
      </c>
      <c r="G29" s="346">
        <v>2.1734383755405567E-3</v>
      </c>
      <c r="H29" s="199">
        <v>627.65</v>
      </c>
      <c r="I29" s="206">
        <v>2.0701796406340316E-3</v>
      </c>
      <c r="J29" s="101"/>
      <c r="O29" s="78"/>
    </row>
    <row r="30" spans="1:15" ht="12.75" customHeight="1" x14ac:dyDescent="0.2">
      <c r="A30" s="173" t="s">
        <v>2</v>
      </c>
      <c r="B30" s="291">
        <v>5337.6760000000004</v>
      </c>
      <c r="C30" s="346">
        <v>0.14302895568938903</v>
      </c>
      <c r="D30" s="291">
        <v>3789.44</v>
      </c>
      <c r="E30" s="346">
        <v>0.12480484422383036</v>
      </c>
      <c r="F30" s="199">
        <v>3602.6240000000003</v>
      </c>
      <c r="G30" s="346">
        <v>0.12527432481114742</v>
      </c>
      <c r="H30" s="199">
        <v>12729.74</v>
      </c>
      <c r="I30" s="206">
        <v>0.1319969494290901</v>
      </c>
      <c r="J30" s="101"/>
    </row>
    <row r="31" spans="1:15" x14ac:dyDescent="0.2">
      <c r="A31" s="173" t="s">
        <v>6</v>
      </c>
      <c r="B31" s="291">
        <v>1168.183</v>
      </c>
      <c r="C31" s="346">
        <v>2.5496281694492438E-2</v>
      </c>
      <c r="D31" s="291">
        <v>1042.8040000000001</v>
      </c>
      <c r="E31" s="346">
        <v>2.2737744799404058E-2</v>
      </c>
      <c r="F31" s="199">
        <v>1215.797</v>
      </c>
      <c r="G31" s="346">
        <v>2.435559724476977E-2</v>
      </c>
      <c r="H31" s="199">
        <v>3426.7840000000001</v>
      </c>
      <c r="I31" s="206">
        <v>2.4200689540667099E-2</v>
      </c>
      <c r="J31" s="101"/>
    </row>
    <row r="32" spans="1:15" x14ac:dyDescent="0.2">
      <c r="A32" s="173" t="s">
        <v>25</v>
      </c>
      <c r="B32" s="291">
        <v>241374.14399999997</v>
      </c>
      <c r="C32" s="346">
        <v>4.8422285755450899E-2</v>
      </c>
      <c r="D32" s="291">
        <v>186727.50799999997</v>
      </c>
      <c r="E32" s="346">
        <v>4.7588180120079045E-2</v>
      </c>
      <c r="F32" s="199">
        <v>184575.44499999998</v>
      </c>
      <c r="G32" s="346">
        <v>4.7074542331878765E-2</v>
      </c>
      <c r="H32" s="199">
        <v>612677.09699999995</v>
      </c>
      <c r="I32" s="206">
        <v>4.7755286693459915E-2</v>
      </c>
      <c r="J32" s="101"/>
    </row>
    <row r="33" spans="1:10" x14ac:dyDescent="0.2">
      <c r="A33" s="173" t="s">
        <v>5</v>
      </c>
      <c r="B33" s="291">
        <v>138424.17599999998</v>
      </c>
      <c r="C33" s="346">
        <v>4.9549694794023734E-2</v>
      </c>
      <c r="D33" s="291">
        <v>105119.50899999999</v>
      </c>
      <c r="E33" s="346">
        <v>4.6410551798347285E-2</v>
      </c>
      <c r="F33" s="199">
        <v>106312.85799999999</v>
      </c>
      <c r="G33" s="346">
        <v>4.7351911002001583E-2</v>
      </c>
      <c r="H33" s="199">
        <v>349856.54299999995</v>
      </c>
      <c r="I33" s="206">
        <v>4.7900618991233872E-2</v>
      </c>
      <c r="J33" s="101"/>
    </row>
    <row r="34" spans="1:10" x14ac:dyDescent="0.2">
      <c r="A34" s="173" t="s">
        <v>3</v>
      </c>
      <c r="B34" s="291">
        <v>2452.1999999999998</v>
      </c>
      <c r="C34" s="346">
        <v>5.9131429471707261E-3</v>
      </c>
      <c r="D34" s="291">
        <v>1989.12</v>
      </c>
      <c r="E34" s="346">
        <v>6.2074574716123087E-3</v>
      </c>
      <c r="F34" s="199">
        <v>2088.0100000000002</v>
      </c>
      <c r="G34" s="346">
        <v>6.4979583189090535E-3</v>
      </c>
      <c r="H34" s="199">
        <v>6529.33</v>
      </c>
      <c r="I34" s="206">
        <v>6.1802863801854527E-3</v>
      </c>
      <c r="J34" s="101"/>
    </row>
    <row r="35" spans="1:10" ht="10.9"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3.3038322461923418E-2</v>
      </c>
      <c r="C38" s="93" t="str">
        <f>+B5</f>
        <v>Leden</v>
      </c>
      <c r="D38" s="103" t="str">
        <f>+D5</f>
        <v>Únor</v>
      </c>
      <c r="E38" s="103" t="str">
        <f>+F5</f>
        <v>Březen</v>
      </c>
    </row>
    <row r="39" spans="1:10" x14ac:dyDescent="0.2">
      <c r="A39" s="103" t="s">
        <v>59</v>
      </c>
      <c r="B39" s="104">
        <f t="shared" ref="B39:B40" si="0">+I8</f>
        <v>4.3102745617220613E-2</v>
      </c>
      <c r="C39" s="93"/>
      <c r="D39" s="103"/>
      <c r="E39" s="103"/>
      <c r="H39" s="116"/>
    </row>
    <row r="40" spans="1:10" x14ac:dyDescent="0.2">
      <c r="A40" s="103" t="s">
        <v>116</v>
      </c>
      <c r="B40" s="104">
        <f t="shared" si="0"/>
        <v>4.0546929042072036E-2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{120D5AF3-226C-4B46-8117-6405F4270606}</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120D5AF3-226C-4B46-8117-6405F4270606}">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ist39">
    <tabColor rgb="FF00B050"/>
  </sheetPr>
  <dimension ref="A1:O42"/>
  <sheetViews>
    <sheetView showGridLines="0" view="pageBreakPreview" zoomScaleNormal="70" zoomScaleSheetLayoutView="100" workbookViewId="0">
      <selection activeCell="M34" sqref="M34"/>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276</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3717.6599999999989</v>
      </c>
      <c r="C7" s="345">
        <v>9.6103240487754676E-2</v>
      </c>
      <c r="D7" s="198">
        <v>3717.6589999999992</v>
      </c>
      <c r="E7" s="345">
        <v>9.6062660445365503E-2</v>
      </c>
      <c r="F7" s="289">
        <v>3717.6599999999989</v>
      </c>
      <c r="G7" s="345">
        <v>9.6033077597848168E-2</v>
      </c>
      <c r="H7" s="198">
        <v>3717.6599999999989</v>
      </c>
      <c r="I7" s="204">
        <v>9.6033077597848168E-2</v>
      </c>
      <c r="J7" s="111"/>
      <c r="O7" s="60"/>
    </row>
    <row r="8" spans="1:15" x14ac:dyDescent="0.2">
      <c r="A8" s="170" t="s">
        <v>328</v>
      </c>
      <c r="B8" s="289">
        <v>933329.6275169662</v>
      </c>
      <c r="C8" s="345">
        <v>4.8360631028899544E-2</v>
      </c>
      <c r="D8" s="198">
        <v>755230.49579771969</v>
      </c>
      <c r="E8" s="345">
        <v>4.7891352588304653E-2</v>
      </c>
      <c r="F8" s="289">
        <v>768390.75336547021</v>
      </c>
      <c r="G8" s="345">
        <v>4.7488908347504737E-2</v>
      </c>
      <c r="H8" s="198">
        <v>2456950.8766801562</v>
      </c>
      <c r="I8" s="204">
        <v>4.7941012788591794E-2</v>
      </c>
      <c r="J8" s="111"/>
      <c r="O8" s="60"/>
    </row>
    <row r="9" spans="1:15" x14ac:dyDescent="0.2">
      <c r="A9" s="170" t="s">
        <v>329</v>
      </c>
      <c r="B9" s="289">
        <v>655432.83444874361</v>
      </c>
      <c r="C9" s="345">
        <v>5.4332397020936535E-2</v>
      </c>
      <c r="D9" s="198">
        <v>512717.61645614449</v>
      </c>
      <c r="E9" s="345">
        <v>5.2342350503041875E-2</v>
      </c>
      <c r="F9" s="289">
        <v>504551.34919419914</v>
      </c>
      <c r="G9" s="345">
        <v>5.0899729002803804E-2</v>
      </c>
      <c r="H9" s="198">
        <v>1672701.8000990872</v>
      </c>
      <c r="I9" s="205">
        <v>5.2647860061820595E-2</v>
      </c>
      <c r="J9" s="101"/>
      <c r="O9" s="104"/>
    </row>
    <row r="10" spans="1:15" x14ac:dyDescent="0.2">
      <c r="A10" s="173" t="s">
        <v>40</v>
      </c>
      <c r="B10" s="291">
        <v>6443.9179999999997</v>
      </c>
      <c r="C10" s="346">
        <v>6.7921749451352285E-3</v>
      </c>
      <c r="D10" s="199">
        <v>5169.5309999999999</v>
      </c>
      <c r="E10" s="346">
        <v>5.9370597118654621E-3</v>
      </c>
      <c r="F10" s="291">
        <v>4733.9319999999998</v>
      </c>
      <c r="G10" s="346">
        <v>5.3824906705224806E-3</v>
      </c>
      <c r="H10" s="199">
        <v>16347.381000000001</v>
      </c>
      <c r="I10" s="206">
        <v>6.0569298005025462E-3</v>
      </c>
      <c r="J10" s="101"/>
      <c r="O10" s="127"/>
    </row>
    <row r="11" spans="1:15" x14ac:dyDescent="0.2">
      <c r="A11" s="173" t="s">
        <v>39</v>
      </c>
      <c r="B11" s="291">
        <v>5881.0920000000006</v>
      </c>
      <c r="C11" s="346">
        <v>8.3773563812961999E-2</v>
      </c>
      <c r="D11" s="199">
        <v>5498.5160000000005</v>
      </c>
      <c r="E11" s="346">
        <v>9.2229798382406261E-2</v>
      </c>
      <c r="F11" s="291">
        <v>5774.402</v>
      </c>
      <c r="G11" s="346">
        <v>8.9707128170615089E-2</v>
      </c>
      <c r="H11" s="199">
        <v>17154.010000000002</v>
      </c>
      <c r="I11" s="206">
        <v>8.8336537354767486E-2</v>
      </c>
      <c r="J11" s="101"/>
      <c r="O11" s="127"/>
    </row>
    <row r="12" spans="1:15" x14ac:dyDescent="0.2">
      <c r="A12" s="173" t="s">
        <v>38</v>
      </c>
      <c r="B12" s="291">
        <v>725</v>
      </c>
      <c r="C12" s="346">
        <v>4.9724869041755716E-4</v>
      </c>
      <c r="D12" s="199">
        <v>0</v>
      </c>
      <c r="E12" s="346">
        <v>0</v>
      </c>
      <c r="F12" s="291">
        <v>0</v>
      </c>
      <c r="G12" s="346">
        <v>0</v>
      </c>
      <c r="H12" s="199">
        <v>725</v>
      </c>
      <c r="I12" s="206">
        <v>1.98794416825406E-4</v>
      </c>
      <c r="J12" s="101"/>
      <c r="O12" s="127"/>
    </row>
    <row r="13" spans="1:15" x14ac:dyDescent="0.2">
      <c r="A13" s="173" t="s">
        <v>60</v>
      </c>
      <c r="B13" s="291">
        <v>2950</v>
      </c>
      <c r="C13" s="346">
        <v>0.76529354844567576</v>
      </c>
      <c r="D13" s="199">
        <v>3632</v>
      </c>
      <c r="E13" s="346">
        <v>0.83145424369026499</v>
      </c>
      <c r="F13" s="291">
        <v>4081</v>
      </c>
      <c r="G13" s="346">
        <v>0.80812201236440551</v>
      </c>
      <c r="H13" s="199">
        <v>10663</v>
      </c>
      <c r="I13" s="206">
        <v>0.80336262597039398</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570768.15099999995</v>
      </c>
      <c r="C16" s="346">
        <v>0.10443463821538436</v>
      </c>
      <c r="D16" s="199">
        <v>440197.53899999999</v>
      </c>
      <c r="E16" s="346">
        <v>9.9318189295546783E-2</v>
      </c>
      <c r="F16" s="291">
        <v>437733.26999999996</v>
      </c>
      <c r="G16" s="346">
        <v>9.6291934564659995E-2</v>
      </c>
      <c r="H16" s="199">
        <v>1448698.96</v>
      </c>
      <c r="I16" s="206">
        <v>0.10030174942029381</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4129</v>
      </c>
      <c r="C19" s="346">
        <v>4.6722464914755665E-2</v>
      </c>
      <c r="D19" s="199">
        <v>4386</v>
      </c>
      <c r="E19" s="346">
        <v>5.9166828264773583E-2</v>
      </c>
      <c r="F19" s="291">
        <v>4747</v>
      </c>
      <c r="G19" s="346">
        <v>6.3202535727806292E-2</v>
      </c>
      <c r="H19" s="199">
        <v>13262</v>
      </c>
      <c r="I19" s="206">
        <v>5.5814142893893949E-2</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0</v>
      </c>
      <c r="C21" s="346">
        <v>0</v>
      </c>
      <c r="D21" s="199">
        <v>0</v>
      </c>
      <c r="E21" s="346">
        <v>0</v>
      </c>
      <c r="F21" s="291">
        <v>0</v>
      </c>
      <c r="G21" s="346">
        <v>0</v>
      </c>
      <c r="H21" s="199">
        <v>0</v>
      </c>
      <c r="I21" s="206">
        <v>0</v>
      </c>
      <c r="J21" s="101"/>
      <c r="O21" s="127"/>
    </row>
    <row r="22" spans="1:15" x14ac:dyDescent="0.2">
      <c r="A22" s="173" t="s">
        <v>32</v>
      </c>
      <c r="B22" s="291">
        <v>0</v>
      </c>
      <c r="C22" s="346">
        <v>0</v>
      </c>
      <c r="D22" s="199">
        <v>0</v>
      </c>
      <c r="E22" s="346">
        <v>0</v>
      </c>
      <c r="F22" s="291">
        <v>0</v>
      </c>
      <c r="G22" s="346">
        <v>0</v>
      </c>
      <c r="H22" s="199">
        <v>0</v>
      </c>
      <c r="I22" s="206">
        <v>0</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18.687000000000001</v>
      </c>
      <c r="C24" s="346">
        <v>1.4522347088260856E-4</v>
      </c>
      <c r="D24" s="199">
        <v>31.216000000000001</v>
      </c>
      <c r="E24" s="346">
        <v>3.4442596187923109E-4</v>
      </c>
      <c r="F24" s="291">
        <v>29.161000000000001</v>
      </c>
      <c r="G24" s="346">
        <v>3.6849903774628868E-4</v>
      </c>
      <c r="H24" s="199">
        <v>79.064000000000007</v>
      </c>
      <c r="I24" s="206">
        <v>2.6492068486326151E-4</v>
      </c>
      <c r="J24" s="101"/>
      <c r="O24" s="127"/>
    </row>
    <row r="25" spans="1:15" x14ac:dyDescent="0.2">
      <c r="A25" s="173" t="s">
        <v>30</v>
      </c>
      <c r="B25" s="291">
        <v>64516.986448743599</v>
      </c>
      <c r="C25" s="346">
        <v>2.0530964574617387E-2</v>
      </c>
      <c r="D25" s="199">
        <v>53802.81445614445</v>
      </c>
      <c r="E25" s="346">
        <v>2.0802358105942501E-2</v>
      </c>
      <c r="F25" s="291">
        <v>47452.584194199189</v>
      </c>
      <c r="G25" s="346">
        <v>1.8366676663805193E-2</v>
      </c>
      <c r="H25" s="199">
        <v>165772.38509908723</v>
      </c>
      <c r="I25" s="206">
        <v>1.9942715392520231E-2</v>
      </c>
      <c r="J25" s="101"/>
      <c r="O25" s="98"/>
    </row>
    <row r="26" spans="1:15" ht="13.5" customHeight="1" x14ac:dyDescent="0.2">
      <c r="A26" s="171" t="s">
        <v>333</v>
      </c>
      <c r="B26" s="289">
        <v>-180928.228</v>
      </c>
      <c r="C26" s="345">
        <v>0</v>
      </c>
      <c r="D26" s="198">
        <v>-139561.60000000001</v>
      </c>
      <c r="E26" s="345">
        <v>0</v>
      </c>
      <c r="F26" s="289">
        <v>-138306.4</v>
      </c>
      <c r="G26" s="345">
        <v>0</v>
      </c>
      <c r="H26" s="198">
        <v>-458796.228</v>
      </c>
      <c r="I26" s="205">
        <v>0</v>
      </c>
      <c r="J26" s="10"/>
      <c r="O26" s="78"/>
    </row>
    <row r="27" spans="1:15" ht="13.5" customHeight="1" x14ac:dyDescent="0.2">
      <c r="A27" s="171" t="s">
        <v>331</v>
      </c>
      <c r="B27" s="289">
        <v>465431.90644874354</v>
      </c>
      <c r="C27" s="345">
        <v>4.1604251591251036E-2</v>
      </c>
      <c r="D27" s="198">
        <v>365570.66645614436</v>
      </c>
      <c r="E27" s="345">
        <v>4.029340745193729E-2</v>
      </c>
      <c r="F27" s="289">
        <v>360139.76919419918</v>
      </c>
      <c r="G27" s="345">
        <v>3.9287312301972174E-2</v>
      </c>
      <c r="H27" s="198">
        <v>1191142.3420990871</v>
      </c>
      <c r="I27" s="205">
        <v>4.0478337742536834E-2</v>
      </c>
      <c r="J27" s="10"/>
      <c r="O27" s="78"/>
    </row>
    <row r="28" spans="1:15" ht="12.75" customHeight="1" x14ac:dyDescent="0.2">
      <c r="A28" s="173" t="s">
        <v>26</v>
      </c>
      <c r="B28" s="291">
        <v>71263.782999999996</v>
      </c>
      <c r="C28" s="346">
        <v>2.8155902424697173E-2</v>
      </c>
      <c r="D28" s="199">
        <v>55753.16</v>
      </c>
      <c r="E28" s="346">
        <v>2.5980002552006311E-2</v>
      </c>
      <c r="F28" s="291">
        <v>57149.322000000007</v>
      </c>
      <c r="G28" s="346">
        <v>2.5193004841835585E-2</v>
      </c>
      <c r="H28" s="199">
        <v>184166.26500000001</v>
      </c>
      <c r="I28" s="206">
        <v>2.6515891874372935E-2</v>
      </c>
      <c r="J28" s="101"/>
      <c r="O28" s="78"/>
    </row>
    <row r="29" spans="1:15" ht="12.75" customHeight="1" x14ac:dyDescent="0.2">
      <c r="A29" s="173" t="s">
        <v>0</v>
      </c>
      <c r="B29" s="291">
        <v>2296.9</v>
      </c>
      <c r="C29" s="346">
        <v>8.7024351996874902E-3</v>
      </c>
      <c r="D29" s="199">
        <v>2546</v>
      </c>
      <c r="E29" s="346">
        <v>1.0407722147208406E-2</v>
      </c>
      <c r="F29" s="291">
        <v>3578.2</v>
      </c>
      <c r="G29" s="346">
        <v>1.4811804601772949E-2</v>
      </c>
      <c r="H29" s="199">
        <v>8421.0999999999985</v>
      </c>
      <c r="I29" s="206">
        <v>1.1226019009944974E-2</v>
      </c>
      <c r="J29" s="101"/>
      <c r="O29" s="78"/>
    </row>
    <row r="30" spans="1:15" ht="12.75" customHeight="1" x14ac:dyDescent="0.2">
      <c r="A30" s="173" t="s">
        <v>1</v>
      </c>
      <c r="B30" s="291">
        <v>10631.08</v>
      </c>
      <c r="C30" s="346">
        <v>9.1737037704165164E-2</v>
      </c>
      <c r="D30" s="199">
        <v>8351.57</v>
      </c>
      <c r="E30" s="346">
        <v>8.6446770243137724E-2</v>
      </c>
      <c r="F30" s="291">
        <v>7792.55</v>
      </c>
      <c r="G30" s="346">
        <v>8.5924748685092409E-2</v>
      </c>
      <c r="H30" s="199">
        <v>26775.200000000001</v>
      </c>
      <c r="I30" s="206">
        <v>8.8312712361832746E-2</v>
      </c>
      <c r="J30" s="101"/>
      <c r="O30" s="78"/>
    </row>
    <row r="31" spans="1:15" ht="12.75" customHeight="1" x14ac:dyDescent="0.2">
      <c r="A31" s="173" t="s">
        <v>2</v>
      </c>
      <c r="B31" s="291">
        <v>4958.6710000000003</v>
      </c>
      <c r="C31" s="346">
        <v>0.13287309584494417</v>
      </c>
      <c r="D31" s="199">
        <v>3636.6460000000002</v>
      </c>
      <c r="E31" s="346">
        <v>0.11977258843713472</v>
      </c>
      <c r="F31" s="291">
        <v>3133.1979999999999</v>
      </c>
      <c r="G31" s="346">
        <v>0.10895093796900189</v>
      </c>
      <c r="H31" s="199">
        <v>11728.515000000001</v>
      </c>
      <c r="I31" s="206">
        <v>0.12161506844077924</v>
      </c>
      <c r="J31" s="101"/>
    </row>
    <row r="32" spans="1:15" x14ac:dyDescent="0.2">
      <c r="A32" s="173" t="s">
        <v>6</v>
      </c>
      <c r="B32" s="291">
        <v>5517.67</v>
      </c>
      <c r="C32" s="346">
        <v>0.12042639605031925</v>
      </c>
      <c r="D32" s="199">
        <v>5207.07</v>
      </c>
      <c r="E32" s="346">
        <v>0.11353718322199845</v>
      </c>
      <c r="F32" s="291">
        <v>5471.6</v>
      </c>
      <c r="G32" s="346">
        <v>0.10961047435096671</v>
      </c>
      <c r="H32" s="199">
        <v>16196.34</v>
      </c>
      <c r="I32" s="206">
        <v>0.1143820550215853</v>
      </c>
      <c r="J32" s="101"/>
    </row>
    <row r="33" spans="1:10" x14ac:dyDescent="0.2">
      <c r="A33" s="173" t="s">
        <v>25</v>
      </c>
      <c r="B33" s="291">
        <v>199530.10244874356</v>
      </c>
      <c r="C33" s="346">
        <v>4.0027914661760353E-2</v>
      </c>
      <c r="D33" s="199">
        <v>156192.0754561444</v>
      </c>
      <c r="E33" s="346">
        <v>3.9806114801981818E-2</v>
      </c>
      <c r="F33" s="291">
        <v>152315.52419419918</v>
      </c>
      <c r="G33" s="346">
        <v>3.8846898575713225E-2</v>
      </c>
      <c r="H33" s="199">
        <v>508037.70209908712</v>
      </c>
      <c r="I33" s="206">
        <v>3.9599139960716519E-2</v>
      </c>
      <c r="J33" s="101"/>
    </row>
    <row r="34" spans="1:10" x14ac:dyDescent="0.2">
      <c r="A34" s="173" t="s">
        <v>5</v>
      </c>
      <c r="B34" s="291">
        <v>136611.764</v>
      </c>
      <c r="C34" s="346">
        <v>4.8900931954785121E-2</v>
      </c>
      <c r="D34" s="199">
        <v>106383.137</v>
      </c>
      <c r="E34" s="346">
        <v>4.6968447029268147E-2</v>
      </c>
      <c r="F34" s="291">
        <v>103141.86499999999</v>
      </c>
      <c r="G34" s="346">
        <v>4.5939545826718928E-2</v>
      </c>
      <c r="H34" s="199">
        <v>346136.766</v>
      </c>
      <c r="I34" s="206">
        <v>4.7391325612635107E-2</v>
      </c>
      <c r="J34" s="101"/>
    </row>
    <row r="35" spans="1:10" x14ac:dyDescent="0.2">
      <c r="A35" s="173" t="s">
        <v>3</v>
      </c>
      <c r="B35" s="291">
        <v>34621.936000000002</v>
      </c>
      <c r="C35" s="346">
        <v>8.3486035672374309E-2</v>
      </c>
      <c r="D35" s="199">
        <v>27501.007999999998</v>
      </c>
      <c r="E35" s="346">
        <v>8.5822543429491374E-2</v>
      </c>
      <c r="F35" s="291">
        <v>27557.510000000002</v>
      </c>
      <c r="G35" s="346">
        <v>8.5759910801633824E-2</v>
      </c>
      <c r="H35" s="199">
        <v>89680.453999999998</v>
      </c>
      <c r="I35" s="206">
        <v>8.4886334191264345E-2</v>
      </c>
      <c r="J35" s="101"/>
    </row>
    <row r="36" spans="1:10" x14ac:dyDescent="0.2">
      <c r="A36" s="193" t="s">
        <v>169</v>
      </c>
      <c r="B36" s="71"/>
      <c r="C36" s="8"/>
      <c r="E36" s="103"/>
      <c r="F36" s="103"/>
      <c r="G36" s="103"/>
      <c r="I36" s="3"/>
    </row>
    <row r="37" spans="1:10" x14ac:dyDescent="0.2">
      <c r="A37" s="193"/>
      <c r="B37" s="71"/>
    </row>
    <row r="38" spans="1:10" x14ac:dyDescent="0.2">
      <c r="A38" s="103" t="s">
        <v>164</v>
      </c>
      <c r="B38" s="104">
        <f>+I7</f>
        <v>9.6033077597848168E-2</v>
      </c>
      <c r="C38" s="93" t="str">
        <f>+B5</f>
        <v>Leden</v>
      </c>
      <c r="D38" s="103" t="str">
        <f>+D5</f>
        <v>Únor</v>
      </c>
      <c r="E38" s="103" t="str">
        <f>+F5</f>
        <v>Březen</v>
      </c>
    </row>
    <row r="39" spans="1:10" x14ac:dyDescent="0.2">
      <c r="A39" s="103" t="s">
        <v>59</v>
      </c>
      <c r="B39" s="104">
        <f t="shared" ref="B39:B40" si="0">+I8</f>
        <v>4.7941012788591794E-2</v>
      </c>
      <c r="C39" s="93"/>
      <c r="D39" s="103"/>
      <c r="E39" s="103"/>
    </row>
    <row r="40" spans="1:10" x14ac:dyDescent="0.2">
      <c r="A40" s="103" t="s">
        <v>116</v>
      </c>
      <c r="B40" s="104">
        <f t="shared" si="0"/>
        <v>5.2647860061820595E-2</v>
      </c>
      <c r="C40" s="93"/>
      <c r="D40" s="103"/>
      <c r="E40" s="103"/>
      <c r="H40" s="116"/>
    </row>
    <row r="41" spans="1:10" x14ac:dyDescent="0.2">
      <c r="B41" s="120"/>
      <c r="C41" s="120"/>
      <c r="H41" s="116"/>
    </row>
    <row r="42" spans="1:10" x14ac:dyDescent="0.2">
      <c r="B42" s="78"/>
      <c r="C42" s="78"/>
      <c r="H42" s="116"/>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{5E295BF7-E565-466F-8F21-1E116498E39C}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5E295BF7-E565-466F-8F21-1E116498E39C}">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0">
    <tabColor rgb="FF00B050"/>
  </sheetPr>
  <dimension ref="A1:H40"/>
  <sheetViews>
    <sheetView showGridLines="0" view="pageBreakPreview" zoomScaleNormal="70" zoomScaleSheetLayoutView="100" workbookViewId="0">
      <selection activeCell="F19" sqref="F19"/>
    </sheetView>
  </sheetViews>
  <sheetFormatPr defaultColWidth="9.140625" defaultRowHeight="12" x14ac:dyDescent="0.2"/>
  <cols>
    <col min="1" max="1" width="9" style="74" customWidth="1"/>
    <col min="2" max="2" width="90.42578125" style="74" customWidth="1"/>
    <col min="3" max="5" width="9.140625" style="74" customWidth="1"/>
    <col min="6" max="16384" width="9.140625" style="74"/>
  </cols>
  <sheetData>
    <row r="1" spans="1:4" s="82" customFormat="1" ht="20.25" x14ac:dyDescent="0.25">
      <c r="A1" s="176" t="s">
        <v>315</v>
      </c>
    </row>
    <row r="2" spans="1:4" ht="4.5" customHeight="1" x14ac:dyDescent="0.2"/>
    <row r="3" spans="1:4" ht="23.85" customHeight="1" x14ac:dyDescent="0.2">
      <c r="A3" s="155" t="s">
        <v>113</v>
      </c>
      <c r="B3" s="87" t="s">
        <v>114</v>
      </c>
    </row>
    <row r="4" spans="1:4" ht="23.85" customHeight="1" x14ac:dyDescent="0.2">
      <c r="A4" s="155" t="s">
        <v>124</v>
      </c>
      <c r="B4" s="87" t="s">
        <v>125</v>
      </c>
    </row>
    <row r="5" spans="1:4" s="84" customFormat="1" ht="23.85" customHeight="1" x14ac:dyDescent="0.25">
      <c r="A5" s="155" t="s">
        <v>92</v>
      </c>
      <c r="B5" s="87" t="s">
        <v>93</v>
      </c>
      <c r="C5" s="85"/>
      <c r="D5" s="85"/>
    </row>
    <row r="6" spans="1:4" s="84" customFormat="1" ht="7.5" hidden="1" customHeight="1" x14ac:dyDescent="0.25">
      <c r="A6" s="155"/>
      <c r="B6" s="87"/>
      <c r="C6" s="85"/>
      <c r="D6" s="85"/>
    </row>
    <row r="7" spans="1:4" s="84" customFormat="1" ht="23.85" customHeight="1" x14ac:dyDescent="0.2">
      <c r="A7" s="155" t="s">
        <v>189</v>
      </c>
      <c r="B7" s="87" t="s">
        <v>161</v>
      </c>
    </row>
    <row r="8" spans="1:4" s="84" customFormat="1" ht="23.85" customHeight="1" x14ac:dyDescent="0.2">
      <c r="A8" s="155" t="s">
        <v>190</v>
      </c>
      <c r="B8" s="87" t="s">
        <v>163</v>
      </c>
    </row>
    <row r="9" spans="1:4" s="84" customFormat="1" ht="7.5" customHeight="1" x14ac:dyDescent="0.25">
      <c r="A9" s="155"/>
      <c r="B9" s="87"/>
      <c r="C9" s="85"/>
      <c r="D9" s="85"/>
    </row>
    <row r="10" spans="1:4" s="84" customFormat="1" ht="23.85" customHeight="1" x14ac:dyDescent="0.2">
      <c r="A10" s="155" t="s">
        <v>85</v>
      </c>
      <c r="B10" s="87" t="s">
        <v>129</v>
      </c>
    </row>
    <row r="11" spans="1:4" s="84" customFormat="1" ht="23.85" customHeight="1" x14ac:dyDescent="0.2">
      <c r="A11" s="155" t="s">
        <v>76</v>
      </c>
      <c r="B11" s="87" t="s">
        <v>99</v>
      </c>
    </row>
    <row r="12" spans="1:4" s="84" customFormat="1" ht="23.85" customHeight="1" x14ac:dyDescent="0.2">
      <c r="A12" s="155" t="s">
        <v>77</v>
      </c>
      <c r="B12" s="87" t="s">
        <v>100</v>
      </c>
    </row>
    <row r="13" spans="1:4" s="84" customFormat="1" ht="23.85" customHeight="1" x14ac:dyDescent="0.2">
      <c r="A13" s="155" t="s">
        <v>78</v>
      </c>
      <c r="B13" s="87" t="s">
        <v>101</v>
      </c>
    </row>
    <row r="14" spans="1:4" s="84" customFormat="1" ht="23.85" customHeight="1" x14ac:dyDescent="0.2">
      <c r="A14" s="155" t="s">
        <v>88</v>
      </c>
      <c r="B14" s="87" t="s">
        <v>128</v>
      </c>
    </row>
    <row r="15" spans="1:4" s="84" customFormat="1" ht="23.85" customHeight="1" x14ac:dyDescent="0.2">
      <c r="A15" s="155" t="s">
        <v>79</v>
      </c>
      <c r="B15" s="87" t="s">
        <v>102</v>
      </c>
    </row>
    <row r="16" spans="1:4" s="84" customFormat="1" ht="23.85" customHeight="1" x14ac:dyDescent="0.2">
      <c r="A16" s="155" t="s">
        <v>80</v>
      </c>
      <c r="B16" s="87" t="s">
        <v>103</v>
      </c>
    </row>
    <row r="17" spans="1:8" s="84" customFormat="1" ht="23.85" customHeight="1" x14ac:dyDescent="0.2">
      <c r="A17" s="155" t="s">
        <v>81</v>
      </c>
      <c r="B17" s="87" t="s">
        <v>104</v>
      </c>
      <c r="D17" s="86"/>
      <c r="E17" s="86"/>
      <c r="F17" s="86"/>
      <c r="G17" s="86"/>
      <c r="H17" s="86"/>
    </row>
    <row r="18" spans="1:8" s="84" customFormat="1" ht="23.85" customHeight="1" x14ac:dyDescent="0.2">
      <c r="A18" s="155" t="s">
        <v>82</v>
      </c>
      <c r="B18" s="87" t="s">
        <v>105</v>
      </c>
      <c r="D18" s="86"/>
      <c r="E18" s="86"/>
      <c r="F18" s="86"/>
      <c r="G18" s="86"/>
      <c r="H18" s="86"/>
    </row>
    <row r="19" spans="1:8" s="84" customFormat="1" ht="23.85" customHeight="1" x14ac:dyDescent="0.2">
      <c r="A19" s="155" t="s">
        <v>83</v>
      </c>
      <c r="B19" s="87" t="s">
        <v>106</v>
      </c>
      <c r="D19" s="86"/>
      <c r="E19" s="86"/>
      <c r="F19" s="86"/>
      <c r="G19" s="86"/>
      <c r="H19" s="86"/>
    </row>
    <row r="20" spans="1:8" s="84" customFormat="1" ht="23.85" customHeight="1" x14ac:dyDescent="0.2">
      <c r="A20" s="155" t="s">
        <v>84</v>
      </c>
      <c r="B20" s="87" t="s">
        <v>107</v>
      </c>
      <c r="D20" s="86"/>
      <c r="E20" s="86"/>
      <c r="F20" s="86"/>
      <c r="G20" s="86"/>
      <c r="H20" s="86"/>
    </row>
    <row r="21" spans="1:8" s="84" customFormat="1" ht="23.85" customHeight="1" x14ac:dyDescent="0.2">
      <c r="A21" s="155" t="s">
        <v>86</v>
      </c>
      <c r="B21" s="87" t="s">
        <v>108</v>
      </c>
      <c r="D21" s="86"/>
      <c r="E21" s="86"/>
      <c r="F21" s="86"/>
      <c r="G21" s="86"/>
      <c r="H21" s="86"/>
    </row>
    <row r="22" spans="1:8" s="84" customFormat="1" ht="23.85" customHeight="1" x14ac:dyDescent="0.2">
      <c r="A22" s="155" t="s">
        <v>87</v>
      </c>
      <c r="B22" s="87" t="s">
        <v>109</v>
      </c>
      <c r="D22" s="86"/>
      <c r="E22" s="86"/>
      <c r="F22" s="86"/>
      <c r="G22" s="86"/>
      <c r="H22" s="86"/>
    </row>
    <row r="23" spans="1:8" s="84" customFormat="1" ht="23.85" customHeight="1" x14ac:dyDescent="0.2">
      <c r="A23" s="155" t="s">
        <v>89</v>
      </c>
      <c r="B23" s="87" t="s">
        <v>110</v>
      </c>
      <c r="D23" s="86"/>
      <c r="E23" s="86"/>
      <c r="F23" s="86"/>
      <c r="G23" s="86"/>
      <c r="H23" s="86"/>
    </row>
    <row r="24" spans="1:8" s="84" customFormat="1" ht="7.5" customHeight="1" x14ac:dyDescent="0.2"/>
    <row r="25" spans="1:8" s="84" customFormat="1" ht="15" x14ac:dyDescent="0.25">
      <c r="A25" s="153" t="s">
        <v>94</v>
      </c>
    </row>
    <row r="26" spans="1:8" s="87" customFormat="1" ht="23.85" customHeight="1" x14ac:dyDescent="0.2">
      <c r="A26" s="87" t="s">
        <v>159</v>
      </c>
    </row>
    <row r="27" spans="1:8" s="88" customFormat="1" ht="15" x14ac:dyDescent="0.25">
      <c r="A27" s="153" t="s">
        <v>171</v>
      </c>
    </row>
    <row r="28" spans="1:8" s="87" customFormat="1" ht="23.85" customHeight="1" x14ac:dyDescent="0.2">
      <c r="A28" s="87" t="s">
        <v>166</v>
      </c>
    </row>
    <row r="29" spans="1:8" s="88" customFormat="1" ht="15" x14ac:dyDescent="0.25">
      <c r="A29" s="153" t="s">
        <v>97</v>
      </c>
    </row>
    <row r="30" spans="1:8" s="87" customFormat="1" ht="37.5" customHeight="1" x14ac:dyDescent="0.2">
      <c r="A30" s="359" t="s">
        <v>205</v>
      </c>
      <c r="B30" s="359"/>
    </row>
    <row r="31" spans="1:8" s="88" customFormat="1" ht="15" x14ac:dyDescent="0.25">
      <c r="A31" s="153" t="s">
        <v>95</v>
      </c>
    </row>
    <row r="32" spans="1:8" s="87" customFormat="1" ht="23.85" customHeight="1" x14ac:dyDescent="0.2">
      <c r="A32" s="87" t="s">
        <v>98</v>
      </c>
    </row>
    <row r="33" spans="1:2" s="88" customFormat="1" ht="15" x14ac:dyDescent="0.25">
      <c r="A33" s="153" t="s">
        <v>182</v>
      </c>
    </row>
    <row r="34" spans="1:2" s="87" customFormat="1" ht="23.85" customHeight="1" x14ac:dyDescent="0.2">
      <c r="A34" s="87" t="s">
        <v>160</v>
      </c>
      <c r="B34" s="154"/>
    </row>
    <row r="35" spans="1:2" s="88" customFormat="1" ht="15" x14ac:dyDescent="0.25">
      <c r="A35" s="85" t="s">
        <v>181</v>
      </c>
    </row>
    <row r="36" spans="1:2" s="84" customFormat="1" ht="23.85" customHeight="1" x14ac:dyDescent="0.2">
      <c r="A36" s="87" t="s">
        <v>180</v>
      </c>
      <c r="B36" s="154"/>
    </row>
    <row r="37" spans="1:2" s="88" customFormat="1" ht="15" x14ac:dyDescent="0.25">
      <c r="A37" s="85" t="s">
        <v>96</v>
      </c>
    </row>
    <row r="38" spans="1:2" s="87" customFormat="1" ht="28.9" customHeight="1" x14ac:dyDescent="0.2">
      <c r="A38" s="359" t="s">
        <v>204</v>
      </c>
      <c r="B38" s="359"/>
    </row>
    <row r="39" spans="1:2" s="88" customFormat="1" ht="15" x14ac:dyDescent="0.25">
      <c r="A39" s="85" t="s">
        <v>121</v>
      </c>
    </row>
    <row r="40" spans="1:2" s="87" customFormat="1" ht="14.25" x14ac:dyDescent="0.2">
      <c r="A40" s="87" t="s">
        <v>122</v>
      </c>
    </row>
  </sheetData>
  <sortState ref="A7:B20">
    <sortCondition ref="B7:B20"/>
  </sortState>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ist40">
    <tabColor rgb="FF00B050"/>
  </sheetPr>
  <dimension ref="A1:O41"/>
  <sheetViews>
    <sheetView showGridLines="0" view="pageBreakPreview" zoomScaleNormal="70" zoomScaleSheetLayoutView="100" workbookViewId="0">
      <selection activeCell="K37" sqref="K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277</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1056.5080000000003</v>
      </c>
      <c r="C7" s="345">
        <v>2.7311223296707276E-2</v>
      </c>
      <c r="D7" s="198">
        <v>1063.508</v>
      </c>
      <c r="E7" s="345">
        <v>2.7480575245047972E-2</v>
      </c>
      <c r="F7" s="289">
        <v>1063.508</v>
      </c>
      <c r="G7" s="345">
        <v>2.7472105111799448E-2</v>
      </c>
      <c r="H7" s="198">
        <v>1063.508</v>
      </c>
      <c r="I7" s="204">
        <v>2.7472105111799448E-2</v>
      </c>
      <c r="J7" s="111"/>
      <c r="O7" s="60"/>
    </row>
    <row r="8" spans="1:15" x14ac:dyDescent="0.2">
      <c r="A8" s="170" t="s">
        <v>328</v>
      </c>
      <c r="B8" s="289">
        <v>789331.37750119925</v>
      </c>
      <c r="C8" s="345">
        <v>4.0899337577467616E-2</v>
      </c>
      <c r="D8" s="198">
        <v>647050.73348857777</v>
      </c>
      <c r="E8" s="345">
        <v>4.1031360614339471E-2</v>
      </c>
      <c r="F8" s="289">
        <v>665199.45181942941</v>
      </c>
      <c r="G8" s="345">
        <v>4.1111369003211183E-2</v>
      </c>
      <c r="H8" s="198">
        <v>2101581.5628092065</v>
      </c>
      <c r="I8" s="204">
        <v>4.1006903937388199E-2</v>
      </c>
      <c r="J8" s="111"/>
      <c r="O8" s="60"/>
    </row>
    <row r="9" spans="1:15" x14ac:dyDescent="0.2">
      <c r="A9" s="170" t="s">
        <v>329</v>
      </c>
      <c r="B9" s="289">
        <v>591601.554</v>
      </c>
      <c r="C9" s="345">
        <v>4.9041074570463396E-2</v>
      </c>
      <c r="D9" s="198">
        <v>494682.07400000008</v>
      </c>
      <c r="E9" s="345">
        <v>5.0501136832099579E-2</v>
      </c>
      <c r="F9" s="289">
        <v>506585.26799999998</v>
      </c>
      <c r="G9" s="345">
        <v>5.1104913105857547E-2</v>
      </c>
      <c r="H9" s="198">
        <v>1592868.8959999999</v>
      </c>
      <c r="I9" s="205">
        <v>5.0135139884746285E-2</v>
      </c>
      <c r="J9" s="101"/>
      <c r="O9" s="104"/>
    </row>
    <row r="10" spans="1:15" x14ac:dyDescent="0.2">
      <c r="A10" s="173" t="s">
        <v>40</v>
      </c>
      <c r="B10" s="291">
        <v>92909.79800000001</v>
      </c>
      <c r="C10" s="346">
        <v>9.7931041663344459E-2</v>
      </c>
      <c r="D10" s="199">
        <v>97648.096000000005</v>
      </c>
      <c r="E10" s="346">
        <v>0.11214606831876452</v>
      </c>
      <c r="F10" s="291">
        <v>102341.963</v>
      </c>
      <c r="G10" s="346">
        <v>0.11636302782770369</v>
      </c>
      <c r="H10" s="199">
        <v>292899.85700000002</v>
      </c>
      <c r="I10" s="206">
        <v>0.10852343090469564</v>
      </c>
      <c r="J10" s="101"/>
      <c r="O10" s="127"/>
    </row>
    <row r="11" spans="1:15" x14ac:dyDescent="0.2">
      <c r="A11" s="173" t="s">
        <v>39</v>
      </c>
      <c r="B11" s="291">
        <v>8624.27</v>
      </c>
      <c r="C11" s="346">
        <v>0.12284892553716448</v>
      </c>
      <c r="D11" s="199">
        <v>7077.33</v>
      </c>
      <c r="E11" s="346">
        <v>0.11871216142423796</v>
      </c>
      <c r="F11" s="291">
        <v>8148.6699999999992</v>
      </c>
      <c r="G11" s="346">
        <v>0.12659211882200894</v>
      </c>
      <c r="H11" s="199">
        <v>23850.27</v>
      </c>
      <c r="I11" s="206">
        <v>0.12281969444906994</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197.73</v>
      </c>
      <c r="C13" s="346">
        <v>5.1295421469207958E-2</v>
      </c>
      <c r="D13" s="199">
        <v>180.25</v>
      </c>
      <c r="E13" s="346">
        <v>4.12636639386482E-2</v>
      </c>
      <c r="F13" s="291">
        <v>225.98</v>
      </c>
      <c r="G13" s="346">
        <v>4.4748692074028013E-2</v>
      </c>
      <c r="H13" s="199">
        <v>603.96</v>
      </c>
      <c r="I13" s="206">
        <v>4.5503037754954442E-2</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365538.54499999998</v>
      </c>
      <c r="C16" s="346">
        <v>6.6883349454537083E-2</v>
      </c>
      <c r="D16" s="199">
        <v>287234.43800000002</v>
      </c>
      <c r="E16" s="346">
        <v>6.4806369318398213E-2</v>
      </c>
      <c r="F16" s="291">
        <v>312554.98699999996</v>
      </c>
      <c r="G16" s="346">
        <v>6.8755396079585543E-2</v>
      </c>
      <c r="H16" s="199">
        <v>965327.97</v>
      </c>
      <c r="I16" s="206">
        <v>6.6835199602366599E-2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0</v>
      </c>
      <c r="C19" s="346">
        <v>0</v>
      </c>
      <c r="D19" s="199">
        <v>0</v>
      </c>
      <c r="E19" s="346">
        <v>0</v>
      </c>
      <c r="F19" s="291">
        <v>0</v>
      </c>
      <c r="G19" s="346">
        <v>0</v>
      </c>
      <c r="H19" s="199">
        <v>0</v>
      </c>
      <c r="I19" s="206">
        <v>0</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27035.061000000002</v>
      </c>
      <c r="C21" s="346">
        <v>0.10743362512606547</v>
      </c>
      <c r="D21" s="199">
        <v>24212.125</v>
      </c>
      <c r="E21" s="346">
        <v>0.11833483989933992</v>
      </c>
      <c r="F21" s="291">
        <v>7388.54</v>
      </c>
      <c r="G21" s="346">
        <v>3.8177087945926093E-2</v>
      </c>
      <c r="H21" s="199">
        <v>58635.726000000002</v>
      </c>
      <c r="I21" s="206">
        <v>9.0238716521175946E-2</v>
      </c>
      <c r="J21" s="101"/>
      <c r="O21" s="127"/>
    </row>
    <row r="22" spans="1:15" x14ac:dyDescent="0.2">
      <c r="A22" s="173" t="s">
        <v>32</v>
      </c>
      <c r="B22" s="291">
        <v>0</v>
      </c>
      <c r="C22" s="346">
        <v>0</v>
      </c>
      <c r="D22" s="199">
        <v>62</v>
      </c>
      <c r="E22" s="346">
        <v>1.7234107868331186E-4</v>
      </c>
      <c r="F22" s="291">
        <v>20</v>
      </c>
      <c r="G22" s="346">
        <v>5.9318345252356289E-5</v>
      </c>
      <c r="H22" s="199">
        <v>82</v>
      </c>
      <c r="I22" s="206">
        <v>7.0889733561965192E-5</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33.939</v>
      </c>
      <c r="C24" s="346">
        <v>2.6375230792983632E-4</v>
      </c>
      <c r="D24" s="199">
        <v>487.875</v>
      </c>
      <c r="E24" s="346">
        <v>5.3830348587849131E-3</v>
      </c>
      <c r="F24" s="291">
        <v>162.46</v>
      </c>
      <c r="G24" s="346">
        <v>2.0529595580488342E-3</v>
      </c>
      <c r="H24" s="199">
        <v>684.274</v>
      </c>
      <c r="I24" s="206">
        <v>2.2928050277512321E-3</v>
      </c>
      <c r="J24" s="101"/>
      <c r="O24" s="127"/>
    </row>
    <row r="25" spans="1:15" x14ac:dyDescent="0.2">
      <c r="A25" s="173" t="s">
        <v>30</v>
      </c>
      <c r="B25" s="291">
        <v>97262.210999999996</v>
      </c>
      <c r="C25" s="346">
        <v>3.0951337289698354E-2</v>
      </c>
      <c r="D25" s="199">
        <v>77779.960000000006</v>
      </c>
      <c r="E25" s="346">
        <v>3.0072898560069703E-2</v>
      </c>
      <c r="F25" s="291">
        <v>75742.668000000005</v>
      </c>
      <c r="G25" s="346">
        <v>2.9316445382968282E-2</v>
      </c>
      <c r="H25" s="199">
        <v>250784.83900000001</v>
      </c>
      <c r="I25" s="206">
        <v>3.0169866144753602E-2</v>
      </c>
      <c r="J25" s="101"/>
      <c r="O25" s="98"/>
    </row>
    <row r="26" spans="1:15" ht="13.5" customHeight="1" x14ac:dyDescent="0.2">
      <c r="A26" s="171" t="s">
        <v>331</v>
      </c>
      <c r="B26" s="289">
        <v>593326.25299999991</v>
      </c>
      <c r="C26" s="345">
        <v>5.3036533085693657E-2</v>
      </c>
      <c r="D26" s="198">
        <v>494119.05099999998</v>
      </c>
      <c r="E26" s="345">
        <v>5.4462083746251701E-2</v>
      </c>
      <c r="F26" s="289">
        <v>505823.04200000007</v>
      </c>
      <c r="G26" s="345">
        <v>5.5179764970282208E-2</v>
      </c>
      <c r="H26" s="198">
        <v>1593268.3460000001</v>
      </c>
      <c r="I26" s="205">
        <v>5.4143700500335422E-2</v>
      </c>
      <c r="J26" s="10"/>
      <c r="O26" s="78"/>
    </row>
    <row r="27" spans="1:15" ht="12.75" customHeight="1" x14ac:dyDescent="0.2">
      <c r="A27" s="173" t="s">
        <v>26</v>
      </c>
      <c r="B27" s="291">
        <v>114711.65899999999</v>
      </c>
      <c r="C27" s="346">
        <v>4.5321903241919322E-2</v>
      </c>
      <c r="D27" s="199">
        <v>97412.497999999992</v>
      </c>
      <c r="E27" s="346">
        <v>4.5392529259997268E-2</v>
      </c>
      <c r="F27" s="291">
        <v>102984.07399999999</v>
      </c>
      <c r="G27" s="346">
        <v>4.5398233681826591E-2</v>
      </c>
      <c r="H27" s="199">
        <v>315108.23099999997</v>
      </c>
      <c r="I27" s="206">
        <v>4.5368655230755367E-2</v>
      </c>
      <c r="J27" s="101"/>
      <c r="O27" s="78"/>
    </row>
    <row r="28" spans="1:15" ht="12.75" customHeight="1" x14ac:dyDescent="0.2">
      <c r="A28" s="173" t="s">
        <v>0</v>
      </c>
      <c r="B28" s="291">
        <v>232.35</v>
      </c>
      <c r="C28" s="346">
        <v>8.8032165903930868E-4</v>
      </c>
      <c r="D28" s="199">
        <v>224.73</v>
      </c>
      <c r="E28" s="346">
        <v>9.1866747766777108E-4</v>
      </c>
      <c r="F28" s="291">
        <v>238.63</v>
      </c>
      <c r="G28" s="346">
        <v>9.8779859485805129E-4</v>
      </c>
      <c r="H28" s="199">
        <v>695.71</v>
      </c>
      <c r="I28" s="206">
        <v>9.2743865829984426E-4</v>
      </c>
      <c r="J28" s="101"/>
      <c r="O28" s="78"/>
    </row>
    <row r="29" spans="1:15" ht="12.75" customHeight="1" x14ac:dyDescent="0.2">
      <c r="A29" s="173" t="s">
        <v>1</v>
      </c>
      <c r="B29" s="291">
        <v>5592.96</v>
      </c>
      <c r="C29" s="346">
        <v>4.8262413827935412E-2</v>
      </c>
      <c r="D29" s="199">
        <v>4989.4400000000005</v>
      </c>
      <c r="E29" s="346">
        <v>5.1645495795631373E-2</v>
      </c>
      <c r="F29" s="291">
        <v>4917.83</v>
      </c>
      <c r="G29" s="346">
        <v>5.4226576258863658E-2</v>
      </c>
      <c r="H29" s="199">
        <v>15500.230000000001</v>
      </c>
      <c r="I29" s="206">
        <v>5.1124449249015914E-2</v>
      </c>
      <c r="J29" s="101"/>
      <c r="O29" s="78"/>
    </row>
    <row r="30" spans="1:15" ht="12.75" customHeight="1" x14ac:dyDescent="0.2">
      <c r="A30" s="173" t="s">
        <v>2</v>
      </c>
      <c r="B30" s="291">
        <v>669.82</v>
      </c>
      <c r="C30" s="346">
        <v>1.7948570707526375E-2</v>
      </c>
      <c r="D30" s="199">
        <v>478.78199999999998</v>
      </c>
      <c r="E30" s="346">
        <v>1.576863941035455E-2</v>
      </c>
      <c r="F30" s="291">
        <v>420.971</v>
      </c>
      <c r="G30" s="346">
        <v>1.4638457354992787E-2</v>
      </c>
      <c r="H30" s="199">
        <v>1569.5730000000001</v>
      </c>
      <c r="I30" s="206">
        <v>1.6275182989304204E-2</v>
      </c>
      <c r="J30" s="101"/>
    </row>
    <row r="31" spans="1:15" x14ac:dyDescent="0.2">
      <c r="A31" s="173" t="s">
        <v>6</v>
      </c>
      <c r="B31" s="291">
        <v>5811.6260000000002</v>
      </c>
      <c r="C31" s="346">
        <v>0.12684215880477318</v>
      </c>
      <c r="D31" s="199">
        <v>6039.7</v>
      </c>
      <c r="E31" s="346">
        <v>0.13169220415817418</v>
      </c>
      <c r="F31" s="291">
        <v>6850.8459999999995</v>
      </c>
      <c r="G31" s="346">
        <v>0.137240383026066</v>
      </c>
      <c r="H31" s="199">
        <v>18702.171999999999</v>
      </c>
      <c r="I31" s="206">
        <v>0.13207878241177648</v>
      </c>
      <c r="J31" s="101"/>
    </row>
    <row r="32" spans="1:15" x14ac:dyDescent="0.2">
      <c r="A32" s="173" t="s">
        <v>25</v>
      </c>
      <c r="B32" s="291">
        <v>273295.97099999996</v>
      </c>
      <c r="C32" s="346">
        <v>5.4826152396734849E-2</v>
      </c>
      <c r="D32" s="199">
        <v>225483.69199999992</v>
      </c>
      <c r="E32" s="346">
        <v>5.7465333650982074E-2</v>
      </c>
      <c r="F32" s="291">
        <v>226054.97899999999</v>
      </c>
      <c r="G32" s="346">
        <v>5.7653577258163814E-2</v>
      </c>
      <c r="H32" s="199">
        <v>724834.64199999988</v>
      </c>
      <c r="I32" s="206">
        <v>5.6497437726256934E-2</v>
      </c>
      <c r="J32" s="101"/>
    </row>
    <row r="33" spans="1:10" x14ac:dyDescent="0.2">
      <c r="A33" s="173" t="s">
        <v>5</v>
      </c>
      <c r="B33" s="291">
        <v>184845.26699999999</v>
      </c>
      <c r="C33" s="346">
        <v>6.6166379520076229E-2</v>
      </c>
      <c r="D33" s="199">
        <v>152821.829</v>
      </c>
      <c r="E33" s="346">
        <v>6.7471257031106111E-2</v>
      </c>
      <c r="F33" s="291">
        <v>157812.00200000001</v>
      </c>
      <c r="G33" s="346">
        <v>7.0289709206685952E-2</v>
      </c>
      <c r="H33" s="199">
        <v>495479.098</v>
      </c>
      <c r="I33" s="206">
        <v>6.7838535440562647E-2</v>
      </c>
      <c r="J33" s="101"/>
    </row>
    <row r="34" spans="1:10" x14ac:dyDescent="0.2">
      <c r="A34" s="173" t="s">
        <v>3</v>
      </c>
      <c r="B34" s="291">
        <v>8166.6</v>
      </c>
      <c r="C34" s="346">
        <v>1.9692632408598181E-2</v>
      </c>
      <c r="D34" s="199">
        <v>6668.3799999999992</v>
      </c>
      <c r="E34" s="346">
        <v>2.0810049295442248E-2</v>
      </c>
      <c r="F34" s="291">
        <v>6543.71</v>
      </c>
      <c r="G34" s="346">
        <v>2.0364248653516201E-2</v>
      </c>
      <c r="H34" s="199">
        <v>21378.69</v>
      </c>
      <c r="I34" s="206">
        <v>2.02358322573996E-2</v>
      </c>
      <c r="J34" s="101"/>
    </row>
    <row r="35" spans="1:10" ht="12"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2.7472105111799448E-2</v>
      </c>
      <c r="C38" s="93" t="str">
        <f>+B5</f>
        <v>Leden</v>
      </c>
      <c r="D38" s="103" t="str">
        <f>+D5</f>
        <v>Únor</v>
      </c>
      <c r="E38" s="103" t="str">
        <f>+F5</f>
        <v>Březen</v>
      </c>
    </row>
    <row r="39" spans="1:10" x14ac:dyDescent="0.2">
      <c r="A39" s="103" t="s">
        <v>59</v>
      </c>
      <c r="B39" s="104">
        <f t="shared" ref="B39:B40" si="0">+I8</f>
        <v>4.1006903937388199E-2</v>
      </c>
      <c r="C39" s="93"/>
      <c r="D39" s="103"/>
      <c r="E39" s="103"/>
      <c r="H39" s="116"/>
    </row>
    <row r="40" spans="1:10" x14ac:dyDescent="0.2">
      <c r="A40" s="103" t="s">
        <v>116</v>
      </c>
      <c r="B40" s="104">
        <f t="shared" si="0"/>
        <v>5.0135139884746285E-2</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{923E33B5-C0A5-4B39-BC0E-09C621F13762}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923E33B5-C0A5-4B39-BC0E-09C621F13762}">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List41">
    <tabColor rgb="FF00B050"/>
  </sheetPr>
  <dimension ref="A1:O42"/>
  <sheetViews>
    <sheetView showGridLines="0" view="pageBreakPreview" zoomScaleNormal="70" zoomScaleSheetLayoutView="100" workbookViewId="0">
      <selection activeCell="K36" sqref="K36"/>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278</v>
      </c>
      <c r="I1" s="246" t="str">
        <f>'3'!N1</f>
        <v>2022</v>
      </c>
    </row>
    <row r="2" spans="1:15" ht="1.5" customHeight="1" x14ac:dyDescent="0.2">
      <c r="E2" s="103"/>
      <c r="F2" s="103"/>
      <c r="G2" s="103"/>
    </row>
    <row r="3" spans="1:15" x14ac:dyDescent="0.2">
      <c r="A3" s="7"/>
      <c r="B3" s="126"/>
      <c r="C3" s="126"/>
      <c r="D3" s="126"/>
    </row>
    <row r="4" spans="1:15" x14ac:dyDescent="0.2">
      <c r="A4" s="131"/>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4359.3469999999988</v>
      </c>
      <c r="C7" s="345">
        <v>0.11269114795612614</v>
      </c>
      <c r="D7" s="198">
        <v>4351.3979999999983</v>
      </c>
      <c r="E7" s="345">
        <v>0.11243819525584312</v>
      </c>
      <c r="F7" s="289">
        <v>4343.4509999999991</v>
      </c>
      <c r="G7" s="345">
        <v>0.1121982556031082</v>
      </c>
      <c r="H7" s="198">
        <v>4343.4509999999991</v>
      </c>
      <c r="I7" s="204">
        <v>0.1121982556031082</v>
      </c>
      <c r="J7" s="111"/>
      <c r="O7" s="60"/>
    </row>
    <row r="8" spans="1:15" x14ac:dyDescent="0.2">
      <c r="A8" s="170" t="s">
        <v>328</v>
      </c>
      <c r="B8" s="289">
        <v>3453339.4149999996</v>
      </c>
      <c r="C8" s="345">
        <v>0.17893536039424068</v>
      </c>
      <c r="D8" s="198">
        <v>2755919.4036516063</v>
      </c>
      <c r="E8" s="345">
        <v>0.17476082944163851</v>
      </c>
      <c r="F8" s="289">
        <v>2588638.7841216973</v>
      </c>
      <c r="G8" s="345">
        <v>0.15998582677566572</v>
      </c>
      <c r="H8" s="198">
        <v>8797897.6027733032</v>
      </c>
      <c r="I8" s="204">
        <v>0.1716681133068429</v>
      </c>
      <c r="J8" s="111"/>
      <c r="O8" s="60"/>
    </row>
    <row r="9" spans="1:15" x14ac:dyDescent="0.2">
      <c r="A9" s="170" t="s">
        <v>329</v>
      </c>
      <c r="B9" s="289">
        <v>2687256.7690000003</v>
      </c>
      <c r="C9" s="345">
        <v>0.22276134791645857</v>
      </c>
      <c r="D9" s="198">
        <v>2220028.5439999998</v>
      </c>
      <c r="E9" s="345">
        <v>0.22663842327084358</v>
      </c>
      <c r="F9" s="289">
        <v>2180561.9919999996</v>
      </c>
      <c r="G9" s="345">
        <v>0.21997763883472354</v>
      </c>
      <c r="H9" s="198">
        <v>7087847.3049999997</v>
      </c>
      <c r="I9" s="205">
        <v>0.22308817568743397</v>
      </c>
      <c r="J9" s="101"/>
      <c r="O9" s="104"/>
    </row>
    <row r="10" spans="1:15" x14ac:dyDescent="0.2">
      <c r="A10" s="173" t="s">
        <v>40</v>
      </c>
      <c r="B10" s="291">
        <v>144862.99600000001</v>
      </c>
      <c r="C10" s="346">
        <v>0.15269201313679426</v>
      </c>
      <c r="D10" s="199">
        <v>127346.79000000001</v>
      </c>
      <c r="E10" s="346">
        <v>0.14625417592899465</v>
      </c>
      <c r="F10" s="291">
        <v>131009.026</v>
      </c>
      <c r="G10" s="346">
        <v>0.14895753893364694</v>
      </c>
      <c r="H10" s="199">
        <v>403218.81200000003</v>
      </c>
      <c r="I10" s="206">
        <v>0.14939812307096983</v>
      </c>
      <c r="J10" s="101"/>
      <c r="O10" s="127"/>
    </row>
    <row r="11" spans="1:15" x14ac:dyDescent="0.2">
      <c r="A11" s="173" t="s">
        <v>39</v>
      </c>
      <c r="B11" s="291">
        <v>4745.5749999999998</v>
      </c>
      <c r="C11" s="346">
        <v>6.7598624556748491E-2</v>
      </c>
      <c r="D11" s="199">
        <v>4136.2839999999997</v>
      </c>
      <c r="E11" s="346">
        <v>6.938029085891044E-2</v>
      </c>
      <c r="F11" s="291">
        <v>4284.2240000000002</v>
      </c>
      <c r="G11" s="346">
        <v>6.6556750201947373E-2</v>
      </c>
      <c r="H11" s="199">
        <v>13166.083000000001</v>
      </c>
      <c r="I11" s="206">
        <v>6.7800250946890503E-2</v>
      </c>
      <c r="J11" s="101"/>
      <c r="O11" s="127"/>
    </row>
    <row r="12" spans="1:15" x14ac:dyDescent="0.2">
      <c r="A12" s="173" t="s">
        <v>38</v>
      </c>
      <c r="B12" s="291">
        <v>0</v>
      </c>
      <c r="C12" s="346">
        <v>0</v>
      </c>
      <c r="D12" s="199">
        <v>0</v>
      </c>
      <c r="E12" s="346">
        <v>0</v>
      </c>
      <c r="F12" s="291">
        <v>0</v>
      </c>
      <c r="G12" s="346">
        <v>0</v>
      </c>
      <c r="H12" s="199">
        <v>0</v>
      </c>
      <c r="I12" s="206">
        <v>0</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0</v>
      </c>
      <c r="C14" s="346">
        <v>0</v>
      </c>
      <c r="D14" s="199">
        <v>0</v>
      </c>
      <c r="E14" s="346">
        <v>0</v>
      </c>
      <c r="F14" s="291">
        <v>0</v>
      </c>
      <c r="G14" s="346">
        <v>0</v>
      </c>
      <c r="H14" s="199">
        <v>0</v>
      </c>
      <c r="I14" s="206">
        <v>0</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1837302.129</v>
      </c>
      <c r="C16" s="346">
        <v>0.3361749999510229</v>
      </c>
      <c r="D16" s="199">
        <v>1472882.4970000002</v>
      </c>
      <c r="E16" s="346">
        <v>0.33231449448685729</v>
      </c>
      <c r="F16" s="291">
        <v>1465509.0999999999</v>
      </c>
      <c r="G16" s="346">
        <v>0.32238058204055126</v>
      </c>
      <c r="H16" s="199">
        <v>4775693.7259999998</v>
      </c>
      <c r="I16" s="206">
        <v>0.3306487052446847</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6643.04</v>
      </c>
      <c r="C19" s="346">
        <v>7.5170550575761316E-2</v>
      </c>
      <c r="D19" s="199">
        <v>7344.42</v>
      </c>
      <c r="E19" s="346">
        <v>9.9075703794885644E-2</v>
      </c>
      <c r="F19" s="291">
        <v>4869.0360000000001</v>
      </c>
      <c r="G19" s="346">
        <v>6.482734816725827E-2</v>
      </c>
      <c r="H19" s="199">
        <v>18856.495999999999</v>
      </c>
      <c r="I19" s="206">
        <v>7.9359007858704547E-2</v>
      </c>
      <c r="J19" s="101"/>
      <c r="O19" s="127"/>
    </row>
    <row r="20" spans="1:15" x14ac:dyDescent="0.2">
      <c r="A20" s="173" t="s">
        <v>34</v>
      </c>
      <c r="B20" s="291">
        <v>2114.4430000000002</v>
      </c>
      <c r="C20" s="346">
        <v>0.22305561624243114</v>
      </c>
      <c r="D20" s="199">
        <v>3466.3139999999999</v>
      </c>
      <c r="E20" s="346">
        <v>0.44939360695026803</v>
      </c>
      <c r="F20" s="291">
        <v>846</v>
      </c>
      <c r="G20" s="346">
        <v>0.12069696074780756</v>
      </c>
      <c r="H20" s="199">
        <v>6426.7569999999996</v>
      </c>
      <c r="I20" s="206">
        <v>0.26554600939333767</v>
      </c>
      <c r="J20" s="101"/>
      <c r="O20" s="127"/>
    </row>
    <row r="21" spans="1:15" x14ac:dyDescent="0.2">
      <c r="A21" s="173" t="s">
        <v>33</v>
      </c>
      <c r="B21" s="291">
        <v>6302.3029737928537</v>
      </c>
      <c r="C21" s="346">
        <v>2.504448779003491E-2</v>
      </c>
      <c r="D21" s="199">
        <v>6185.7950805347509</v>
      </c>
      <c r="E21" s="346">
        <v>3.0232582662827166E-2</v>
      </c>
      <c r="F21" s="291">
        <v>7517.0902446673872</v>
      </c>
      <c r="G21" s="346">
        <v>3.8841315790146623E-2</v>
      </c>
      <c r="H21" s="199">
        <v>20005.188298994992</v>
      </c>
      <c r="I21" s="206">
        <v>3.0787416461181959E-2</v>
      </c>
      <c r="J21" s="101"/>
      <c r="O21" s="127"/>
    </row>
    <row r="22" spans="1:15" x14ac:dyDescent="0.2">
      <c r="A22" s="173" t="s">
        <v>32</v>
      </c>
      <c r="B22" s="291">
        <v>87497.661999999997</v>
      </c>
      <c r="C22" s="346">
        <v>0.19029070681215704</v>
      </c>
      <c r="D22" s="199">
        <v>74640.292000000001</v>
      </c>
      <c r="E22" s="346">
        <v>0.20747723284705441</v>
      </c>
      <c r="F22" s="291">
        <v>41495.548999999999</v>
      </c>
      <c r="G22" s="346">
        <v>0.12307236510090339</v>
      </c>
      <c r="H22" s="199">
        <v>203633.503</v>
      </c>
      <c r="I22" s="206">
        <v>0.17604298502389804</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5789.3170000000009</v>
      </c>
      <c r="C24" s="346">
        <v>4.4990887182516773E-2</v>
      </c>
      <c r="D24" s="199">
        <v>4168.6909999999998</v>
      </c>
      <c r="E24" s="346">
        <v>4.5995816486811045E-2</v>
      </c>
      <c r="F24" s="291">
        <v>2055.4839999999999</v>
      </c>
      <c r="G24" s="346">
        <v>2.5974550807684658E-2</v>
      </c>
      <c r="H24" s="199">
        <v>12013.492000000002</v>
      </c>
      <c r="I24" s="206">
        <v>4.0253750483650132E-2</v>
      </c>
      <c r="J24" s="101"/>
      <c r="O24" s="127"/>
    </row>
    <row r="25" spans="1:15" x14ac:dyDescent="0.2">
      <c r="A25" s="173" t="s">
        <v>30</v>
      </c>
      <c r="B25" s="291">
        <v>591999.30402620719</v>
      </c>
      <c r="C25" s="346">
        <v>0.18838940577015897</v>
      </c>
      <c r="D25" s="199">
        <v>519857.46091946511</v>
      </c>
      <c r="E25" s="346">
        <v>0.20099805512790792</v>
      </c>
      <c r="F25" s="291">
        <v>522976.48275533254</v>
      </c>
      <c r="G25" s="346">
        <v>0.20241974435431243</v>
      </c>
      <c r="H25" s="199">
        <v>1634833.2477010048</v>
      </c>
      <c r="I25" s="206">
        <v>0.19667337327410023</v>
      </c>
      <c r="J25" s="101"/>
      <c r="O25" s="98"/>
    </row>
    <row r="26" spans="1:15" ht="13.5" customHeight="1" x14ac:dyDescent="0.2">
      <c r="A26" s="171" t="s">
        <v>334</v>
      </c>
      <c r="B26" s="289">
        <v>-1374864</v>
      </c>
      <c r="C26" s="345">
        <v>0</v>
      </c>
      <c r="D26" s="198">
        <v>-1100824</v>
      </c>
      <c r="E26" s="345">
        <v>0</v>
      </c>
      <c r="F26" s="289">
        <v>-1051017</v>
      </c>
      <c r="G26" s="345">
        <v>0</v>
      </c>
      <c r="H26" s="198">
        <v>-3526705</v>
      </c>
      <c r="I26" s="205">
        <v>0</v>
      </c>
      <c r="J26" s="10"/>
      <c r="O26" s="78"/>
    </row>
    <row r="27" spans="1:15" ht="13.5" customHeight="1" x14ac:dyDescent="0.2">
      <c r="A27" s="171" t="s">
        <v>331</v>
      </c>
      <c r="B27" s="289">
        <v>1256305.4549999998</v>
      </c>
      <c r="C27" s="345">
        <v>0.11229923754923571</v>
      </c>
      <c r="D27" s="198">
        <v>1075756.5419999999</v>
      </c>
      <c r="E27" s="345">
        <v>0.11857049988744946</v>
      </c>
      <c r="F27" s="289">
        <v>1054245.1099999999</v>
      </c>
      <c r="G27" s="345">
        <v>0.11500661804740263</v>
      </c>
      <c r="H27" s="198">
        <v>3386307.1069999994</v>
      </c>
      <c r="I27" s="205">
        <v>0.11507615667120348</v>
      </c>
      <c r="J27" s="10"/>
      <c r="O27" s="78"/>
    </row>
    <row r="28" spans="1:15" ht="12.75" customHeight="1" x14ac:dyDescent="0.2">
      <c r="A28" s="173" t="s">
        <v>26</v>
      </c>
      <c r="B28" s="291">
        <v>644640.79700000002</v>
      </c>
      <c r="C28" s="346">
        <v>0.25469379557511029</v>
      </c>
      <c r="D28" s="199">
        <v>562246.86</v>
      </c>
      <c r="E28" s="346">
        <v>0.26199725464274193</v>
      </c>
      <c r="F28" s="291">
        <v>561319.79700000002</v>
      </c>
      <c r="G28" s="346">
        <v>0.24744532163722194</v>
      </c>
      <c r="H28" s="199">
        <v>1768207.4540000001</v>
      </c>
      <c r="I28" s="206">
        <v>0.25458298598673462</v>
      </c>
      <c r="J28" s="101"/>
      <c r="O28" s="78"/>
    </row>
    <row r="29" spans="1:15" ht="12.75" customHeight="1" x14ac:dyDescent="0.2">
      <c r="A29" s="173" t="s">
        <v>0</v>
      </c>
      <c r="B29" s="291">
        <v>52050.251000000004</v>
      </c>
      <c r="C29" s="346">
        <v>0.19720664219381298</v>
      </c>
      <c r="D29" s="199">
        <v>63718.81</v>
      </c>
      <c r="E29" s="346">
        <v>0.26047434015348175</v>
      </c>
      <c r="F29" s="291">
        <v>52278.5</v>
      </c>
      <c r="G29" s="346">
        <v>0.21640459640986728</v>
      </c>
      <c r="H29" s="199">
        <v>168047.56099999999</v>
      </c>
      <c r="I29" s="206">
        <v>0.22402122221098048</v>
      </c>
      <c r="J29" s="101"/>
      <c r="O29" s="78"/>
    </row>
    <row r="30" spans="1:15" ht="12.75" customHeight="1" x14ac:dyDescent="0.2">
      <c r="A30" s="173" t="s">
        <v>1</v>
      </c>
      <c r="B30" s="291">
        <v>4073.8819999999996</v>
      </c>
      <c r="C30" s="346">
        <v>3.5154082805916212E-2</v>
      </c>
      <c r="D30" s="199">
        <v>3520.9629999999997</v>
      </c>
      <c r="E30" s="346">
        <v>3.6445348538728516E-2</v>
      </c>
      <c r="F30" s="291">
        <v>3286.3289999999997</v>
      </c>
      <c r="G30" s="346">
        <v>3.6236789423427639E-2</v>
      </c>
      <c r="H30" s="199">
        <v>10881.173999999999</v>
      </c>
      <c r="I30" s="206">
        <v>3.5889404733524047E-2</v>
      </c>
      <c r="J30" s="101"/>
      <c r="O30" s="78"/>
    </row>
    <row r="31" spans="1:15" ht="12.75" customHeight="1" x14ac:dyDescent="0.2">
      <c r="A31" s="173" t="s">
        <v>2</v>
      </c>
      <c r="B31" s="291">
        <v>217.685</v>
      </c>
      <c r="C31" s="346">
        <v>5.8331113052280887E-3</v>
      </c>
      <c r="D31" s="199">
        <v>157.36000000000001</v>
      </c>
      <c r="E31" s="346">
        <v>5.1826365602996608E-3</v>
      </c>
      <c r="F31" s="291">
        <v>190.46</v>
      </c>
      <c r="G31" s="346">
        <v>6.6228804070397398E-3</v>
      </c>
      <c r="H31" s="199">
        <v>565.505</v>
      </c>
      <c r="I31" s="206">
        <v>5.863822425823121E-3</v>
      </c>
      <c r="J31" s="101"/>
    </row>
    <row r="32" spans="1:15" x14ac:dyDescent="0.2">
      <c r="A32" s="173" t="s">
        <v>6</v>
      </c>
      <c r="B32" s="291">
        <v>1750.768</v>
      </c>
      <c r="C32" s="346">
        <v>3.8211542292349007E-2</v>
      </c>
      <c r="D32" s="199">
        <v>1543.556</v>
      </c>
      <c r="E32" s="346">
        <v>3.3656355759652756E-2</v>
      </c>
      <c r="F32" s="291">
        <v>1612.867</v>
      </c>
      <c r="G32" s="346">
        <v>3.2309948997554752E-2</v>
      </c>
      <c r="H32" s="199">
        <v>4907.1909999999998</v>
      </c>
      <c r="I32" s="206">
        <v>3.4655643865430595E-2</v>
      </c>
      <c r="J32" s="101"/>
    </row>
    <row r="33" spans="1:10" x14ac:dyDescent="0.2">
      <c r="A33" s="173" t="s">
        <v>25</v>
      </c>
      <c r="B33" s="291">
        <v>376610.788</v>
      </c>
      <c r="C33" s="346">
        <v>7.5552231456578633E-2</v>
      </c>
      <c r="D33" s="199">
        <v>301236.27500000002</v>
      </c>
      <c r="E33" s="346">
        <v>7.6771153146871468E-2</v>
      </c>
      <c r="F33" s="291">
        <v>294250.44900000002</v>
      </c>
      <c r="G33" s="346">
        <v>7.5046305415245443E-2</v>
      </c>
      <c r="H33" s="199">
        <v>972097.5120000001</v>
      </c>
      <c r="I33" s="206">
        <v>7.5770410885065448E-2</v>
      </c>
      <c r="J33" s="101"/>
    </row>
    <row r="34" spans="1:10" x14ac:dyDescent="0.2">
      <c r="A34" s="173" t="s">
        <v>5</v>
      </c>
      <c r="B34" s="291">
        <v>174685.90399999995</v>
      </c>
      <c r="C34" s="346">
        <v>6.2529779682547137E-2</v>
      </c>
      <c r="D34" s="199">
        <v>141425.18099999998</v>
      </c>
      <c r="E34" s="346">
        <v>6.2439605652944402E-2</v>
      </c>
      <c r="F34" s="291">
        <v>139738.10199999998</v>
      </c>
      <c r="G34" s="346">
        <v>6.2239566257287708E-2</v>
      </c>
      <c r="H34" s="199">
        <v>455849.18699999992</v>
      </c>
      <c r="I34" s="206">
        <v>6.2412604997216584E-2</v>
      </c>
      <c r="J34" s="101"/>
    </row>
    <row r="35" spans="1:10" x14ac:dyDescent="0.2">
      <c r="A35" s="173" t="s">
        <v>3</v>
      </c>
      <c r="B35" s="291">
        <v>2275.38</v>
      </c>
      <c r="C35" s="346">
        <v>5.4867658425631393E-3</v>
      </c>
      <c r="D35" s="199">
        <v>1907.537</v>
      </c>
      <c r="E35" s="346">
        <v>5.9528609651639574E-3</v>
      </c>
      <c r="F35" s="291">
        <v>1568.6060000000002</v>
      </c>
      <c r="G35" s="346">
        <v>4.8815553597878628E-3</v>
      </c>
      <c r="H35" s="199">
        <v>5751.523000000001</v>
      </c>
      <c r="I35" s="206">
        <v>5.444059231532696E-3</v>
      </c>
      <c r="J35" s="101"/>
    </row>
    <row r="36" spans="1:10" ht="12" customHeight="1" x14ac:dyDescent="0.2">
      <c r="A36" s="193" t="s">
        <v>185</v>
      </c>
      <c r="B36" s="71"/>
      <c r="C36" s="8"/>
      <c r="E36" s="103"/>
      <c r="F36" s="103"/>
      <c r="G36" s="103"/>
      <c r="I36" s="3"/>
    </row>
    <row r="37" spans="1:10" x14ac:dyDescent="0.2">
      <c r="A37" s="193"/>
      <c r="B37" s="71"/>
    </row>
    <row r="38" spans="1:10" x14ac:dyDescent="0.2">
      <c r="A38" s="103" t="s">
        <v>164</v>
      </c>
      <c r="B38" s="104">
        <f>+I7</f>
        <v>0.1121982556031082</v>
      </c>
      <c r="C38" s="93" t="str">
        <f>+B5</f>
        <v>Leden</v>
      </c>
      <c r="D38" s="103" t="str">
        <f>+D5</f>
        <v>Únor</v>
      </c>
      <c r="E38" s="103" t="str">
        <f>+F5</f>
        <v>Březen</v>
      </c>
    </row>
    <row r="39" spans="1:10" x14ac:dyDescent="0.2">
      <c r="A39" s="103" t="s">
        <v>59</v>
      </c>
      <c r="B39" s="104">
        <f>+I8</f>
        <v>0.1716681133068429</v>
      </c>
      <c r="C39" s="93"/>
      <c r="D39" s="103"/>
      <c r="E39" s="103"/>
    </row>
    <row r="40" spans="1:10" x14ac:dyDescent="0.2">
      <c r="A40" s="103" t="s">
        <v>116</v>
      </c>
      <c r="B40" s="104">
        <f t="shared" ref="B40" si="0">+I9</f>
        <v>0.22308817568743397</v>
      </c>
      <c r="C40" s="93"/>
      <c r="D40" s="103"/>
      <c r="E40" s="103"/>
      <c r="H40" s="116">
        <f>I7</f>
        <v>0.1121982556031082</v>
      </c>
    </row>
    <row r="41" spans="1:10" x14ac:dyDescent="0.2">
      <c r="B41" s="127"/>
      <c r="C41" s="78"/>
      <c r="H41" s="116">
        <f>I8</f>
        <v>0.1716681133068429</v>
      </c>
    </row>
    <row r="42" spans="1:10" x14ac:dyDescent="0.2">
      <c r="B42" s="78"/>
      <c r="C42" s="78"/>
      <c r="H42" s="116">
        <f>I9</f>
        <v>0.22308817568743397</v>
      </c>
    </row>
  </sheetData>
  <mergeCells count="5">
    <mergeCell ref="B5:C5"/>
    <mergeCell ref="D5:E5"/>
    <mergeCell ref="F5:G5"/>
    <mergeCell ref="H5:I5"/>
    <mergeCell ref="A5:A6"/>
  </mergeCells>
  <conditionalFormatting sqref="C10:C25 C28:C35 E10:E25 E28:E35 G10:G25 G28:G35 I10:I25 I28:I35">
    <cfRule type="dataBar" priority="1">
      <dataBar>
        <cfvo type="num" val="0"/>
        <cfvo type="num" val="1"/>
        <color theme="9"/>
      </dataBar>
      <extLst>
        <ext xmlns:x14="http://schemas.microsoft.com/office/spreadsheetml/2009/9/main" uri="{B025F937-C7B1-47D3-B67F-A62EFF666E3E}">
          <x14:id>{6534512B-0C0A-4CCF-B02D-9E89E9FE7565}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6534512B-0C0A-4CCF-B02D-9E89E9FE756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List42">
    <tabColor rgb="FF00B050"/>
  </sheetPr>
  <dimension ref="A1:O41"/>
  <sheetViews>
    <sheetView showGridLines="0" view="pageBreakPreview" zoomScaleNormal="70" zoomScaleSheetLayoutView="100" workbookViewId="0">
      <selection activeCell="M39" sqref="M39"/>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279</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9914.8148599999986</v>
      </c>
      <c r="C7" s="345">
        <v>0.2563025765890759</v>
      </c>
      <c r="D7" s="198">
        <v>9914.8148599999986</v>
      </c>
      <c r="E7" s="345">
        <v>0.25619442054121805</v>
      </c>
      <c r="F7" s="289">
        <v>9914.8148599999986</v>
      </c>
      <c r="G7" s="345">
        <v>0.25611545564109633</v>
      </c>
      <c r="H7" s="198">
        <v>9914.8148599999986</v>
      </c>
      <c r="I7" s="204">
        <v>0.25611545564109633</v>
      </c>
      <c r="J7" s="111"/>
      <c r="O7" s="60"/>
    </row>
    <row r="8" spans="1:15" x14ac:dyDescent="0.2">
      <c r="A8" s="170" t="s">
        <v>328</v>
      </c>
      <c r="B8" s="289">
        <v>3406201.6220000004</v>
      </c>
      <c r="C8" s="345">
        <v>0.1764929077520222</v>
      </c>
      <c r="D8" s="198">
        <v>2943506.5019999989</v>
      </c>
      <c r="E8" s="345">
        <v>0.18665627052619194</v>
      </c>
      <c r="F8" s="289">
        <v>3076921.8300000005</v>
      </c>
      <c r="G8" s="345">
        <v>0.19016321856726923</v>
      </c>
      <c r="H8" s="198">
        <v>9426629.9539999999</v>
      </c>
      <c r="I8" s="204">
        <v>0.18393619158909513</v>
      </c>
      <c r="J8" s="111"/>
      <c r="O8" s="60"/>
    </row>
    <row r="9" spans="1:15" x14ac:dyDescent="0.2">
      <c r="A9" s="170" t="s">
        <v>329</v>
      </c>
      <c r="B9" s="289">
        <v>1528875.0480000002</v>
      </c>
      <c r="C9" s="345">
        <v>0.12673677871692815</v>
      </c>
      <c r="D9" s="198">
        <v>1284700.175</v>
      </c>
      <c r="E9" s="345">
        <v>0.13115255784647104</v>
      </c>
      <c r="F9" s="289">
        <v>1317191.233</v>
      </c>
      <c r="G9" s="345">
        <v>0.13287978896824607</v>
      </c>
      <c r="H9" s="198">
        <v>4130766.4560000002</v>
      </c>
      <c r="I9" s="205">
        <v>0.13001481454175978</v>
      </c>
      <c r="J9" s="101"/>
      <c r="O9" s="104"/>
    </row>
    <row r="10" spans="1:15" x14ac:dyDescent="0.2">
      <c r="A10" s="173" t="s">
        <v>40</v>
      </c>
      <c r="B10" s="291">
        <v>148800.55900000001</v>
      </c>
      <c r="C10" s="346">
        <v>0.15684237891635436</v>
      </c>
      <c r="D10" s="199">
        <v>140894.867</v>
      </c>
      <c r="E10" s="346">
        <v>0.16181375805161874</v>
      </c>
      <c r="F10" s="291">
        <v>146336.326</v>
      </c>
      <c r="G10" s="346">
        <v>0.16638471136753472</v>
      </c>
      <c r="H10" s="199">
        <v>436031.75199999998</v>
      </c>
      <c r="I10" s="206">
        <v>0.16155576924855031</v>
      </c>
      <c r="J10" s="101"/>
      <c r="O10" s="127"/>
    </row>
    <row r="11" spans="1:15" x14ac:dyDescent="0.2">
      <c r="A11" s="173" t="s">
        <v>39</v>
      </c>
      <c r="B11" s="291">
        <v>1952.8909999999998</v>
      </c>
      <c r="C11" s="346">
        <v>2.7818071679249219E-2</v>
      </c>
      <c r="D11" s="199">
        <v>1797.3020000000001</v>
      </c>
      <c r="E11" s="346">
        <v>3.014718900377766E-2</v>
      </c>
      <c r="F11" s="291">
        <v>1824.4899999999998</v>
      </c>
      <c r="G11" s="346">
        <v>2.8344018701158238E-2</v>
      </c>
      <c r="H11" s="199">
        <v>5574.683</v>
      </c>
      <c r="I11" s="206">
        <v>2.870746799555831E-2</v>
      </c>
      <c r="J11" s="101"/>
      <c r="O11" s="127"/>
    </row>
    <row r="12" spans="1:15" x14ac:dyDescent="0.2">
      <c r="A12" s="173" t="s">
        <v>38</v>
      </c>
      <c r="B12" s="291">
        <v>761.31</v>
      </c>
      <c r="C12" s="346">
        <v>5.2215227655419373E-4</v>
      </c>
      <c r="D12" s="199">
        <v>731.39</v>
      </c>
      <c r="E12" s="346">
        <v>6.8001090308352473E-4</v>
      </c>
      <c r="F12" s="291">
        <v>695.13</v>
      </c>
      <c r="G12" s="346">
        <v>6.2432836515202738E-4</v>
      </c>
      <c r="H12" s="199">
        <v>2187.83</v>
      </c>
      <c r="I12" s="206">
        <v>5.9990122615603857E-4</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125</v>
      </c>
      <c r="C14" s="346">
        <v>9.9773315028255802E-2</v>
      </c>
      <c r="D14" s="199">
        <v>100</v>
      </c>
      <c r="E14" s="346">
        <v>9.6587561453835985E-2</v>
      </c>
      <c r="F14" s="291">
        <v>114</v>
      </c>
      <c r="G14" s="346">
        <v>0.12124589731536058</v>
      </c>
      <c r="H14" s="199">
        <v>339</v>
      </c>
      <c r="I14" s="206">
        <v>0.10500531531330613</v>
      </c>
      <c r="J14" s="101"/>
      <c r="O14" s="127"/>
    </row>
    <row r="15" spans="1:15" x14ac:dyDescent="0.2">
      <c r="A15" s="173" t="s">
        <v>62</v>
      </c>
      <c r="B15" s="291">
        <v>2</v>
      </c>
      <c r="C15" s="346">
        <v>0.12618296529968454</v>
      </c>
      <c r="D15" s="199">
        <v>5</v>
      </c>
      <c r="E15" s="346">
        <v>0.18649757553151808</v>
      </c>
      <c r="F15" s="291">
        <v>11</v>
      </c>
      <c r="G15" s="346">
        <v>0.14523369421705834</v>
      </c>
      <c r="H15" s="199">
        <v>18</v>
      </c>
      <c r="I15" s="206">
        <v>0.15202702702702703</v>
      </c>
      <c r="J15" s="101"/>
      <c r="O15" s="127"/>
    </row>
    <row r="16" spans="1:15" x14ac:dyDescent="0.2">
      <c r="A16" s="173" t="s">
        <v>37</v>
      </c>
      <c r="B16" s="291">
        <v>1206323.3600000001</v>
      </c>
      <c r="C16" s="346">
        <v>0.2207234994658398</v>
      </c>
      <c r="D16" s="199">
        <v>1024566.334</v>
      </c>
      <c r="E16" s="346">
        <v>0.23116456611098049</v>
      </c>
      <c r="F16" s="291">
        <v>1051482.8870000001</v>
      </c>
      <c r="G16" s="346">
        <v>0.23130369174557786</v>
      </c>
      <c r="H16" s="199">
        <v>3282372.5810000002</v>
      </c>
      <c r="I16" s="206">
        <v>0.22725750567495753</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891</v>
      </c>
      <c r="C19" s="346">
        <v>1.0082275669422934E-2</v>
      </c>
      <c r="D19" s="199">
        <v>684</v>
      </c>
      <c r="E19" s="346">
        <v>9.2271113846568928E-3</v>
      </c>
      <c r="F19" s="291">
        <v>699</v>
      </c>
      <c r="G19" s="346">
        <v>9.3066299712948383E-3</v>
      </c>
      <c r="H19" s="199">
        <v>2274</v>
      </c>
      <c r="I19" s="206">
        <v>9.570303192634206E-3</v>
      </c>
      <c r="J19" s="101"/>
      <c r="O19" s="127"/>
    </row>
    <row r="20" spans="1:15" x14ac:dyDescent="0.2">
      <c r="A20" s="173" t="s">
        <v>34</v>
      </c>
      <c r="B20" s="291">
        <v>0</v>
      </c>
      <c r="C20" s="346">
        <v>0</v>
      </c>
      <c r="D20" s="199">
        <v>0</v>
      </c>
      <c r="E20" s="346">
        <v>0</v>
      </c>
      <c r="F20" s="291">
        <v>0</v>
      </c>
      <c r="G20" s="346">
        <v>0</v>
      </c>
      <c r="H20" s="199">
        <v>0</v>
      </c>
      <c r="I20" s="206">
        <v>0</v>
      </c>
      <c r="J20" s="101"/>
      <c r="O20" s="127"/>
    </row>
    <row r="21" spans="1:15" x14ac:dyDescent="0.2">
      <c r="A21" s="173" t="s">
        <v>33</v>
      </c>
      <c r="B21" s="291">
        <v>1674.86</v>
      </c>
      <c r="C21" s="346">
        <v>6.6556639683055269E-3</v>
      </c>
      <c r="D21" s="199">
        <v>489.93</v>
      </c>
      <c r="E21" s="346">
        <v>2.394494002979235E-3</v>
      </c>
      <c r="F21" s="291">
        <v>1800.61</v>
      </c>
      <c r="G21" s="346">
        <v>9.3038741519047025E-3</v>
      </c>
      <c r="H21" s="199">
        <v>3965.3999999999996</v>
      </c>
      <c r="I21" s="206">
        <v>6.1026379462423815E-3</v>
      </c>
      <c r="J21" s="101"/>
      <c r="O21" s="127"/>
    </row>
    <row r="22" spans="1:15" x14ac:dyDescent="0.2">
      <c r="A22" s="173" t="s">
        <v>32</v>
      </c>
      <c r="B22" s="291">
        <v>27896</v>
      </c>
      <c r="C22" s="346">
        <v>6.0668473144253075E-2</v>
      </c>
      <c r="D22" s="199">
        <v>6000</v>
      </c>
      <c r="E22" s="346">
        <v>1.6678168904836633E-2</v>
      </c>
      <c r="F22" s="291">
        <v>0</v>
      </c>
      <c r="G22" s="346">
        <v>0</v>
      </c>
      <c r="H22" s="199">
        <v>33896</v>
      </c>
      <c r="I22" s="206">
        <v>2.9303395229467951E-2</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3306.4450000000006</v>
      </c>
      <c r="C24" s="346">
        <v>2.5695586192671205E-2</v>
      </c>
      <c r="D24" s="199">
        <v>4815.8020000000006</v>
      </c>
      <c r="E24" s="346">
        <v>5.3135803308236959E-2</v>
      </c>
      <c r="F24" s="291">
        <v>2240.6130000000003</v>
      </c>
      <c r="G24" s="346">
        <v>2.8313971896088103E-2</v>
      </c>
      <c r="H24" s="199">
        <v>10362.86</v>
      </c>
      <c r="I24" s="206">
        <v>3.4722958215396366E-2</v>
      </c>
      <c r="J24" s="101"/>
      <c r="O24" s="127"/>
    </row>
    <row r="25" spans="1:15" x14ac:dyDescent="0.2">
      <c r="A25" s="173" t="s">
        <v>30</v>
      </c>
      <c r="B25" s="291">
        <v>137141.62299999999</v>
      </c>
      <c r="C25" s="346">
        <v>4.3641991954405129E-2</v>
      </c>
      <c r="D25" s="199">
        <v>104615.54999999999</v>
      </c>
      <c r="E25" s="346">
        <v>4.0448629993585748E-2</v>
      </c>
      <c r="F25" s="291">
        <v>111987.17699999998</v>
      </c>
      <c r="G25" s="346">
        <v>4.3345000180259052E-2</v>
      </c>
      <c r="H25" s="199">
        <v>353744.35</v>
      </c>
      <c r="I25" s="206">
        <v>4.2556080070545524E-2</v>
      </c>
      <c r="J25" s="101"/>
      <c r="O25" s="98"/>
    </row>
    <row r="26" spans="1:15" ht="13.5" customHeight="1" x14ac:dyDescent="0.2">
      <c r="A26" s="171" t="s">
        <v>331</v>
      </c>
      <c r="B26" s="289">
        <v>1335065.3989999997</v>
      </c>
      <c r="C26" s="345">
        <v>0.11933946938570456</v>
      </c>
      <c r="D26" s="198">
        <v>1130175.2960000001</v>
      </c>
      <c r="E26" s="345">
        <v>0.12456856600474774</v>
      </c>
      <c r="F26" s="289">
        <v>1160174.987</v>
      </c>
      <c r="G26" s="345">
        <v>0.12656240975882668</v>
      </c>
      <c r="H26" s="198">
        <v>3625415.682</v>
      </c>
      <c r="I26" s="205">
        <v>0.1232017326950819</v>
      </c>
      <c r="J26" s="10"/>
      <c r="O26" s="78"/>
    </row>
    <row r="27" spans="1:15" ht="12.75" customHeight="1" x14ac:dyDescent="0.2">
      <c r="A27" s="173" t="s">
        <v>26</v>
      </c>
      <c r="B27" s="291">
        <v>380133.25799999997</v>
      </c>
      <c r="C27" s="346">
        <v>0.15018841927926049</v>
      </c>
      <c r="D27" s="199">
        <v>342442.91000000003</v>
      </c>
      <c r="E27" s="346">
        <v>0.15957243814909267</v>
      </c>
      <c r="F27" s="291">
        <v>373993.73699999996</v>
      </c>
      <c r="G27" s="346">
        <v>0.16486680326771297</v>
      </c>
      <c r="H27" s="199">
        <v>1096569.905</v>
      </c>
      <c r="I27" s="206">
        <v>0.15788194995251384</v>
      </c>
      <c r="J27" s="101"/>
      <c r="O27" s="78"/>
    </row>
    <row r="28" spans="1:15" ht="12.75" customHeight="1" x14ac:dyDescent="0.2">
      <c r="A28" s="173" t="s">
        <v>0</v>
      </c>
      <c r="B28" s="291">
        <v>67870.489000000001</v>
      </c>
      <c r="C28" s="346">
        <v>0.25714594997326945</v>
      </c>
      <c r="D28" s="199">
        <v>56536.909</v>
      </c>
      <c r="E28" s="346">
        <v>0.23111564804949189</v>
      </c>
      <c r="F28" s="291">
        <v>58506.115999999995</v>
      </c>
      <c r="G28" s="346">
        <v>0.24218354429619973</v>
      </c>
      <c r="H28" s="199">
        <v>182913.514</v>
      </c>
      <c r="I28" s="206">
        <v>0.24383876041607824</v>
      </c>
      <c r="J28" s="101"/>
      <c r="O28" s="78"/>
    </row>
    <row r="29" spans="1:15" ht="12.75" customHeight="1" x14ac:dyDescent="0.2">
      <c r="A29" s="173" t="s">
        <v>1</v>
      </c>
      <c r="B29" s="291">
        <v>24143.54</v>
      </c>
      <c r="C29" s="346">
        <v>0.20833789598912056</v>
      </c>
      <c r="D29" s="199">
        <v>18840.350000000002</v>
      </c>
      <c r="E29" s="346">
        <v>0.19501571653596869</v>
      </c>
      <c r="F29" s="291">
        <v>19153.29</v>
      </c>
      <c r="G29" s="346">
        <v>0.21119423420352693</v>
      </c>
      <c r="H29" s="199">
        <v>62137.18</v>
      </c>
      <c r="I29" s="206">
        <v>0.2049472237113234</v>
      </c>
      <c r="J29" s="101"/>
      <c r="O29" s="78"/>
    </row>
    <row r="30" spans="1:15" ht="12.75" customHeight="1" x14ac:dyDescent="0.2">
      <c r="A30" s="173" t="s">
        <v>2</v>
      </c>
      <c r="B30" s="291">
        <v>1458.645</v>
      </c>
      <c r="C30" s="346">
        <v>3.9086012540204544E-2</v>
      </c>
      <c r="D30" s="199">
        <v>1605.154</v>
      </c>
      <c r="E30" s="346">
        <v>5.2865593577219379E-2</v>
      </c>
      <c r="F30" s="291">
        <v>1733.4199999999998</v>
      </c>
      <c r="G30" s="346">
        <v>6.0276348604278197E-2</v>
      </c>
      <c r="H30" s="199">
        <v>4797.2190000000001</v>
      </c>
      <c r="I30" s="206">
        <v>4.9743221286787494E-2</v>
      </c>
      <c r="J30" s="101"/>
    </row>
    <row r="31" spans="1:15" x14ac:dyDescent="0.2">
      <c r="A31" s="173" t="s">
        <v>6</v>
      </c>
      <c r="B31" s="291">
        <v>11134.8</v>
      </c>
      <c r="C31" s="346">
        <v>0.24302356515360557</v>
      </c>
      <c r="D31" s="199">
        <v>11440.06</v>
      </c>
      <c r="E31" s="346">
        <v>0.24944396528002419</v>
      </c>
      <c r="F31" s="291">
        <v>14323.65</v>
      </c>
      <c r="G31" s="346">
        <v>0.28694021327166169</v>
      </c>
      <c r="H31" s="199">
        <v>36898.51</v>
      </c>
      <c r="I31" s="206">
        <v>0.26058525574509528</v>
      </c>
      <c r="J31" s="101"/>
    </row>
    <row r="32" spans="1:15" x14ac:dyDescent="0.2">
      <c r="A32" s="173" t="s">
        <v>25</v>
      </c>
      <c r="B32" s="291">
        <v>571107.40599999996</v>
      </c>
      <c r="C32" s="346">
        <v>0.11457037424185051</v>
      </c>
      <c r="D32" s="199">
        <v>467264.30900000001</v>
      </c>
      <c r="E32" s="346">
        <v>0.1190839975242227</v>
      </c>
      <c r="F32" s="291">
        <v>459913.14600000001</v>
      </c>
      <c r="G32" s="346">
        <v>0.11729729737541493</v>
      </c>
      <c r="H32" s="199">
        <v>1498284.861</v>
      </c>
      <c r="I32" s="206">
        <v>0.1167842301203659</v>
      </c>
      <c r="J32" s="101"/>
    </row>
    <row r="33" spans="1:10" x14ac:dyDescent="0.2">
      <c r="A33" s="173" t="s">
        <v>5</v>
      </c>
      <c r="B33" s="291">
        <v>252489.31999999995</v>
      </c>
      <c r="C33" s="346">
        <v>9.0379940168476017E-2</v>
      </c>
      <c r="D33" s="199">
        <v>209543.93400000001</v>
      </c>
      <c r="E33" s="346">
        <v>9.2514222102544896E-2</v>
      </c>
      <c r="F33" s="291">
        <v>211023.497</v>
      </c>
      <c r="G33" s="346">
        <v>9.399019118905777E-2</v>
      </c>
      <c r="H33" s="199">
        <v>673056.75099999993</v>
      </c>
      <c r="I33" s="206">
        <v>9.2151585083057208E-2</v>
      </c>
      <c r="J33" s="101"/>
    </row>
    <row r="34" spans="1:10" x14ac:dyDescent="0.2">
      <c r="A34" s="173" t="s">
        <v>3</v>
      </c>
      <c r="B34" s="291">
        <v>26727.940999999999</v>
      </c>
      <c r="C34" s="346">
        <v>6.4450752718597709E-2</v>
      </c>
      <c r="D34" s="199">
        <v>22501.67</v>
      </c>
      <c r="E34" s="346">
        <v>7.0221082471270985E-2</v>
      </c>
      <c r="F34" s="291">
        <v>21528.131000000001</v>
      </c>
      <c r="G34" s="346">
        <v>6.6996277758254938E-2</v>
      </c>
      <c r="H34" s="199">
        <v>70757.741999999998</v>
      </c>
      <c r="I34" s="206">
        <v>6.6975188752180725E-2</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0.25611545564109633</v>
      </c>
      <c r="C38" s="93" t="str">
        <f>+B5</f>
        <v>Leden</v>
      </c>
      <c r="D38" s="103" t="str">
        <f>+D5</f>
        <v>Únor</v>
      </c>
      <c r="E38" s="103" t="str">
        <f>+F5</f>
        <v>Březen</v>
      </c>
    </row>
    <row r="39" spans="1:10" x14ac:dyDescent="0.2">
      <c r="A39" s="103" t="s">
        <v>59</v>
      </c>
      <c r="B39" s="104">
        <f>+I8</f>
        <v>0.18393619158909513</v>
      </c>
      <c r="C39" s="93"/>
      <c r="D39" s="103"/>
      <c r="E39" s="103"/>
      <c r="H39" s="116"/>
    </row>
    <row r="40" spans="1:10" x14ac:dyDescent="0.2">
      <c r="A40" s="103" t="s">
        <v>116</v>
      </c>
      <c r="B40" s="104">
        <f t="shared" ref="B40" si="0">+I9</f>
        <v>0.13001481454175978</v>
      </c>
      <c r="C40" s="93"/>
      <c r="D40" s="103"/>
      <c r="E40" s="103"/>
      <c r="H40" s="116"/>
    </row>
    <row r="41" spans="1:10" x14ac:dyDescent="0.2">
      <c r="B41" s="78"/>
      <c r="C41" s="78"/>
      <c r="H41" s="116"/>
    </row>
  </sheetData>
  <mergeCells count="5">
    <mergeCell ref="B5:C5"/>
    <mergeCell ref="D5:E5"/>
    <mergeCell ref="F5:G5"/>
    <mergeCell ref="H5:I5"/>
    <mergeCell ref="A5:A6"/>
  </mergeCells>
  <conditionalFormatting sqref="C10:C25 C27:C34 E10:E25 E27:E34 G10:G25 G27:G34 I10:I25 I27:I34">
    <cfRule type="dataBar" priority="2">
      <dataBar>
        <cfvo type="num" val="0"/>
        <cfvo type="num" val="1"/>
        <color theme="9"/>
      </dataBar>
      <extLst>
        <ext xmlns:x14="http://schemas.microsoft.com/office/spreadsheetml/2009/9/main" uri="{B025F937-C7B1-47D3-B67F-A62EFF666E3E}">
          <x14:id>{03C23AEA-A1D6-4B20-B6C9-E3C2D3661D87}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3C23AEA-A1D6-4B20-B6C9-E3C2D3661D8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List43">
    <tabColor rgb="FF00B050"/>
  </sheetPr>
  <dimension ref="A1:O41"/>
  <sheetViews>
    <sheetView showGridLines="0" view="pageBreakPreview" zoomScaleNormal="70" zoomScaleSheetLayoutView="100" workbookViewId="0">
      <selection activeCell="K37" sqref="K37"/>
    </sheetView>
  </sheetViews>
  <sheetFormatPr defaultColWidth="9.140625" defaultRowHeight="12" x14ac:dyDescent="0.2"/>
  <cols>
    <col min="1" max="1" width="31.7109375" style="74" customWidth="1"/>
    <col min="2" max="9" width="13.28515625" style="74" customWidth="1"/>
    <col min="10" max="15" width="9.140625" style="74" customWidth="1"/>
    <col min="16" max="16384" width="9.140625" style="74"/>
  </cols>
  <sheetData>
    <row r="1" spans="1:15" ht="18" x14ac:dyDescent="0.25">
      <c r="A1" s="243" t="s">
        <v>280</v>
      </c>
      <c r="I1" s="246" t="str">
        <f>'3'!N1</f>
        <v>2022</v>
      </c>
    </row>
    <row r="2" spans="1:15" ht="1.5" customHeight="1" x14ac:dyDescent="0.2">
      <c r="E2" s="103"/>
      <c r="F2" s="103"/>
      <c r="G2" s="103"/>
    </row>
    <row r="3" spans="1:15" ht="12" customHeight="1" x14ac:dyDescent="0.2">
      <c r="E3" s="103"/>
      <c r="F3" s="103"/>
      <c r="G3" s="103"/>
    </row>
    <row r="4" spans="1:15" x14ac:dyDescent="0.2">
      <c r="A4" s="7"/>
      <c r="B4" s="126"/>
      <c r="C4" s="126"/>
      <c r="D4" s="126"/>
    </row>
    <row r="5" spans="1:15" ht="12.75" customHeight="1" x14ac:dyDescent="0.2">
      <c r="A5" s="384">
        <v>2022</v>
      </c>
      <c r="B5" s="367" t="s">
        <v>8</v>
      </c>
      <c r="C5" s="369"/>
      <c r="D5" s="367" t="s">
        <v>9</v>
      </c>
      <c r="E5" s="369"/>
      <c r="F5" s="367" t="s">
        <v>10</v>
      </c>
      <c r="G5" s="369"/>
      <c r="H5" s="367" t="s">
        <v>7</v>
      </c>
      <c r="I5" s="368"/>
    </row>
    <row r="6" spans="1:15" x14ac:dyDescent="0.2">
      <c r="A6" s="385"/>
      <c r="B6" s="283" t="s">
        <v>289</v>
      </c>
      <c r="C6" s="284" t="s">
        <v>290</v>
      </c>
      <c r="D6" s="283" t="s">
        <v>289</v>
      </c>
      <c r="E6" s="284" t="s">
        <v>290</v>
      </c>
      <c r="F6" s="283" t="s">
        <v>289</v>
      </c>
      <c r="G6" s="284" t="s">
        <v>290</v>
      </c>
      <c r="H6" s="283" t="s">
        <v>289</v>
      </c>
      <c r="I6" s="302" t="s">
        <v>290</v>
      </c>
      <c r="J6" s="109"/>
      <c r="O6" s="109"/>
    </row>
    <row r="7" spans="1:15" ht="13.5" x14ac:dyDescent="0.2">
      <c r="A7" s="170" t="s">
        <v>196</v>
      </c>
      <c r="B7" s="289">
        <v>1284.4899999999993</v>
      </c>
      <c r="C7" s="345">
        <v>3.3204664055915808E-2</v>
      </c>
      <c r="D7" s="198">
        <v>1284.4409999999996</v>
      </c>
      <c r="E7" s="345">
        <v>3.3189386020908776E-2</v>
      </c>
      <c r="F7" s="289">
        <v>1285.7349999999997</v>
      </c>
      <c r="G7" s="345">
        <v>3.3212582383883762E-2</v>
      </c>
      <c r="H7" s="198">
        <v>1285.7349999999997</v>
      </c>
      <c r="I7" s="204">
        <v>3.3212582383883762E-2</v>
      </c>
      <c r="J7" s="111"/>
      <c r="O7" s="60"/>
    </row>
    <row r="8" spans="1:15" x14ac:dyDescent="0.2">
      <c r="A8" s="170" t="s">
        <v>328</v>
      </c>
      <c r="B8" s="289">
        <v>890029.30400000024</v>
      </c>
      <c r="C8" s="345">
        <v>4.6117017510911323E-2</v>
      </c>
      <c r="D8" s="198">
        <v>728480.50400000019</v>
      </c>
      <c r="E8" s="345">
        <v>4.6195058150981017E-2</v>
      </c>
      <c r="F8" s="289">
        <v>783180.39800000028</v>
      </c>
      <c r="G8" s="345">
        <v>4.8402953806101386E-2</v>
      </c>
      <c r="H8" s="198">
        <v>2401690.2060000007</v>
      </c>
      <c r="I8" s="204">
        <v>4.6862744376745001E-2</v>
      </c>
      <c r="J8" s="111"/>
      <c r="O8" s="60"/>
    </row>
    <row r="9" spans="1:15" x14ac:dyDescent="0.2">
      <c r="A9" s="170" t="s">
        <v>329</v>
      </c>
      <c r="B9" s="289">
        <v>535090.64553379652</v>
      </c>
      <c r="C9" s="345">
        <v>4.4356577619098531E-2</v>
      </c>
      <c r="D9" s="198">
        <v>436071.0834946977</v>
      </c>
      <c r="E9" s="345">
        <v>4.4517654092490214E-2</v>
      </c>
      <c r="F9" s="289">
        <v>456739.48342253175</v>
      </c>
      <c r="G9" s="345">
        <v>4.607641217928736E-2</v>
      </c>
      <c r="H9" s="198">
        <v>1427901.2124510258</v>
      </c>
      <c r="I9" s="205">
        <v>4.4942824364015338E-2</v>
      </c>
      <c r="J9" s="101"/>
      <c r="O9" s="104"/>
    </row>
    <row r="10" spans="1:15" x14ac:dyDescent="0.2">
      <c r="A10" s="173" t="s">
        <v>40</v>
      </c>
      <c r="B10" s="291">
        <v>53185.375999999997</v>
      </c>
      <c r="C10" s="346">
        <v>5.6059741653260713E-2</v>
      </c>
      <c r="D10" s="199">
        <v>44743.188999999998</v>
      </c>
      <c r="E10" s="346">
        <v>5.1386283357674409E-2</v>
      </c>
      <c r="F10" s="291">
        <v>38953.059000000001</v>
      </c>
      <c r="G10" s="346">
        <v>4.4289710256888305E-2</v>
      </c>
      <c r="H10" s="199">
        <v>136881.62400000001</v>
      </c>
      <c r="I10" s="206">
        <v>5.0716526858142263E-2</v>
      </c>
      <c r="J10" s="101"/>
      <c r="O10" s="127"/>
    </row>
    <row r="11" spans="1:15" x14ac:dyDescent="0.2">
      <c r="A11" s="173" t="s">
        <v>39</v>
      </c>
      <c r="B11" s="291">
        <v>1164.922</v>
      </c>
      <c r="C11" s="346">
        <v>1.6593800522781022E-2</v>
      </c>
      <c r="D11" s="199">
        <v>974.08999999999992</v>
      </c>
      <c r="E11" s="346">
        <v>1.6338976608655516E-2</v>
      </c>
      <c r="F11" s="291">
        <v>1027.8800000000001</v>
      </c>
      <c r="G11" s="346">
        <v>1.5968434983226289E-2</v>
      </c>
      <c r="H11" s="199">
        <v>3166.8919999999998</v>
      </c>
      <c r="I11" s="206">
        <v>1.6308272727864462E-2</v>
      </c>
      <c r="J11" s="101"/>
      <c r="O11" s="127"/>
    </row>
    <row r="12" spans="1:15" x14ac:dyDescent="0.2">
      <c r="A12" s="173" t="s">
        <v>38</v>
      </c>
      <c r="B12" s="291">
        <v>10983.34</v>
      </c>
      <c r="C12" s="346">
        <v>7.5330364571183075E-3</v>
      </c>
      <c r="D12" s="199">
        <v>4332.2299999999996</v>
      </c>
      <c r="E12" s="346">
        <v>4.0278970654035982E-3</v>
      </c>
      <c r="F12" s="291">
        <v>13008.48</v>
      </c>
      <c r="G12" s="346">
        <v>1.1683516826367507E-2</v>
      </c>
      <c r="H12" s="199">
        <v>28324.05</v>
      </c>
      <c r="I12" s="206">
        <v>7.7664317267360557E-3</v>
      </c>
      <c r="J12" s="101"/>
      <c r="O12" s="127"/>
    </row>
    <row r="13" spans="1:15" x14ac:dyDescent="0.2">
      <c r="A13" s="173" t="s">
        <v>60</v>
      </c>
      <c r="B13" s="291">
        <v>0</v>
      </c>
      <c r="C13" s="346">
        <v>0</v>
      </c>
      <c r="D13" s="199">
        <v>0</v>
      </c>
      <c r="E13" s="346">
        <v>0</v>
      </c>
      <c r="F13" s="291">
        <v>0</v>
      </c>
      <c r="G13" s="346">
        <v>0</v>
      </c>
      <c r="H13" s="199">
        <v>0</v>
      </c>
      <c r="I13" s="206">
        <v>0</v>
      </c>
      <c r="J13" s="101"/>
      <c r="O13" s="127"/>
    </row>
    <row r="14" spans="1:15" x14ac:dyDescent="0.2">
      <c r="A14" s="173" t="s">
        <v>61</v>
      </c>
      <c r="B14" s="291">
        <v>0</v>
      </c>
      <c r="C14" s="346">
        <v>0</v>
      </c>
      <c r="D14" s="199">
        <v>0</v>
      </c>
      <c r="E14" s="346">
        <v>0</v>
      </c>
      <c r="F14" s="291">
        <v>4.0679999999999996</v>
      </c>
      <c r="G14" s="346">
        <v>4.3265641252533925E-3</v>
      </c>
      <c r="H14" s="199">
        <v>4.0679999999999996</v>
      </c>
      <c r="I14" s="206">
        <v>1.2600637837596733E-3</v>
      </c>
      <c r="J14" s="101"/>
      <c r="O14" s="127"/>
    </row>
    <row r="15" spans="1:15" x14ac:dyDescent="0.2">
      <c r="A15" s="173" t="s">
        <v>62</v>
      </c>
      <c r="B15" s="291">
        <v>0</v>
      </c>
      <c r="C15" s="346">
        <v>0</v>
      </c>
      <c r="D15" s="199">
        <v>0</v>
      </c>
      <c r="E15" s="346">
        <v>0</v>
      </c>
      <c r="F15" s="291">
        <v>0</v>
      </c>
      <c r="G15" s="346">
        <v>0</v>
      </c>
      <c r="H15" s="199">
        <v>0</v>
      </c>
      <c r="I15" s="206">
        <v>0</v>
      </c>
      <c r="J15" s="101"/>
      <c r="O15" s="127"/>
    </row>
    <row r="16" spans="1:15" x14ac:dyDescent="0.2">
      <c r="A16" s="173" t="s">
        <v>37</v>
      </c>
      <c r="B16" s="291">
        <v>317293.49800000002</v>
      </c>
      <c r="C16" s="346">
        <v>5.8055852649920865E-2</v>
      </c>
      <c r="D16" s="199">
        <v>258822.61900000001</v>
      </c>
      <c r="E16" s="346">
        <v>5.8396041754815872E-2</v>
      </c>
      <c r="F16" s="291">
        <v>275541.696</v>
      </c>
      <c r="G16" s="346">
        <v>6.0613265610510801E-2</v>
      </c>
      <c r="H16" s="199">
        <v>851657.81300000008</v>
      </c>
      <c r="I16" s="206">
        <v>5.896516178306737E-2</v>
      </c>
      <c r="J16" s="101"/>
      <c r="O16" s="127"/>
    </row>
    <row r="17" spans="1:15" x14ac:dyDescent="0.2">
      <c r="A17" s="173" t="s">
        <v>72</v>
      </c>
      <c r="B17" s="291">
        <v>0</v>
      </c>
      <c r="C17" s="346">
        <v>0</v>
      </c>
      <c r="D17" s="199">
        <v>0</v>
      </c>
      <c r="E17" s="346">
        <v>0</v>
      </c>
      <c r="F17" s="291">
        <v>0</v>
      </c>
      <c r="G17" s="346">
        <v>0</v>
      </c>
      <c r="H17" s="199">
        <v>0</v>
      </c>
      <c r="I17" s="206">
        <v>0</v>
      </c>
      <c r="J17" s="101"/>
      <c r="O17" s="127"/>
    </row>
    <row r="18" spans="1:15" x14ac:dyDescent="0.2">
      <c r="A18" s="173" t="s">
        <v>36</v>
      </c>
      <c r="B18" s="291">
        <v>0</v>
      </c>
      <c r="C18" s="346">
        <v>0</v>
      </c>
      <c r="D18" s="199">
        <v>0</v>
      </c>
      <c r="E18" s="346">
        <v>0</v>
      </c>
      <c r="F18" s="291">
        <v>0</v>
      </c>
      <c r="G18" s="346">
        <v>0</v>
      </c>
      <c r="H18" s="199">
        <v>0</v>
      </c>
      <c r="I18" s="206">
        <v>0</v>
      </c>
      <c r="J18" s="101"/>
      <c r="O18" s="127"/>
    </row>
    <row r="19" spans="1:15" x14ac:dyDescent="0.2">
      <c r="A19" s="173" t="s">
        <v>35</v>
      </c>
      <c r="B19" s="291">
        <v>2331</v>
      </c>
      <c r="C19" s="346">
        <v>2.6376862609904444E-2</v>
      </c>
      <c r="D19" s="199">
        <v>2034</v>
      </c>
      <c r="E19" s="346">
        <v>2.7438515433321813E-2</v>
      </c>
      <c r="F19" s="291">
        <v>722</v>
      </c>
      <c r="G19" s="346">
        <v>9.6128567085477443E-3</v>
      </c>
      <c r="H19" s="199">
        <v>5087</v>
      </c>
      <c r="I19" s="206">
        <v>2.1409029173672035E-2</v>
      </c>
      <c r="J19" s="101"/>
      <c r="O19" s="127"/>
    </row>
    <row r="20" spans="1:15" x14ac:dyDescent="0.2">
      <c r="A20" s="173" t="s">
        <v>34</v>
      </c>
      <c r="B20" s="291">
        <v>7365</v>
      </c>
      <c r="C20" s="346">
        <v>0.77694438375756891</v>
      </c>
      <c r="D20" s="199">
        <v>4247</v>
      </c>
      <c r="E20" s="346">
        <v>0.55060639304973191</v>
      </c>
      <c r="F20" s="291">
        <v>4793</v>
      </c>
      <c r="G20" s="346">
        <v>0.68380677643527377</v>
      </c>
      <c r="H20" s="199">
        <v>16405</v>
      </c>
      <c r="I20" s="206">
        <v>0.67783522608645452</v>
      </c>
      <c r="J20" s="101"/>
      <c r="O20" s="127"/>
    </row>
    <row r="21" spans="1:15" x14ac:dyDescent="0.2">
      <c r="A21" s="173" t="s">
        <v>33</v>
      </c>
      <c r="B21" s="291">
        <v>2789.9</v>
      </c>
      <c r="C21" s="346">
        <v>1.1086680024106847E-2</v>
      </c>
      <c r="D21" s="199">
        <v>2018.5</v>
      </c>
      <c r="E21" s="346">
        <v>9.8652585981948149E-3</v>
      </c>
      <c r="F21" s="291">
        <v>2735.8</v>
      </c>
      <c r="G21" s="346">
        <v>1.4136064391945447E-2</v>
      </c>
      <c r="H21" s="199">
        <v>7544.2</v>
      </c>
      <c r="I21" s="206">
        <v>1.161030947547329E-2</v>
      </c>
      <c r="J21" s="101"/>
      <c r="O21" s="127"/>
    </row>
    <row r="22" spans="1:15" x14ac:dyDescent="0.2">
      <c r="A22" s="173" t="s">
        <v>32</v>
      </c>
      <c r="B22" s="291">
        <v>14542</v>
      </c>
      <c r="C22" s="346">
        <v>3.162607314538745E-2</v>
      </c>
      <c r="D22" s="199">
        <v>14540</v>
      </c>
      <c r="E22" s="346">
        <v>4.0416762646054101E-2</v>
      </c>
      <c r="F22" s="291">
        <v>15681</v>
      </c>
      <c r="G22" s="346">
        <v>4.6508548595109951E-2</v>
      </c>
      <c r="H22" s="199">
        <v>44763</v>
      </c>
      <c r="I22" s="206">
        <v>3.8698013944320098E-2</v>
      </c>
      <c r="J22" s="101"/>
      <c r="O22" s="127"/>
    </row>
    <row r="23" spans="1:15" x14ac:dyDescent="0.2">
      <c r="A23" s="173" t="s">
        <v>3</v>
      </c>
      <c r="B23" s="291">
        <v>0</v>
      </c>
      <c r="C23" s="346">
        <v>0</v>
      </c>
      <c r="D23" s="199">
        <v>0</v>
      </c>
      <c r="E23" s="346">
        <v>0</v>
      </c>
      <c r="F23" s="291">
        <v>0</v>
      </c>
      <c r="G23" s="346">
        <v>0</v>
      </c>
      <c r="H23" s="199">
        <v>0</v>
      </c>
      <c r="I23" s="206">
        <v>0</v>
      </c>
      <c r="J23" s="101"/>
      <c r="O23" s="127"/>
    </row>
    <row r="24" spans="1:15" x14ac:dyDescent="0.2">
      <c r="A24" s="173" t="s">
        <v>31</v>
      </c>
      <c r="B24" s="291">
        <v>7.51</v>
      </c>
      <c r="C24" s="346">
        <v>5.8362940350424916E-5</v>
      </c>
      <c r="D24" s="199">
        <v>90.85</v>
      </c>
      <c r="E24" s="346">
        <v>1.0024057738572572E-3</v>
      </c>
      <c r="F24" s="291">
        <v>114.07</v>
      </c>
      <c r="G24" s="346">
        <v>1.4414692649675645E-3</v>
      </c>
      <c r="H24" s="199">
        <v>212.43</v>
      </c>
      <c r="I24" s="206">
        <v>7.1179172677201565E-4</v>
      </c>
      <c r="J24" s="101"/>
      <c r="O24" s="127"/>
    </row>
    <row r="25" spans="1:15" x14ac:dyDescent="0.2">
      <c r="A25" s="173" t="s">
        <v>30</v>
      </c>
      <c r="B25" s="291">
        <v>125428.0995337965</v>
      </c>
      <c r="C25" s="346">
        <v>3.9914447495712317E-2</v>
      </c>
      <c r="D25" s="199">
        <v>104268.60549469771</v>
      </c>
      <c r="E25" s="346">
        <v>4.0314487125500842E-2</v>
      </c>
      <c r="F25" s="291">
        <v>104158.43042253182</v>
      </c>
      <c r="G25" s="346">
        <v>4.0314858418478948E-2</v>
      </c>
      <c r="H25" s="199">
        <v>333855.13545102603</v>
      </c>
      <c r="I25" s="206">
        <v>4.0163371870721568E-2</v>
      </c>
      <c r="J25" s="101"/>
      <c r="O25" s="98"/>
    </row>
    <row r="26" spans="1:15" ht="13.5" customHeight="1" x14ac:dyDescent="0.2">
      <c r="A26" s="171" t="s">
        <v>331</v>
      </c>
      <c r="B26" s="289">
        <v>528308.58499999996</v>
      </c>
      <c r="C26" s="345">
        <v>4.7224702440073055E-2</v>
      </c>
      <c r="D26" s="198">
        <v>430915.978</v>
      </c>
      <c r="E26" s="345">
        <v>4.7495804976428559E-2</v>
      </c>
      <c r="F26" s="289">
        <v>450419.42700000003</v>
      </c>
      <c r="G26" s="345">
        <v>4.9135836164437084E-2</v>
      </c>
      <c r="H26" s="198">
        <v>1409643.99</v>
      </c>
      <c r="I26" s="205">
        <v>4.7903632930555821E-2</v>
      </c>
      <c r="J26" s="10"/>
      <c r="O26" s="78"/>
    </row>
    <row r="27" spans="1:15" ht="12.75" customHeight="1" x14ac:dyDescent="0.2">
      <c r="A27" s="173" t="s">
        <v>26</v>
      </c>
      <c r="B27" s="291">
        <v>222884.02100000001</v>
      </c>
      <c r="C27" s="346">
        <v>8.8060168617489137E-2</v>
      </c>
      <c r="D27" s="199">
        <v>192545.133</v>
      </c>
      <c r="E27" s="346">
        <v>8.9722682027644607E-2</v>
      </c>
      <c r="F27" s="291">
        <v>205990.674</v>
      </c>
      <c r="G27" s="346">
        <v>9.0806397448686696E-2</v>
      </c>
      <c r="H27" s="199">
        <v>621419.82799999998</v>
      </c>
      <c r="I27" s="206">
        <v>8.9470788625915967E-2</v>
      </c>
      <c r="J27" s="101"/>
      <c r="O27" s="78"/>
    </row>
    <row r="28" spans="1:15" ht="12.75" customHeight="1" x14ac:dyDescent="0.2">
      <c r="A28" s="173" t="s">
        <v>0</v>
      </c>
      <c r="B28" s="291">
        <v>596.39400000000001</v>
      </c>
      <c r="C28" s="346">
        <v>2.2596021326494061E-3</v>
      </c>
      <c r="D28" s="199">
        <v>455.33100000000002</v>
      </c>
      <c r="E28" s="346">
        <v>1.8613348519287321E-3</v>
      </c>
      <c r="F28" s="291">
        <v>403.30600000000004</v>
      </c>
      <c r="G28" s="346">
        <v>1.6694677957416134E-3</v>
      </c>
      <c r="H28" s="199">
        <v>1455.0309999999999</v>
      </c>
      <c r="I28" s="206">
        <v>1.9396760121669671E-3</v>
      </c>
      <c r="J28" s="101"/>
      <c r="O28" s="78"/>
    </row>
    <row r="29" spans="1:15" ht="12.75" customHeight="1" x14ac:dyDescent="0.2">
      <c r="A29" s="173" t="s">
        <v>1</v>
      </c>
      <c r="B29" s="291">
        <v>3326.67</v>
      </c>
      <c r="C29" s="346">
        <v>2.8706288657343856E-2</v>
      </c>
      <c r="D29" s="199">
        <v>2679.08</v>
      </c>
      <c r="E29" s="346">
        <v>2.7731050954848659E-2</v>
      </c>
      <c r="F29" s="291">
        <v>2828.12</v>
      </c>
      <c r="G29" s="346">
        <v>3.1184336353476529E-2</v>
      </c>
      <c r="H29" s="199">
        <v>8833.869999999999</v>
      </c>
      <c r="I29" s="206">
        <v>2.9136776582502591E-2</v>
      </c>
      <c r="J29" s="101"/>
      <c r="O29" s="78"/>
    </row>
    <row r="30" spans="1:15" ht="12.75" customHeight="1" x14ac:dyDescent="0.2">
      <c r="A30" s="173" t="s">
        <v>2</v>
      </c>
      <c r="B30" s="291">
        <v>2272.837</v>
      </c>
      <c r="C30" s="346">
        <v>6.0903191306891577E-2</v>
      </c>
      <c r="D30" s="199">
        <v>1713.4670000000001</v>
      </c>
      <c r="E30" s="346">
        <v>5.6432871880191783E-2</v>
      </c>
      <c r="F30" s="291">
        <v>1842.434</v>
      </c>
      <c r="G30" s="346">
        <v>6.4067100912862843E-2</v>
      </c>
      <c r="H30" s="199">
        <v>5828.7380000000003</v>
      </c>
      <c r="I30" s="206">
        <v>6.0439226175979702E-2</v>
      </c>
      <c r="J30" s="101"/>
    </row>
    <row r="31" spans="1:15" x14ac:dyDescent="0.2">
      <c r="A31" s="173" t="s">
        <v>6</v>
      </c>
      <c r="B31" s="291">
        <v>1183.692</v>
      </c>
      <c r="C31" s="346">
        <v>2.5834774749775628E-2</v>
      </c>
      <c r="D31" s="199">
        <v>1030.1300000000001</v>
      </c>
      <c r="E31" s="346">
        <v>2.246139547816282E-2</v>
      </c>
      <c r="F31" s="291">
        <v>1162.45</v>
      </c>
      <c r="G31" s="346">
        <v>2.3286917155727983E-2</v>
      </c>
      <c r="H31" s="199">
        <v>3376.2719999999999</v>
      </c>
      <c r="I31" s="206">
        <v>2.3843962875059292E-2</v>
      </c>
      <c r="J31" s="101"/>
    </row>
    <row r="32" spans="1:15" x14ac:dyDescent="0.2">
      <c r="A32" s="173" t="s">
        <v>25</v>
      </c>
      <c r="B32" s="291">
        <v>198403.55500000002</v>
      </c>
      <c r="C32" s="346">
        <v>3.980191695721693E-2</v>
      </c>
      <c r="D32" s="199">
        <v>154488.212</v>
      </c>
      <c r="E32" s="346">
        <v>3.9371879043579146E-2</v>
      </c>
      <c r="F32" s="291">
        <v>156266.00399999999</v>
      </c>
      <c r="G32" s="346">
        <v>3.9854437952629815E-2</v>
      </c>
      <c r="H32" s="199">
        <v>509157.77099999995</v>
      </c>
      <c r="I32" s="206">
        <v>3.9686444042656956E-2</v>
      </c>
      <c r="J32" s="101"/>
    </row>
    <row r="33" spans="1:10" x14ac:dyDescent="0.2">
      <c r="A33" s="173" t="s">
        <v>5</v>
      </c>
      <c r="B33" s="291">
        <v>98862.956000000006</v>
      </c>
      <c r="C33" s="346">
        <v>3.5388538604954375E-2</v>
      </c>
      <c r="D33" s="199">
        <v>77435.94</v>
      </c>
      <c r="E33" s="346">
        <v>3.418818008771058E-2</v>
      </c>
      <c r="F33" s="291">
        <v>81415.532999999996</v>
      </c>
      <c r="G33" s="346">
        <v>3.6262604028541146E-2</v>
      </c>
      <c r="H33" s="199">
        <v>257714.429</v>
      </c>
      <c r="I33" s="206">
        <v>3.5284978712181447E-2</v>
      </c>
      <c r="J33" s="101"/>
    </row>
    <row r="34" spans="1:10" x14ac:dyDescent="0.2">
      <c r="A34" s="173" t="s">
        <v>3</v>
      </c>
      <c r="B34" s="291">
        <v>778.46</v>
      </c>
      <c r="C34" s="346">
        <v>1.8771491960910712E-3</v>
      </c>
      <c r="D34" s="199">
        <v>568.68500000000006</v>
      </c>
      <c r="E34" s="346">
        <v>1.7746983350646749E-3</v>
      </c>
      <c r="F34" s="291">
        <v>510.90599999999995</v>
      </c>
      <c r="G34" s="346">
        <v>1.5899568933484746E-3</v>
      </c>
      <c r="H34" s="199">
        <v>1858.0509999999999</v>
      </c>
      <c r="I34" s="206">
        <v>1.7587236805292365E-3</v>
      </c>
      <c r="J34" s="101"/>
    </row>
    <row r="35" spans="1:10" ht="11.45" customHeight="1" x14ac:dyDescent="0.2">
      <c r="A35" s="193" t="s">
        <v>168</v>
      </c>
      <c r="B35" s="71"/>
      <c r="C35" s="8"/>
      <c r="E35" s="103"/>
      <c r="F35" s="103"/>
      <c r="G35" s="103"/>
      <c r="I35" s="3"/>
    </row>
    <row r="36" spans="1:10" x14ac:dyDescent="0.2">
      <c r="A36" s="193"/>
      <c r="B36" s="71"/>
    </row>
    <row r="37" spans="1:10" x14ac:dyDescent="0.2">
      <c r="B37" s="78"/>
      <c r="C37" s="78"/>
    </row>
    <row r="38" spans="1:10" x14ac:dyDescent="0.2">
      <c r="A38" s="103" t="s">
        <v>164</v>
      </c>
      <c r="B38" s="104">
        <f>+I7</f>
        <v>3.3212582383883762E-2</v>
      </c>
      <c r="C38" s="93" t="str">
        <f>+B5</f>
        <v>Leden</v>
      </c>
      <c r="D38" s="103" t="str">
        <f>+D5</f>
        <v>Únor</v>
      </c>
      <c r="E38" s="103" t="str">
        <f>+F5</f>
        <v>Březen</v>
      </c>
    </row>
    <row r="39" spans="1:10" x14ac:dyDescent="0.2">
      <c r="A39" s="103" t="s">
        <v>59</v>
      </c>
      <c r="B39" s="104">
        <f>+I8</f>
        <v>4.6862744376745001E-2</v>
      </c>
      <c r="C39" s="93"/>
      <c r="D39" s="103"/>
      <c r="E39" s="103"/>
      <c r="H39" s="116">
        <f>I7</f>
        <v>3.3212582383883762E-2</v>
      </c>
    </row>
    <row r="40" spans="1:10" x14ac:dyDescent="0.2">
      <c r="A40" s="103" t="s">
        <v>116</v>
      </c>
      <c r="B40" s="104">
        <f t="shared" ref="B40" si="0">+I9</f>
        <v>4.4942824364015338E-2</v>
      </c>
      <c r="C40" s="93"/>
      <c r="D40" s="103"/>
      <c r="E40" s="103"/>
      <c r="H40" s="116">
        <f>I8</f>
        <v>4.6862744376745001E-2</v>
      </c>
    </row>
    <row r="41" spans="1:10" x14ac:dyDescent="0.2">
      <c r="B41" s="78"/>
      <c r="C41" s="78"/>
      <c r="H41" s="116">
        <f>I9</f>
        <v>4.4942824364015338E-2</v>
      </c>
    </row>
  </sheetData>
  <mergeCells count="5">
    <mergeCell ref="B5:C5"/>
    <mergeCell ref="D5:E5"/>
    <mergeCell ref="F5:G5"/>
    <mergeCell ref="H5:I5"/>
    <mergeCell ref="A5:A6"/>
  </mergeCells>
  <conditionalFormatting sqref="C10:C25 C27:C34 E10:E25 E27:E34 G10:G24 G25 G10:G25 G27:G34 I10:I25 I27:I34">
    <cfRule type="dataBar" priority="2">
      <dataBar>
        <cfvo type="num" val="0"/>
        <cfvo type="num" val="1"/>
        <color theme="9"/>
      </dataBar>
      <extLst>
        <ext xmlns:x14="http://schemas.microsoft.com/office/spreadsheetml/2009/9/main" uri="{B025F937-C7B1-47D3-B67F-A62EFF666E3E}">
          <x14:id>{00C56957-FD89-4F86-A313-9C965C06D401}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0C56957-FD89-4F86-A313-9C965C06D401}">
            <x14:dataBar minLength="0" maxLength="100" gradient="0" direction="rightToLeft">
              <x14:cfvo type="num">
                <xm:f>0</xm:f>
              </x14:cfvo>
              <x14:cfvo type="num">
                <xm:f>1</xm:f>
              </x14:cfvo>
              <x14:negativeFillColor rgb="FFFF0000"/>
              <x14:axisColor rgb="FF000000"/>
            </x14:dataBar>
          </x14:cfRule>
          <xm:sqref>C10:C25 C27:C34 E10:E25 E27:E34 G10:G24 G25 G10:G25 G27:G34 I10:I25 I27:I34</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List44">
    <tabColor rgb="FF00B050"/>
  </sheetPr>
  <dimension ref="A1:P45"/>
  <sheetViews>
    <sheetView showGridLines="0" view="pageBreakPreview" zoomScaleNormal="70" zoomScaleSheetLayoutView="100" workbookViewId="0">
      <selection activeCell="A3" sqref="A3:A4"/>
    </sheetView>
  </sheetViews>
  <sheetFormatPr defaultColWidth="9.140625" defaultRowHeight="12" x14ac:dyDescent="0.2"/>
  <cols>
    <col min="1" max="1" width="30.5703125" style="66" customWidth="1"/>
    <col min="2" max="3" width="8.28515625" style="66" customWidth="1"/>
    <col min="4" max="4" width="5.7109375" style="66" customWidth="1"/>
    <col min="5" max="6" width="8.28515625" style="66" customWidth="1"/>
    <col min="7" max="7" width="5.7109375" style="66" customWidth="1"/>
    <col min="8" max="9" width="8.28515625" style="66" customWidth="1"/>
    <col min="10" max="10" width="5.7109375" style="66" customWidth="1"/>
    <col min="11" max="11" width="8.7109375" style="66" customWidth="1"/>
    <col min="12" max="12" width="8.28515625" style="66" customWidth="1"/>
    <col min="13" max="13" width="7.28515625" style="66" customWidth="1"/>
    <col min="14" max="16384" width="9.140625" style="66"/>
  </cols>
  <sheetData>
    <row r="1" spans="1:16" s="76" customFormat="1" ht="20.25" x14ac:dyDescent="0.3">
      <c r="A1" s="180" t="s">
        <v>281</v>
      </c>
      <c r="B1" s="72"/>
      <c r="C1" s="72"/>
      <c r="D1" s="72"/>
      <c r="E1" s="72"/>
      <c r="F1" s="72"/>
      <c r="G1" s="72"/>
      <c r="H1" s="72"/>
      <c r="I1" s="72"/>
      <c r="J1" s="65"/>
      <c r="M1" s="246" t="str">
        <f>'3'!N1</f>
        <v>2022</v>
      </c>
    </row>
    <row r="2" spans="1:16" ht="6" customHeight="1" x14ac:dyDescent="0.2">
      <c r="A2" s="7"/>
      <c r="B2" s="7"/>
      <c r="C2" s="7"/>
      <c r="D2" s="7"/>
      <c r="E2" s="7"/>
      <c r="F2" s="7"/>
      <c r="G2" s="7"/>
      <c r="H2" s="7"/>
      <c r="I2" s="7"/>
      <c r="J2" s="7"/>
    </row>
    <row r="3" spans="1:16" x14ac:dyDescent="0.2">
      <c r="A3" s="366">
        <v>2022</v>
      </c>
      <c r="B3" s="367" t="s">
        <v>8</v>
      </c>
      <c r="C3" s="368"/>
      <c r="D3" s="369"/>
      <c r="E3" s="367" t="s">
        <v>9</v>
      </c>
      <c r="F3" s="368"/>
      <c r="G3" s="369"/>
      <c r="H3" s="367" t="s">
        <v>10</v>
      </c>
      <c r="I3" s="368"/>
      <c r="J3" s="369"/>
      <c r="K3" s="368" t="s">
        <v>7</v>
      </c>
      <c r="L3" s="368"/>
      <c r="M3" s="368"/>
      <c r="N3" s="129"/>
    </row>
    <row r="4" spans="1:16" ht="25.5" customHeight="1" x14ac:dyDescent="0.2">
      <c r="A4" s="366"/>
      <c r="B4" s="283" t="s">
        <v>162</v>
      </c>
      <c r="C4" s="282" t="s">
        <v>165</v>
      </c>
      <c r="D4" s="294" t="s">
        <v>170</v>
      </c>
      <c r="E4" s="283" t="s">
        <v>162</v>
      </c>
      <c r="F4" s="282" t="s">
        <v>165</v>
      </c>
      <c r="G4" s="294" t="s">
        <v>170</v>
      </c>
      <c r="H4" s="283" t="s">
        <v>162</v>
      </c>
      <c r="I4" s="282" t="s">
        <v>165</v>
      </c>
      <c r="J4" s="294" t="s">
        <v>170</v>
      </c>
      <c r="K4" s="226" t="s">
        <v>162</v>
      </c>
      <c r="L4" s="226" t="s">
        <v>165</v>
      </c>
      <c r="M4" s="227" t="s">
        <v>170</v>
      </c>
      <c r="N4" s="129"/>
      <c r="P4" s="132"/>
    </row>
    <row r="5" spans="1:16" x14ac:dyDescent="0.2">
      <c r="A5" s="171" t="s">
        <v>188</v>
      </c>
      <c r="B5" s="289">
        <v>18379.015708087903</v>
      </c>
      <c r="C5" s="198">
        <v>11862.466191</v>
      </c>
      <c r="D5" s="295">
        <v>0.64543533665841424</v>
      </c>
      <c r="E5" s="289">
        <v>14969.654159604514</v>
      </c>
      <c r="F5" s="198">
        <v>9795.1252120000026</v>
      </c>
      <c r="G5" s="295">
        <v>0.65433209796069081</v>
      </c>
      <c r="H5" s="289">
        <v>15288.520167781557</v>
      </c>
      <c r="I5" s="198">
        <v>10115.225170999998</v>
      </c>
      <c r="J5" s="295">
        <v>0.66162225382129769</v>
      </c>
      <c r="K5" s="198">
        <v>48637.190035473977</v>
      </c>
      <c r="L5" s="198">
        <v>31772.816573999993</v>
      </c>
      <c r="M5" s="248">
        <v>0.65326176431710381</v>
      </c>
      <c r="N5" s="129"/>
      <c r="P5" s="128"/>
    </row>
    <row r="6" spans="1:16" x14ac:dyDescent="0.2">
      <c r="A6" s="169" t="s">
        <v>40</v>
      </c>
      <c r="B6" s="285">
        <v>2210.7725369999994</v>
      </c>
      <c r="C6" s="281">
        <v>1516.090226</v>
      </c>
      <c r="D6" s="296">
        <v>0.68577395486254877</v>
      </c>
      <c r="E6" s="285">
        <v>2054.9515200000001</v>
      </c>
      <c r="F6" s="281">
        <v>1502.0326030000001</v>
      </c>
      <c r="G6" s="296">
        <v>0.73093335214058974</v>
      </c>
      <c r="H6" s="285">
        <v>2187.6033740000003</v>
      </c>
      <c r="I6" s="281">
        <v>1610.6104970000001</v>
      </c>
      <c r="J6" s="296">
        <v>0.73624429187774687</v>
      </c>
      <c r="K6" s="223">
        <v>6453.3274309999997</v>
      </c>
      <c r="L6" s="223">
        <v>4628.7333259999996</v>
      </c>
      <c r="M6" s="249">
        <v>0.71726305157938297</v>
      </c>
      <c r="N6" s="129"/>
      <c r="O6" s="121"/>
      <c r="P6" s="121"/>
    </row>
    <row r="7" spans="1:16" x14ac:dyDescent="0.2">
      <c r="A7" s="169" t="s">
        <v>39</v>
      </c>
      <c r="B7" s="285">
        <v>235.28930899999986</v>
      </c>
      <c r="C7" s="281">
        <v>219.8485839999999</v>
      </c>
      <c r="D7" s="296">
        <v>0.93437557760008561</v>
      </c>
      <c r="E7" s="285">
        <v>201.393148</v>
      </c>
      <c r="F7" s="281">
        <v>189.65547899999999</v>
      </c>
      <c r="G7" s="296">
        <v>0.94171763480255044</v>
      </c>
      <c r="H7" s="285">
        <v>214.40554099999991</v>
      </c>
      <c r="I7" s="281">
        <v>202.83411499999994</v>
      </c>
      <c r="J7" s="296">
        <v>0.94603019144920342</v>
      </c>
      <c r="K7" s="223">
        <v>651.08799799999974</v>
      </c>
      <c r="L7" s="223">
        <v>612.33817799999974</v>
      </c>
      <c r="M7" s="249">
        <v>0.94048451189542581</v>
      </c>
      <c r="N7" s="129"/>
      <c r="O7" s="121"/>
      <c r="P7" s="121"/>
    </row>
    <row r="8" spans="1:16" x14ac:dyDescent="0.2">
      <c r="A8" s="169" t="s">
        <v>38</v>
      </c>
      <c r="B8" s="285">
        <v>1936.3425299999999</v>
      </c>
      <c r="C8" s="281">
        <v>1480.2227589999998</v>
      </c>
      <c r="D8" s="296">
        <v>0.76444262111001604</v>
      </c>
      <c r="E8" s="285">
        <v>1383.9058049999999</v>
      </c>
      <c r="F8" s="281">
        <v>1076.8847849999997</v>
      </c>
      <c r="G8" s="296">
        <v>0.77814890371097178</v>
      </c>
      <c r="H8" s="285">
        <v>1445.08033</v>
      </c>
      <c r="I8" s="281">
        <v>1134.1771820000001</v>
      </c>
      <c r="J8" s="296">
        <v>0.78485407243762018</v>
      </c>
      <c r="K8" s="223">
        <v>4765.328665</v>
      </c>
      <c r="L8" s="223">
        <v>3691.2847259999999</v>
      </c>
      <c r="M8" s="249">
        <v>0.77461283061364661</v>
      </c>
      <c r="N8" s="129"/>
      <c r="O8" s="121"/>
      <c r="P8" s="121"/>
    </row>
    <row r="9" spans="1:16" x14ac:dyDescent="0.2">
      <c r="A9" s="169" t="s">
        <v>60</v>
      </c>
      <c r="B9" s="285">
        <v>4.1042699999999996</v>
      </c>
      <c r="C9" s="281">
        <v>0</v>
      </c>
      <c r="D9" s="296">
        <v>0</v>
      </c>
      <c r="E9" s="285">
        <v>4.5074400000000008</v>
      </c>
      <c r="F9" s="281">
        <v>0</v>
      </c>
      <c r="G9" s="296">
        <v>0</v>
      </c>
      <c r="H9" s="285">
        <v>5.6810700000000001</v>
      </c>
      <c r="I9" s="281">
        <v>0</v>
      </c>
      <c r="J9" s="296">
        <v>0</v>
      </c>
      <c r="K9" s="223">
        <v>14.29278</v>
      </c>
      <c r="L9" s="223">
        <v>0</v>
      </c>
      <c r="M9" s="249">
        <v>0</v>
      </c>
      <c r="N9" s="129"/>
      <c r="O9" s="121"/>
      <c r="P9" s="121"/>
    </row>
    <row r="10" spans="1:16" x14ac:dyDescent="0.2">
      <c r="A10" s="169" t="s">
        <v>61</v>
      </c>
      <c r="B10" s="285">
        <v>1.5418399999999999</v>
      </c>
      <c r="C10" s="281">
        <v>0</v>
      </c>
      <c r="D10" s="296">
        <v>0</v>
      </c>
      <c r="E10" s="285">
        <v>1.35433</v>
      </c>
      <c r="F10" s="281">
        <v>0</v>
      </c>
      <c r="G10" s="296">
        <v>0</v>
      </c>
      <c r="H10" s="285">
        <v>1.4967699999999999</v>
      </c>
      <c r="I10" s="281">
        <v>0</v>
      </c>
      <c r="J10" s="296">
        <v>0</v>
      </c>
      <c r="K10" s="223">
        <v>4.3929399999999994</v>
      </c>
      <c r="L10" s="223">
        <v>0</v>
      </c>
      <c r="M10" s="249">
        <v>0</v>
      </c>
      <c r="N10" s="129"/>
      <c r="O10" s="121"/>
      <c r="P10" s="121"/>
    </row>
    <row r="11" spans="1:16" x14ac:dyDescent="0.2">
      <c r="A11" s="169" t="s">
        <v>62</v>
      </c>
      <c r="B11" s="285">
        <v>1.585E-2</v>
      </c>
      <c r="C11" s="281">
        <v>0</v>
      </c>
      <c r="D11" s="296">
        <v>0</v>
      </c>
      <c r="E11" s="285">
        <v>2.6810000000000004E-2</v>
      </c>
      <c r="F11" s="281">
        <v>0</v>
      </c>
      <c r="G11" s="296">
        <v>0</v>
      </c>
      <c r="H11" s="285">
        <v>7.5740000000000002E-2</v>
      </c>
      <c r="I11" s="281">
        <v>0</v>
      </c>
      <c r="J11" s="296">
        <v>0</v>
      </c>
      <c r="K11" s="223">
        <v>0.11840000000000001</v>
      </c>
      <c r="L11" s="223">
        <v>0</v>
      </c>
      <c r="M11" s="249">
        <v>0</v>
      </c>
      <c r="N11" s="129"/>
      <c r="O11" s="121"/>
      <c r="P11" s="121"/>
    </row>
    <row r="12" spans="1:16" x14ac:dyDescent="0.2">
      <c r="A12" s="169" t="s">
        <v>37</v>
      </c>
      <c r="B12" s="285">
        <v>7751.8546630000019</v>
      </c>
      <c r="C12" s="281">
        <v>6169.6354669999992</v>
      </c>
      <c r="D12" s="296">
        <v>0.79589152986161937</v>
      </c>
      <c r="E12" s="285">
        <v>6306.3677960000005</v>
      </c>
      <c r="F12" s="281">
        <v>5038.8027270000002</v>
      </c>
      <c r="G12" s="296">
        <v>0.79900235603067893</v>
      </c>
      <c r="H12" s="285">
        <v>6506.7793159999983</v>
      </c>
      <c r="I12" s="281">
        <v>5166.3664929999986</v>
      </c>
      <c r="J12" s="296">
        <v>0.79399749739414704</v>
      </c>
      <c r="K12" s="223">
        <v>20565.001775000001</v>
      </c>
      <c r="L12" s="223">
        <v>16374.804686999996</v>
      </c>
      <c r="M12" s="249">
        <v>0.79624620829871018</v>
      </c>
      <c r="N12" s="129"/>
      <c r="O12" s="121"/>
      <c r="P12" s="121"/>
    </row>
    <row r="13" spans="1:16" x14ac:dyDescent="0.2">
      <c r="A13" s="169" t="s">
        <v>72</v>
      </c>
      <c r="B13" s="285">
        <v>133.71199999999999</v>
      </c>
      <c r="C13" s="281">
        <v>0</v>
      </c>
      <c r="D13" s="296">
        <v>0</v>
      </c>
      <c r="E13" s="285">
        <v>106.596</v>
      </c>
      <c r="F13" s="281">
        <v>0</v>
      </c>
      <c r="G13" s="296">
        <v>0</v>
      </c>
      <c r="H13" s="285">
        <v>111.812</v>
      </c>
      <c r="I13" s="281">
        <v>0</v>
      </c>
      <c r="J13" s="296">
        <v>0</v>
      </c>
      <c r="K13" s="223">
        <v>352.12</v>
      </c>
      <c r="L13" s="223">
        <v>0</v>
      </c>
      <c r="M13" s="249">
        <v>0</v>
      </c>
      <c r="N13" s="129"/>
      <c r="O13" s="121"/>
      <c r="P13" s="121"/>
    </row>
    <row r="14" spans="1:16" x14ac:dyDescent="0.2">
      <c r="A14" s="169" t="s">
        <v>36</v>
      </c>
      <c r="B14" s="285">
        <v>0</v>
      </c>
      <c r="C14" s="281">
        <v>0</v>
      </c>
      <c r="D14" s="296">
        <v>0</v>
      </c>
      <c r="E14" s="285">
        <v>0</v>
      </c>
      <c r="F14" s="281">
        <v>0</v>
      </c>
      <c r="G14" s="296">
        <v>0</v>
      </c>
      <c r="H14" s="285">
        <v>0</v>
      </c>
      <c r="I14" s="281">
        <v>0</v>
      </c>
      <c r="J14" s="296">
        <v>0</v>
      </c>
      <c r="K14" s="223">
        <v>0</v>
      </c>
      <c r="L14" s="223">
        <v>0</v>
      </c>
      <c r="M14" s="249">
        <v>0</v>
      </c>
      <c r="N14" s="129"/>
      <c r="O14" s="121"/>
      <c r="P14" s="121"/>
    </row>
    <row r="15" spans="1:16" x14ac:dyDescent="0.2">
      <c r="A15" s="169" t="s">
        <v>35</v>
      </c>
      <c r="B15" s="285">
        <v>726.99399300000005</v>
      </c>
      <c r="C15" s="281">
        <v>83.904859999999985</v>
      </c>
      <c r="D15" s="296">
        <v>0.1154134158024604</v>
      </c>
      <c r="E15" s="285">
        <v>636.08002399999998</v>
      </c>
      <c r="F15" s="281">
        <v>71.18535</v>
      </c>
      <c r="G15" s="296">
        <v>0.11191256966749202</v>
      </c>
      <c r="H15" s="285">
        <v>511.50947400000001</v>
      </c>
      <c r="I15" s="281">
        <v>70.062600000000003</v>
      </c>
      <c r="J15" s="296">
        <v>0.13697224305956843</v>
      </c>
      <c r="K15" s="223">
        <v>1874.5834909999999</v>
      </c>
      <c r="L15" s="223">
        <v>225.15280999999999</v>
      </c>
      <c r="M15" s="249">
        <v>0.12010817927340853</v>
      </c>
      <c r="N15" s="129"/>
      <c r="O15" s="121"/>
      <c r="P15" s="121"/>
    </row>
    <row r="16" spans="1:16" x14ac:dyDescent="0.2">
      <c r="A16" s="169" t="s">
        <v>34</v>
      </c>
      <c r="B16" s="285">
        <v>38.345860000000002</v>
      </c>
      <c r="C16" s="281">
        <v>34.860323999999999</v>
      </c>
      <c r="D16" s="296">
        <v>0.90910267757718821</v>
      </c>
      <c r="E16" s="285">
        <v>26.060058000000001</v>
      </c>
      <c r="F16" s="281">
        <v>23.976563000000002</v>
      </c>
      <c r="G16" s="296">
        <v>0.92005025468477475</v>
      </c>
      <c r="H16" s="285">
        <v>28.987814</v>
      </c>
      <c r="I16" s="281">
        <v>23.41</v>
      </c>
      <c r="J16" s="296">
        <v>0.80758073030274036</v>
      </c>
      <c r="K16" s="223">
        <v>93.393732</v>
      </c>
      <c r="L16" s="223">
        <v>82.246887000000001</v>
      </c>
      <c r="M16" s="249">
        <v>0.88064675475223542</v>
      </c>
      <c r="N16" s="129"/>
      <c r="O16" s="121"/>
      <c r="P16" s="121"/>
    </row>
    <row r="17" spans="1:16" x14ac:dyDescent="0.2">
      <c r="A17" s="169" t="s">
        <v>33</v>
      </c>
      <c r="B17" s="285">
        <v>286.68112000000002</v>
      </c>
      <c r="C17" s="281">
        <v>218.92918599999999</v>
      </c>
      <c r="D17" s="296">
        <v>0.76366795971775181</v>
      </c>
      <c r="E17" s="285">
        <v>236.51779399999998</v>
      </c>
      <c r="F17" s="281">
        <v>175.26994999999997</v>
      </c>
      <c r="G17" s="296">
        <v>0.74104339904337169</v>
      </c>
      <c r="H17" s="285">
        <v>235.27084399999995</v>
      </c>
      <c r="I17" s="281">
        <v>161.08008999999998</v>
      </c>
      <c r="J17" s="296">
        <v>0.68465810408704963</v>
      </c>
      <c r="K17" s="223">
        <v>758.46975799999996</v>
      </c>
      <c r="L17" s="223">
        <v>555.27922599999988</v>
      </c>
      <c r="M17" s="249">
        <v>0.73210463587132224</v>
      </c>
      <c r="N17" s="129"/>
      <c r="O17" s="121"/>
      <c r="P17" s="121"/>
    </row>
    <row r="18" spans="1:16" x14ac:dyDescent="0.2">
      <c r="A18" s="169" t="s">
        <v>32</v>
      </c>
      <c r="B18" s="285">
        <v>866.29723300000012</v>
      </c>
      <c r="C18" s="281">
        <v>552.06766500000003</v>
      </c>
      <c r="D18" s="296">
        <v>0.63727280195526137</v>
      </c>
      <c r="E18" s="285">
        <v>718.01239300000009</v>
      </c>
      <c r="F18" s="281">
        <v>464.06034000000005</v>
      </c>
      <c r="G18" s="296">
        <v>0.6463124376740389</v>
      </c>
      <c r="H18" s="285">
        <v>713.63112899999999</v>
      </c>
      <c r="I18" s="281">
        <v>463.94481800000005</v>
      </c>
      <c r="J18" s="296">
        <v>0.65011852642991985</v>
      </c>
      <c r="K18" s="223">
        <v>2297.9407550000001</v>
      </c>
      <c r="L18" s="223">
        <v>1480.072823</v>
      </c>
      <c r="M18" s="249">
        <v>0.64408658916883166</v>
      </c>
      <c r="N18" s="129"/>
      <c r="O18" s="121"/>
      <c r="P18" s="121"/>
    </row>
    <row r="19" spans="1:16" x14ac:dyDescent="0.2">
      <c r="A19" s="169" t="s">
        <v>3</v>
      </c>
      <c r="B19" s="285">
        <v>0</v>
      </c>
      <c r="C19" s="281">
        <v>0</v>
      </c>
      <c r="D19" s="296">
        <v>0</v>
      </c>
      <c r="E19" s="285">
        <v>0</v>
      </c>
      <c r="F19" s="281">
        <v>0</v>
      </c>
      <c r="G19" s="296">
        <v>0</v>
      </c>
      <c r="H19" s="285">
        <v>0</v>
      </c>
      <c r="I19" s="281">
        <v>0</v>
      </c>
      <c r="J19" s="296">
        <v>0</v>
      </c>
      <c r="K19" s="223">
        <v>0</v>
      </c>
      <c r="L19" s="223">
        <v>0</v>
      </c>
      <c r="M19" s="249">
        <v>0</v>
      </c>
      <c r="N19" s="129"/>
      <c r="O19" s="121"/>
      <c r="P19" s="121"/>
    </row>
    <row r="20" spans="1:16" x14ac:dyDescent="0.2">
      <c r="A20" s="169" t="s">
        <v>31</v>
      </c>
      <c r="B20" s="285">
        <v>146.32761800000006</v>
      </c>
      <c r="C20" s="281">
        <v>3.3349060000000001</v>
      </c>
      <c r="D20" s="296">
        <v>2.2790680567218682E-2</v>
      </c>
      <c r="E20" s="285">
        <v>102.36633900000001</v>
      </c>
      <c r="F20" s="281">
        <v>2.2762979999999997</v>
      </c>
      <c r="G20" s="296">
        <v>2.2236782346978332E-2</v>
      </c>
      <c r="H20" s="285">
        <v>91.259111000000004</v>
      </c>
      <c r="I20" s="281">
        <v>3.4260680000000008</v>
      </c>
      <c r="J20" s="296">
        <v>3.7542202224608572E-2</v>
      </c>
      <c r="K20" s="223">
        <v>339.95306800000009</v>
      </c>
      <c r="L20" s="223">
        <v>9.0372720000000015</v>
      </c>
      <c r="M20" s="249">
        <v>2.6583881278576957E-2</v>
      </c>
      <c r="N20" s="129"/>
      <c r="O20" s="121"/>
      <c r="P20" s="121"/>
    </row>
    <row r="21" spans="1:16" x14ac:dyDescent="0.2">
      <c r="A21" s="169" t="s">
        <v>30</v>
      </c>
      <c r="B21" s="285">
        <v>4040.7368850879061</v>
      </c>
      <c r="C21" s="281">
        <v>1583.5722140000005</v>
      </c>
      <c r="D21" s="296">
        <v>0.39190183846022675</v>
      </c>
      <c r="E21" s="285">
        <v>3191.5147026045124</v>
      </c>
      <c r="F21" s="281">
        <v>1250.9811170000003</v>
      </c>
      <c r="G21" s="296">
        <v>0.39197097101859096</v>
      </c>
      <c r="H21" s="285">
        <v>3234.9276547815571</v>
      </c>
      <c r="I21" s="281">
        <v>1279.3133079999996</v>
      </c>
      <c r="J21" s="296">
        <v>0.39546890827961556</v>
      </c>
      <c r="K21" s="223">
        <v>10467.179242473976</v>
      </c>
      <c r="L21" s="223">
        <v>4113.8666390000008</v>
      </c>
      <c r="M21" s="249">
        <v>0.39302533602430845</v>
      </c>
      <c r="N21" s="129"/>
      <c r="O21" s="121"/>
      <c r="P21" s="121"/>
    </row>
    <row r="22" spans="1:16" s="77" customFormat="1" ht="11.25" x14ac:dyDescent="0.2">
      <c r="A22" s="193"/>
      <c r="B22" s="4"/>
      <c r="C22" s="4"/>
      <c r="D22" s="4"/>
      <c r="E22" s="4"/>
      <c r="F22" s="4"/>
      <c r="G22" s="4"/>
      <c r="H22" s="4"/>
      <c r="I22" s="4"/>
      <c r="M22" s="3"/>
    </row>
    <row r="23" spans="1:16" x14ac:dyDescent="0.2">
      <c r="A23" s="16"/>
      <c r="B23" s="8"/>
      <c r="C23" s="131"/>
      <c r="D23" s="131"/>
      <c r="E23" s="131"/>
      <c r="F23" s="131"/>
      <c r="G23" s="131"/>
      <c r="H23" s="131"/>
      <c r="I23" s="131"/>
      <c r="J23" s="132"/>
      <c r="K23" s="132"/>
      <c r="L23" s="132"/>
      <c r="M23" s="132"/>
      <c r="N23" s="132"/>
      <c r="P23" s="132"/>
    </row>
    <row r="24" spans="1:16" x14ac:dyDescent="0.2">
      <c r="A24" s="16"/>
      <c r="B24" s="8"/>
      <c r="C24" s="132"/>
      <c r="D24" s="132"/>
      <c r="E24" s="132"/>
      <c r="F24" s="132"/>
      <c r="G24" s="132"/>
      <c r="H24" s="132"/>
      <c r="I24" s="132"/>
      <c r="J24" s="132"/>
      <c r="K24" s="132"/>
      <c r="L24" s="132"/>
      <c r="M24" s="132"/>
      <c r="N24" s="132"/>
    </row>
    <row r="25" spans="1:16" x14ac:dyDescent="0.2">
      <c r="A25" s="16"/>
      <c r="B25" s="25" t="str">
        <f>+B3</f>
        <v>Leden</v>
      </c>
      <c r="C25" s="93"/>
      <c r="D25" s="25" t="str">
        <f>+E3</f>
        <v>Únor</v>
      </c>
      <c r="E25" s="93"/>
      <c r="F25" s="25" t="str">
        <f>+H3</f>
        <v>Březen</v>
      </c>
      <c r="G25" s="93"/>
      <c r="J25" s="78"/>
      <c r="K25" s="132"/>
      <c r="L25" s="132"/>
      <c r="M25" s="132"/>
      <c r="N25" s="132"/>
    </row>
    <row r="26" spans="1:16" x14ac:dyDescent="0.2">
      <c r="A26" s="16"/>
      <c r="B26" s="25" t="str">
        <f>+B4</f>
        <v>Qnetto</v>
      </c>
      <c r="C26" s="93" t="str">
        <f>+C4</f>
        <v>QKVET</v>
      </c>
      <c r="D26" s="25" t="str">
        <f>+E4</f>
        <v>Qnetto</v>
      </c>
      <c r="E26" s="93" t="str">
        <f>+F4</f>
        <v>QKVET</v>
      </c>
      <c r="F26" s="25" t="str">
        <f>+H4</f>
        <v>Qnetto</v>
      </c>
      <c r="G26" s="93" t="str">
        <f>+I4</f>
        <v>QKVET</v>
      </c>
      <c r="J26" s="78"/>
      <c r="K26" s="132"/>
      <c r="L26" s="132"/>
      <c r="M26" s="132"/>
      <c r="N26" s="132"/>
    </row>
    <row r="27" spans="1:16" x14ac:dyDescent="0.2">
      <c r="A27" s="16"/>
      <c r="B27" s="8"/>
      <c r="C27" s="132"/>
      <c r="D27" s="132"/>
      <c r="E27" s="132"/>
      <c r="F27" s="132"/>
      <c r="G27" s="132"/>
      <c r="H27" s="132"/>
      <c r="I27" s="132"/>
      <c r="J27" s="132"/>
      <c r="K27" s="132"/>
      <c r="L27" s="132"/>
      <c r="M27" s="132"/>
      <c r="N27" s="132"/>
    </row>
    <row r="28" spans="1:16" x14ac:dyDescent="0.2">
      <c r="A28" s="16"/>
      <c r="B28" s="8"/>
      <c r="C28" s="132"/>
      <c r="D28" s="132"/>
      <c r="E28" s="132"/>
      <c r="F28" s="132"/>
      <c r="G28" s="132"/>
      <c r="H28" s="132"/>
      <c r="I28" s="132"/>
      <c r="J28" s="132"/>
      <c r="K28" s="132"/>
      <c r="L28" s="132"/>
      <c r="M28" s="132"/>
      <c r="N28" s="132"/>
    </row>
    <row r="29" spans="1:16" x14ac:dyDescent="0.2">
      <c r="A29" s="16"/>
      <c r="B29" s="8"/>
      <c r="C29" s="132"/>
      <c r="D29" s="132"/>
      <c r="E29" s="132"/>
      <c r="F29" s="132"/>
      <c r="G29" s="132"/>
      <c r="H29" s="132"/>
      <c r="I29" s="132"/>
      <c r="J29" s="132"/>
      <c r="K29" s="132"/>
      <c r="L29" s="132"/>
      <c r="M29" s="132"/>
      <c r="N29" s="132"/>
    </row>
    <row r="30" spans="1:16" x14ac:dyDescent="0.2">
      <c r="A30" s="16"/>
      <c r="B30" s="8"/>
      <c r="C30" s="132"/>
      <c r="D30" s="132"/>
      <c r="E30" s="132"/>
      <c r="F30" s="132"/>
      <c r="G30" s="132"/>
      <c r="H30" s="132"/>
      <c r="I30" s="132"/>
      <c r="J30" s="132"/>
      <c r="K30" s="132"/>
      <c r="L30" s="132"/>
      <c r="M30" s="132"/>
      <c r="N30" s="132"/>
    </row>
    <row r="31" spans="1:16" x14ac:dyDescent="0.2">
      <c r="A31" s="16"/>
      <c r="B31" s="8"/>
      <c r="C31" s="132"/>
      <c r="D31" s="132"/>
      <c r="E31" s="132"/>
      <c r="F31" s="132"/>
      <c r="G31" s="132"/>
      <c r="H31" s="132"/>
      <c r="I31" s="132"/>
      <c r="J31" s="132"/>
      <c r="K31" s="132"/>
      <c r="L31" s="132"/>
      <c r="M31" s="132"/>
      <c r="N31" s="132"/>
    </row>
    <row r="32" spans="1:16" x14ac:dyDescent="0.2">
      <c r="A32" s="16"/>
      <c r="B32" s="8"/>
      <c r="C32" s="132"/>
      <c r="D32" s="132"/>
      <c r="E32" s="132"/>
      <c r="F32" s="132"/>
      <c r="G32" s="132"/>
      <c r="H32" s="132"/>
      <c r="I32" s="132"/>
      <c r="J32" s="132"/>
      <c r="K32" s="132"/>
      <c r="L32" s="132"/>
      <c r="M32" s="132"/>
      <c r="N32" s="132"/>
    </row>
    <row r="33" spans="1:14" x14ac:dyDescent="0.2">
      <c r="A33" s="16"/>
      <c r="B33" s="8"/>
      <c r="C33" s="132"/>
      <c r="D33" s="132"/>
      <c r="E33" s="132"/>
      <c r="F33" s="132"/>
      <c r="G33" s="132"/>
      <c r="H33" s="132"/>
      <c r="I33" s="132"/>
      <c r="J33" s="132"/>
      <c r="K33" s="132"/>
      <c r="L33" s="132"/>
      <c r="M33" s="132"/>
      <c r="N33" s="132"/>
    </row>
    <row r="34" spans="1:14" x14ac:dyDescent="0.2">
      <c r="A34" s="16"/>
      <c r="B34" s="8"/>
      <c r="C34" s="132"/>
      <c r="D34" s="132"/>
      <c r="E34" s="132"/>
      <c r="F34" s="132"/>
      <c r="G34" s="132"/>
      <c r="H34" s="132"/>
      <c r="I34" s="132"/>
      <c r="J34" s="132"/>
      <c r="K34" s="132"/>
      <c r="L34" s="132"/>
      <c r="M34" s="132"/>
      <c r="N34" s="132"/>
    </row>
    <row r="35" spans="1:14" x14ac:dyDescent="0.2">
      <c r="A35" s="16"/>
      <c r="B35" s="8"/>
      <c r="C35" s="132"/>
      <c r="D35" s="132"/>
      <c r="E35" s="132"/>
      <c r="F35" s="132"/>
      <c r="G35" s="132"/>
      <c r="H35" s="132"/>
      <c r="I35" s="132"/>
      <c r="J35" s="132"/>
      <c r="K35" s="132"/>
      <c r="L35" s="132"/>
      <c r="M35" s="132"/>
      <c r="N35" s="132"/>
    </row>
    <row r="36" spans="1:14" x14ac:dyDescent="0.2">
      <c r="A36" s="16"/>
      <c r="B36" s="8"/>
      <c r="C36" s="132"/>
      <c r="D36" s="132"/>
      <c r="E36" s="132"/>
      <c r="F36" s="132"/>
      <c r="G36" s="132"/>
      <c r="H36" s="132"/>
      <c r="I36" s="132"/>
      <c r="J36" s="132"/>
      <c r="K36" s="132"/>
      <c r="L36" s="132"/>
      <c r="M36" s="132"/>
      <c r="N36" s="132"/>
    </row>
    <row r="37" spans="1:14" x14ac:dyDescent="0.2">
      <c r="A37" s="16"/>
      <c r="B37" s="8"/>
      <c r="C37" s="132"/>
      <c r="D37" s="132"/>
      <c r="E37" s="132"/>
      <c r="F37" s="132"/>
      <c r="G37" s="132"/>
      <c r="H37" s="132"/>
      <c r="I37" s="132"/>
      <c r="J37" s="132"/>
      <c r="K37" s="132"/>
      <c r="L37" s="132"/>
      <c r="M37" s="132"/>
      <c r="N37" s="132"/>
    </row>
    <row r="38" spans="1:14" x14ac:dyDescent="0.2">
      <c r="A38" s="16"/>
      <c r="B38" s="8"/>
      <c r="C38" s="132"/>
      <c r="D38" s="132"/>
      <c r="E38" s="132"/>
      <c r="F38" s="132"/>
      <c r="G38" s="132"/>
      <c r="H38" s="132"/>
      <c r="I38" s="132"/>
      <c r="J38" s="132"/>
      <c r="K38" s="132"/>
      <c r="L38" s="132"/>
      <c r="M38" s="132"/>
      <c r="N38" s="132"/>
    </row>
    <row r="39" spans="1:14" x14ac:dyDescent="0.2">
      <c r="A39" s="132"/>
      <c r="B39" s="132"/>
      <c r="C39" s="132"/>
      <c r="D39" s="132"/>
      <c r="E39" s="132"/>
      <c r="F39" s="132"/>
      <c r="G39" s="132"/>
      <c r="H39" s="132"/>
      <c r="I39" s="132"/>
      <c r="J39" s="132"/>
      <c r="K39" s="132"/>
      <c r="L39" s="132"/>
      <c r="M39" s="132"/>
      <c r="N39" s="132"/>
    </row>
    <row r="40" spans="1:14" x14ac:dyDescent="0.2">
      <c r="A40" s="132"/>
      <c r="B40" s="132"/>
      <c r="C40" s="132"/>
      <c r="D40" s="132"/>
      <c r="E40" s="132"/>
      <c r="F40" s="132"/>
      <c r="G40" s="132"/>
      <c r="H40" s="132"/>
      <c r="I40" s="132"/>
      <c r="J40" s="132"/>
      <c r="K40" s="132"/>
      <c r="L40" s="132"/>
      <c r="M40" s="132"/>
      <c r="N40" s="132"/>
    </row>
    <row r="41" spans="1:14" x14ac:dyDescent="0.2">
      <c r="A41" s="132"/>
      <c r="B41" s="132"/>
      <c r="C41" s="132"/>
      <c r="D41" s="132"/>
      <c r="E41" s="132"/>
      <c r="F41" s="132"/>
      <c r="G41" s="132"/>
      <c r="H41" s="132"/>
      <c r="I41" s="132"/>
      <c r="J41" s="132"/>
      <c r="K41" s="132"/>
      <c r="L41" s="132"/>
      <c r="M41" s="132"/>
      <c r="N41" s="132"/>
    </row>
    <row r="42" spans="1:14" x14ac:dyDescent="0.2">
      <c r="A42" s="132"/>
      <c r="B42" s="132"/>
      <c r="C42" s="132"/>
      <c r="D42" s="132"/>
      <c r="E42" s="132"/>
      <c r="F42" s="132"/>
      <c r="G42" s="132"/>
      <c r="H42" s="132"/>
      <c r="I42" s="132"/>
      <c r="J42" s="132"/>
      <c r="K42" s="132"/>
      <c r="L42" s="132"/>
      <c r="M42" s="132"/>
      <c r="N42" s="132"/>
    </row>
    <row r="43" spans="1:14" x14ac:dyDescent="0.2">
      <c r="A43" s="132"/>
      <c r="B43" s="132"/>
      <c r="C43" s="132"/>
      <c r="D43" s="132"/>
      <c r="E43" s="132"/>
      <c r="F43" s="132"/>
      <c r="G43" s="132"/>
      <c r="H43" s="132"/>
      <c r="I43" s="132"/>
      <c r="J43" s="132"/>
      <c r="K43" s="132"/>
      <c r="L43" s="132"/>
      <c r="M43" s="132"/>
      <c r="N43" s="132"/>
    </row>
    <row r="44" spans="1:14" x14ac:dyDescent="0.2">
      <c r="A44" s="132"/>
      <c r="B44" s="132"/>
      <c r="C44" s="132"/>
      <c r="D44" s="132"/>
      <c r="E44" s="132"/>
      <c r="F44" s="132"/>
      <c r="G44" s="132"/>
      <c r="H44" s="132"/>
      <c r="I44" s="132"/>
      <c r="J44" s="132"/>
      <c r="K44" s="132"/>
      <c r="L44" s="132"/>
      <c r="M44" s="132"/>
      <c r="N44" s="132"/>
    </row>
    <row r="45" spans="1:14" x14ac:dyDescent="0.2">
      <c r="A45" s="132"/>
      <c r="B45" s="132"/>
      <c r="C45" s="132"/>
      <c r="D45" s="132"/>
      <c r="E45" s="132"/>
      <c r="F45" s="132"/>
      <c r="G45" s="132"/>
      <c r="H45" s="132"/>
      <c r="I45" s="132"/>
      <c r="J45" s="132"/>
      <c r="K45" s="132"/>
      <c r="L45" s="132"/>
      <c r="M45" s="132"/>
      <c r="N45" s="132"/>
    </row>
  </sheetData>
  <mergeCells count="5">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List45">
    <tabColor rgb="FF00B050"/>
  </sheetPr>
  <dimension ref="A1:S32"/>
  <sheetViews>
    <sheetView showGridLines="0" view="pageBreakPreview" zoomScaleNormal="100" zoomScaleSheetLayoutView="100" workbookViewId="0">
      <selection activeCell="I19" sqref="I19"/>
    </sheetView>
  </sheetViews>
  <sheetFormatPr defaultColWidth="9.140625" defaultRowHeight="12" x14ac:dyDescent="0.2"/>
  <cols>
    <col min="1" max="1" width="29.7109375" style="66" customWidth="1"/>
    <col min="2" max="6" width="10.7109375" style="66" customWidth="1"/>
    <col min="7" max="7" width="11.42578125" style="66" bestFit="1" customWidth="1"/>
    <col min="8" max="10" width="9.140625" style="66"/>
    <col min="11" max="11" width="9.140625" style="66" customWidth="1"/>
    <col min="12" max="12" width="12.7109375" style="66" customWidth="1"/>
    <col min="13" max="16384" width="9.140625" style="66"/>
  </cols>
  <sheetData>
    <row r="1" spans="1:12" s="132" customFormat="1" ht="20.25" x14ac:dyDescent="0.3">
      <c r="A1" s="177" t="s">
        <v>282</v>
      </c>
      <c r="L1" s="246" t="str">
        <f>'3'!N1</f>
        <v>2022</v>
      </c>
    </row>
    <row r="2" spans="1:12" s="76" customFormat="1" ht="18" x14ac:dyDescent="0.25">
      <c r="A2" s="241" t="s">
        <v>283</v>
      </c>
      <c r="B2" s="148"/>
      <c r="C2" s="148"/>
      <c r="D2" s="148"/>
      <c r="E2" s="148"/>
    </row>
    <row r="3" spans="1:12" ht="6" customHeight="1" x14ac:dyDescent="0.2">
      <c r="A3" s="7"/>
      <c r="B3" s="7"/>
      <c r="C3" s="7"/>
      <c r="D3" s="7"/>
      <c r="E3" s="7"/>
    </row>
    <row r="4" spans="1:12" s="74" customFormat="1" ht="12" customHeight="1" x14ac:dyDescent="0.2">
      <c r="A4" s="250"/>
      <c r="B4" s="226" t="s">
        <v>42</v>
      </c>
      <c r="C4" s="226" t="s">
        <v>43</v>
      </c>
      <c r="D4" s="226" t="s">
        <v>44</v>
      </c>
      <c r="E4" s="226" t="s">
        <v>45</v>
      </c>
      <c r="F4" s="226" t="s">
        <v>7</v>
      </c>
    </row>
    <row r="5" spans="1:12" s="74" customFormat="1" x14ac:dyDescent="0.2">
      <c r="A5" s="250" t="s">
        <v>174</v>
      </c>
      <c r="B5" s="251">
        <v>59492.390077321375</v>
      </c>
      <c r="C5" s="251">
        <v>33647.194626035649</v>
      </c>
      <c r="D5" s="251">
        <v>26175.937773657759</v>
      </c>
      <c r="E5" s="251">
        <v>50852.251834295123</v>
      </c>
      <c r="F5" s="199">
        <f>SUM(B5:E5)</f>
        <v>170167.77431130991</v>
      </c>
      <c r="H5" s="146">
        <v>2017</v>
      </c>
    </row>
    <row r="6" spans="1:12" s="74" customFormat="1" x14ac:dyDescent="0.2">
      <c r="A6" s="250" t="s">
        <v>175</v>
      </c>
      <c r="B6" s="251">
        <v>59760.704269635331</v>
      </c>
      <c r="C6" s="251">
        <v>28688.566620999998</v>
      </c>
      <c r="D6" s="251">
        <v>24452.443356056847</v>
      </c>
      <c r="E6" s="251">
        <v>50022.549163199961</v>
      </c>
      <c r="F6" s="199">
        <f>SUM(B6:E6)</f>
        <v>162924.26340989213</v>
      </c>
      <c r="H6" s="146">
        <f>+H5+1</f>
        <v>2018</v>
      </c>
    </row>
    <row r="7" spans="1:12" s="74" customFormat="1" x14ac:dyDescent="0.2">
      <c r="A7" s="250" t="s">
        <v>186</v>
      </c>
      <c r="B7" s="251">
        <v>55809.228224338694</v>
      </c>
      <c r="C7" s="251">
        <v>32753.713619923368</v>
      </c>
      <c r="D7" s="251">
        <v>24978.363623037145</v>
      </c>
      <c r="E7" s="251">
        <v>48372.261379309275</v>
      </c>
      <c r="F7" s="199">
        <f>SUM(B7:E7)</f>
        <v>161913.56684660848</v>
      </c>
      <c r="H7" s="146">
        <f>+H6+1</f>
        <v>2019</v>
      </c>
    </row>
    <row r="8" spans="1:12" s="74" customFormat="1" x14ac:dyDescent="0.2">
      <c r="A8" s="250" t="s">
        <v>191</v>
      </c>
      <c r="B8" s="251">
        <v>53528.76771021785</v>
      </c>
      <c r="C8" s="251">
        <v>31489.553688778622</v>
      </c>
      <c r="D8" s="251">
        <v>24527.664056400004</v>
      </c>
      <c r="E8" s="251">
        <v>47371.722850400001</v>
      </c>
      <c r="F8" s="199">
        <f>SUM(B8:E8)</f>
        <v>156917.70830579646</v>
      </c>
      <c r="H8" s="146"/>
    </row>
    <row r="9" spans="1:12" s="74" customFormat="1" x14ac:dyDescent="0.2">
      <c r="A9" s="250" t="s">
        <v>200</v>
      </c>
      <c r="B9" s="251">
        <v>55526.625049728224</v>
      </c>
      <c r="C9" s="251">
        <v>33751.991298309993</v>
      </c>
      <c r="D9" s="251">
        <v>24370.187993047432</v>
      </c>
      <c r="E9" s="251">
        <v>48008.573355200002</v>
      </c>
      <c r="F9" s="199">
        <f>SUM(B9:E9)</f>
        <v>161657.37769628566</v>
      </c>
      <c r="H9" s="146"/>
    </row>
    <row r="10" spans="1:12" s="74" customFormat="1" x14ac:dyDescent="0.2">
      <c r="A10" s="250" t="s">
        <v>291</v>
      </c>
      <c r="B10" s="251">
        <f>+'3'!B5</f>
        <v>51249.457067473981</v>
      </c>
      <c r="C10" s="251"/>
      <c r="D10" s="251"/>
      <c r="E10" s="251"/>
      <c r="F10" s="199"/>
      <c r="H10" s="146"/>
    </row>
    <row r="11" spans="1:12" s="74" customFormat="1" x14ac:dyDescent="0.2">
      <c r="A11" s="250" t="s">
        <v>173</v>
      </c>
      <c r="B11" s="199">
        <f>+B10-B9</f>
        <v>-4277.1679822542428</v>
      </c>
      <c r="C11" s="199"/>
      <c r="D11" s="199"/>
      <c r="E11" s="199"/>
      <c r="F11" s="199"/>
    </row>
    <row r="12" spans="1:12" s="74" customFormat="1" x14ac:dyDescent="0.2">
      <c r="A12" s="252" t="s">
        <v>173</v>
      </c>
      <c r="B12" s="204">
        <f>+(B10-B9)/B9</f>
        <v>-7.7029136534477308E-2</v>
      </c>
      <c r="C12" s="204"/>
      <c r="D12" s="204"/>
      <c r="E12" s="204"/>
      <c r="F12" s="204"/>
    </row>
    <row r="13" spans="1:12" s="74" customFormat="1" x14ac:dyDescent="0.2">
      <c r="A13" s="250" t="s">
        <v>177</v>
      </c>
      <c r="B13" s="251">
        <v>37510.164870000008</v>
      </c>
      <c r="C13" s="251">
        <v>16101.258852000003</v>
      </c>
      <c r="D13" s="251">
        <v>10892.098497999999</v>
      </c>
      <c r="E13" s="251">
        <v>29809.263052999999</v>
      </c>
      <c r="F13" s="199">
        <f>SUM(B13:E13)</f>
        <v>94312.785273000001</v>
      </c>
    </row>
    <row r="14" spans="1:12" s="74" customFormat="1" x14ac:dyDescent="0.2">
      <c r="A14" s="250" t="s">
        <v>178</v>
      </c>
      <c r="B14" s="251">
        <v>38059.708079999997</v>
      </c>
      <c r="C14" s="251">
        <v>12376.442391999999</v>
      </c>
      <c r="D14" s="251">
        <v>9704.6084629999987</v>
      </c>
      <c r="E14" s="251">
        <v>28893.454439000001</v>
      </c>
      <c r="F14" s="199">
        <f>SUM(B14:E14)</f>
        <v>89034.213373999984</v>
      </c>
    </row>
    <row r="15" spans="1:12" s="74" customFormat="1" x14ac:dyDescent="0.2">
      <c r="A15" s="250" t="s">
        <v>187</v>
      </c>
      <c r="B15" s="251">
        <v>34400.185867995438</v>
      </c>
      <c r="C15" s="251">
        <v>15804.078629958018</v>
      </c>
      <c r="D15" s="251">
        <v>10045.79911108522</v>
      </c>
      <c r="E15" s="251">
        <v>27517.002409825869</v>
      </c>
      <c r="F15" s="199">
        <f>SUM(B15:E15)</f>
        <v>87767.066018864542</v>
      </c>
    </row>
    <row r="16" spans="1:12" s="74" customFormat="1" x14ac:dyDescent="0.2">
      <c r="A16" s="250" t="s">
        <v>192</v>
      </c>
      <c r="B16" s="251">
        <v>32870.945788518613</v>
      </c>
      <c r="C16" s="251">
        <v>14818.914658930849</v>
      </c>
      <c r="D16" s="251">
        <v>9700.1600115525835</v>
      </c>
      <c r="E16" s="251">
        <v>28538.475790229295</v>
      </c>
      <c r="F16" s="199">
        <f>SUM(B16:E16)</f>
        <v>85928.496249231335</v>
      </c>
    </row>
    <row r="17" spans="1:19" s="74" customFormat="1" x14ac:dyDescent="0.2">
      <c r="A17" s="250" t="s">
        <v>201</v>
      </c>
      <c r="B17" s="251">
        <v>35864.885266227051</v>
      </c>
      <c r="C17" s="251">
        <v>17756.23579868277</v>
      </c>
      <c r="D17" s="251">
        <v>9766.3766637908302</v>
      </c>
      <c r="E17" s="251">
        <v>29041.886406273028</v>
      </c>
      <c r="F17" s="199">
        <f>SUM(B17:E17)</f>
        <v>92429.384134973676</v>
      </c>
    </row>
    <row r="18" spans="1:19" s="74" customFormat="1" x14ac:dyDescent="0.2">
      <c r="A18" s="250" t="s">
        <v>292</v>
      </c>
      <c r="B18" s="251">
        <f>+'3'!B13</f>
        <v>31771.50596690832</v>
      </c>
      <c r="C18" s="251"/>
      <c r="D18" s="251"/>
      <c r="E18" s="251"/>
      <c r="F18" s="199"/>
    </row>
    <row r="19" spans="1:19" s="74" customFormat="1" x14ac:dyDescent="0.2">
      <c r="A19" s="250" t="s">
        <v>176</v>
      </c>
      <c r="B19" s="199">
        <f>+B18-B17</f>
        <v>-4093.3792993187308</v>
      </c>
      <c r="C19" s="199"/>
      <c r="D19" s="199"/>
      <c r="E19" s="199"/>
      <c r="F19" s="199"/>
    </row>
    <row r="20" spans="1:19" s="74" customFormat="1" x14ac:dyDescent="0.2">
      <c r="A20" s="252" t="s">
        <v>176</v>
      </c>
      <c r="B20" s="204">
        <f>+(B18-B17)/B17</f>
        <v>-0.11413334432644485</v>
      </c>
      <c r="C20" s="204"/>
      <c r="D20" s="204"/>
      <c r="E20" s="204"/>
      <c r="F20" s="204"/>
      <c r="K20" s="74" t="s">
        <v>207</v>
      </c>
    </row>
    <row r="21" spans="1:19" s="77" customFormat="1" ht="11.25" x14ac:dyDescent="0.2">
      <c r="F21" s="99"/>
    </row>
    <row r="22" spans="1:19" x14ac:dyDescent="0.2">
      <c r="B22" s="145"/>
      <c r="C22" s="145"/>
      <c r="D22" s="145"/>
      <c r="E22" s="145"/>
      <c r="F22" s="145"/>
      <c r="H22" s="66" t="s">
        <v>207</v>
      </c>
    </row>
    <row r="30" spans="1:19" x14ac:dyDescent="0.2">
      <c r="P30" s="79"/>
      <c r="Q30" s="79"/>
      <c r="R30" s="79"/>
      <c r="S30" s="79"/>
    </row>
    <row r="31" spans="1:19" x14ac:dyDescent="0.2">
      <c r="Q31" s="128"/>
      <c r="R31" s="128"/>
      <c r="S31" s="128"/>
    </row>
    <row r="32" spans="1:19" x14ac:dyDescent="0.2">
      <c r="Q32" s="128"/>
      <c r="R32" s="128"/>
      <c r="S32" s="128"/>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List46">
    <tabColor rgb="FF00B050"/>
  </sheetPr>
  <dimension ref="A1:N40"/>
  <sheetViews>
    <sheetView showGridLines="0" view="pageBreakPreview" zoomScaleNormal="70" zoomScaleSheetLayoutView="100" workbookViewId="0">
      <selection activeCell="M38" sqref="M38"/>
    </sheetView>
  </sheetViews>
  <sheetFormatPr defaultColWidth="9.140625" defaultRowHeight="12.75" x14ac:dyDescent="0.2"/>
  <cols>
    <col min="1" max="1" width="29" style="135" customWidth="1"/>
    <col min="2" max="14" width="8.85546875" style="135" customWidth="1"/>
    <col min="15" max="16384" width="9.140625" style="135"/>
  </cols>
  <sheetData>
    <row r="1" spans="1:14" ht="18" x14ac:dyDescent="0.25">
      <c r="A1" s="241" t="s">
        <v>284</v>
      </c>
      <c r="N1" s="246" t="str">
        <f>'3'!N1</f>
        <v>2022</v>
      </c>
    </row>
    <row r="2" spans="1:14" s="74" customFormat="1" ht="6" customHeight="1" x14ac:dyDescent="0.2"/>
    <row r="3" spans="1:14" s="74" customFormat="1" ht="12" x14ac:dyDescent="0.2">
      <c r="A3" s="250"/>
      <c r="B3" s="226" t="s">
        <v>8</v>
      </c>
      <c r="C3" s="226" t="s">
        <v>9</v>
      </c>
      <c r="D3" s="226" t="s">
        <v>10</v>
      </c>
      <c r="E3" s="226" t="s">
        <v>11</v>
      </c>
      <c r="F3" s="226" t="s">
        <v>12</v>
      </c>
      <c r="G3" s="226" t="s">
        <v>13</v>
      </c>
      <c r="H3" s="226" t="s">
        <v>14</v>
      </c>
      <c r="I3" s="226" t="s">
        <v>15</v>
      </c>
      <c r="J3" s="226" t="s">
        <v>16</v>
      </c>
      <c r="K3" s="226" t="s">
        <v>17</v>
      </c>
      <c r="L3" s="226" t="s">
        <v>18</v>
      </c>
      <c r="M3" s="226" t="s">
        <v>19</v>
      </c>
      <c r="N3" s="226" t="s">
        <v>7</v>
      </c>
    </row>
    <row r="4" spans="1:14" s="74" customFormat="1" ht="12" x14ac:dyDescent="0.2">
      <c r="A4" s="250" t="s">
        <v>174</v>
      </c>
      <c r="B4" s="251">
        <v>24789.614332580768</v>
      </c>
      <c r="C4" s="251">
        <v>18587.654647233881</v>
      </c>
      <c r="D4" s="251">
        <v>16115.121097506724</v>
      </c>
      <c r="E4" s="251">
        <v>14166.977929142467</v>
      </c>
      <c r="F4" s="199">
        <v>11027.894622360014</v>
      </c>
      <c r="G4" s="199">
        <v>8452.3220745331619</v>
      </c>
      <c r="H4" s="199">
        <v>7792.7375030097019</v>
      </c>
      <c r="I4" s="199">
        <v>8048.3981191524163</v>
      </c>
      <c r="J4" s="199">
        <v>10334.80215149564</v>
      </c>
      <c r="K4" s="199">
        <v>13440.563805667993</v>
      </c>
      <c r="L4" s="199">
        <v>17328.765497294411</v>
      </c>
      <c r="M4" s="199">
        <v>20082.922531332715</v>
      </c>
      <c r="N4" s="199">
        <f>SUM(B4:M4)</f>
        <v>170167.77431130985</v>
      </c>
    </row>
    <row r="5" spans="1:14" s="74" customFormat="1" ht="12" x14ac:dyDescent="0.2">
      <c r="A5" s="250" t="s">
        <v>175</v>
      </c>
      <c r="B5" s="251">
        <v>20205.211442418869</v>
      </c>
      <c r="C5" s="251">
        <v>19893.166386910845</v>
      </c>
      <c r="D5" s="251">
        <v>19662.32644030562</v>
      </c>
      <c r="E5" s="251">
        <v>11150.511061000005</v>
      </c>
      <c r="F5" s="251">
        <v>9168.1220959999882</v>
      </c>
      <c r="G5" s="251">
        <v>8369.933464000007</v>
      </c>
      <c r="H5" s="251">
        <v>7962.9605086828433</v>
      </c>
      <c r="I5" s="251">
        <v>7784.6699982328591</v>
      </c>
      <c r="J5" s="251">
        <v>8704.8128491411444</v>
      </c>
      <c r="K5" s="251">
        <v>13135.075856000009</v>
      </c>
      <c r="L5" s="251">
        <v>16756.35448579998</v>
      </c>
      <c r="M5" s="251">
        <v>20131.118821399974</v>
      </c>
      <c r="N5" s="199">
        <f>SUM(B5:M5)</f>
        <v>162924.26340989216</v>
      </c>
    </row>
    <row r="6" spans="1:14" s="74" customFormat="1" ht="12" x14ac:dyDescent="0.2">
      <c r="A6" s="250" t="s">
        <v>186</v>
      </c>
      <c r="B6" s="251">
        <v>22056.231138374726</v>
      </c>
      <c r="C6" s="251">
        <v>17612.441168614285</v>
      </c>
      <c r="D6" s="251">
        <v>16140.55591734968</v>
      </c>
      <c r="E6" s="251">
        <v>12700.30037967562</v>
      </c>
      <c r="F6" s="251">
        <v>11948.6742721387</v>
      </c>
      <c r="G6" s="251">
        <v>8104.7389681090472</v>
      </c>
      <c r="H6" s="251">
        <v>7552.7618601204676</v>
      </c>
      <c r="I6" s="251">
        <v>7913.129605862202</v>
      </c>
      <c r="J6" s="251">
        <v>9512.4721570544771</v>
      </c>
      <c r="K6" s="251">
        <v>13236.202923498166</v>
      </c>
      <c r="L6" s="251">
        <v>16157.598374748417</v>
      </c>
      <c r="M6" s="251">
        <v>18978.460081062694</v>
      </c>
      <c r="N6" s="199">
        <f>SUM(B6:M6)</f>
        <v>161913.56684660848</v>
      </c>
    </row>
    <row r="7" spans="1:14" s="74" customFormat="1" ht="12" x14ac:dyDescent="0.2">
      <c r="A7" s="250" t="s">
        <v>191</v>
      </c>
      <c r="B7" s="251">
        <v>20414.695697199997</v>
      </c>
      <c r="C7" s="251">
        <v>16681.781302230935</v>
      </c>
      <c r="D7" s="251">
        <v>16432.290710786918</v>
      </c>
      <c r="E7" s="251">
        <v>12068.091523978623</v>
      </c>
      <c r="F7" s="251">
        <v>10838.722607399999</v>
      </c>
      <c r="G7" s="251">
        <v>8582.739557400002</v>
      </c>
      <c r="H7" s="251">
        <v>8024.1053863999996</v>
      </c>
      <c r="I7" s="251">
        <v>7694.3480824000017</v>
      </c>
      <c r="J7" s="251">
        <v>8809.2105876000023</v>
      </c>
      <c r="K7" s="251">
        <v>13094.066603000003</v>
      </c>
      <c r="L7" s="251">
        <v>16139.0916548</v>
      </c>
      <c r="M7" s="251">
        <v>18138.5645926</v>
      </c>
      <c r="N7" s="199">
        <f>SUM(B7:M7)</f>
        <v>156917.70830579643</v>
      </c>
    </row>
    <row r="8" spans="1:14" s="74" customFormat="1" ht="12" x14ac:dyDescent="0.2">
      <c r="A8" s="250" t="s">
        <v>200</v>
      </c>
      <c r="B8" s="251">
        <v>20171.284224691452</v>
      </c>
      <c r="C8" s="251">
        <v>18159.567656779116</v>
      </c>
      <c r="D8" s="251">
        <v>17195.773168257656</v>
      </c>
      <c r="E8" s="251">
        <v>14282.950376858931</v>
      </c>
      <c r="F8" s="251">
        <v>11518.726034990021</v>
      </c>
      <c r="G8" s="251">
        <v>7950.3148864610375</v>
      </c>
      <c r="H8" s="251">
        <v>7516.8225920681252</v>
      </c>
      <c r="I8" s="251">
        <v>7902.9028009583226</v>
      </c>
      <c r="J8" s="251">
        <v>8950.4626000209846</v>
      </c>
      <c r="K8" s="251">
        <v>12884.3395206</v>
      </c>
      <c r="L8" s="251">
        <v>16126.588141400005</v>
      </c>
      <c r="M8" s="251">
        <v>18997.6456932</v>
      </c>
      <c r="N8" s="199">
        <f>SUM(B8:M8)</f>
        <v>161657.37769628566</v>
      </c>
    </row>
    <row r="9" spans="1:14" s="74" customFormat="1" ht="12" x14ac:dyDescent="0.2">
      <c r="A9" s="250" t="s">
        <v>291</v>
      </c>
      <c r="B9" s="251">
        <f>+'3'!B6</f>
        <v>19299.368260087907</v>
      </c>
      <c r="C9" s="251">
        <f>+'3'!C6</f>
        <v>15769.663101604512</v>
      </c>
      <c r="D9" s="251">
        <f>+'3'!D6</f>
        <v>16180.425705781559</v>
      </c>
      <c r="E9" s="251"/>
      <c r="F9" s="251"/>
      <c r="G9" s="251"/>
      <c r="H9" s="251"/>
      <c r="I9" s="251"/>
      <c r="J9" s="251"/>
      <c r="K9" s="251"/>
      <c r="L9" s="251"/>
      <c r="M9" s="251"/>
      <c r="N9" s="199"/>
    </row>
    <row r="10" spans="1:14" s="74" customFormat="1" ht="12" x14ac:dyDescent="0.2">
      <c r="A10" s="250" t="s">
        <v>173</v>
      </c>
      <c r="B10" s="199">
        <f>+B9-B8</f>
        <v>-871.91596460354413</v>
      </c>
      <c r="C10" s="199">
        <f t="shared" ref="C10:D10" si="0">+C9-C8</f>
        <v>-2389.904555174604</v>
      </c>
      <c r="D10" s="199">
        <f t="shared" si="0"/>
        <v>-1015.3474624760966</v>
      </c>
      <c r="E10" s="199"/>
      <c r="F10" s="199"/>
      <c r="G10" s="199"/>
      <c r="H10" s="199"/>
      <c r="I10" s="199"/>
      <c r="J10" s="199"/>
      <c r="K10" s="199"/>
      <c r="L10" s="199"/>
      <c r="M10" s="199"/>
      <c r="N10" s="199"/>
    </row>
    <row r="11" spans="1:14" s="74" customFormat="1" ht="12" x14ac:dyDescent="0.2">
      <c r="A11" s="252" t="s">
        <v>173</v>
      </c>
      <c r="B11" s="204">
        <f>+(B9-B8)/B8</f>
        <v>-4.3225605018060338E-2</v>
      </c>
      <c r="C11" s="204">
        <f t="shared" ref="C11:D11" si="1">+(C9-C8)/C8</f>
        <v>-0.13160580694124802</v>
      </c>
      <c r="D11" s="204">
        <f t="shared" si="1"/>
        <v>-5.9046339617363983E-2</v>
      </c>
      <c r="E11" s="204"/>
      <c r="F11" s="204"/>
      <c r="G11" s="204"/>
      <c r="H11" s="204"/>
      <c r="I11" s="204"/>
      <c r="J11" s="204"/>
      <c r="K11" s="204"/>
      <c r="L11" s="204"/>
      <c r="M11" s="204"/>
      <c r="N11" s="204"/>
    </row>
    <row r="12" spans="1:14" s="74" customFormat="1" ht="12" x14ac:dyDescent="0.2">
      <c r="A12" s="250" t="s">
        <v>177</v>
      </c>
      <c r="B12" s="251">
        <v>16476.822179766976</v>
      </c>
      <c r="C12" s="251">
        <v>11652.657417777558</v>
      </c>
      <c r="D12" s="251">
        <v>9380.6852703481727</v>
      </c>
      <c r="E12" s="251">
        <v>7846.193223997293</v>
      </c>
      <c r="F12" s="199">
        <v>5061.2887705423582</v>
      </c>
      <c r="G12" s="199">
        <v>3193.7768574280017</v>
      </c>
      <c r="H12" s="199">
        <v>3007.0443668119965</v>
      </c>
      <c r="I12" s="199">
        <v>3096.8376864329985</v>
      </c>
      <c r="J12" s="199">
        <v>4788.2164451531989</v>
      </c>
      <c r="K12" s="199">
        <v>7068.3588332386589</v>
      </c>
      <c r="L12" s="199">
        <v>10311.59485671465</v>
      </c>
      <c r="M12" s="199">
        <v>12429.309362674645</v>
      </c>
      <c r="N12" s="199">
        <f>SUM(B12:M12)</f>
        <v>94312.785270886525</v>
      </c>
    </row>
    <row r="13" spans="1:14" s="74" customFormat="1" ht="12" x14ac:dyDescent="0.2">
      <c r="A13" s="250" t="s">
        <v>178</v>
      </c>
      <c r="B13" s="251">
        <v>12397.069831099539</v>
      </c>
      <c r="C13" s="251">
        <v>13087.221872299897</v>
      </c>
      <c r="D13" s="251">
        <v>12575.416378406882</v>
      </c>
      <c r="E13" s="251">
        <v>5467.8344289999941</v>
      </c>
      <c r="F13" s="251">
        <v>3743.2424710000009</v>
      </c>
      <c r="G13" s="251">
        <v>3165.3654920000004</v>
      </c>
      <c r="H13" s="251">
        <v>3043.6241652031026</v>
      </c>
      <c r="I13" s="251">
        <v>2999.7638298816937</v>
      </c>
      <c r="J13" s="251">
        <v>3661.2204678348253</v>
      </c>
      <c r="K13" s="251">
        <v>6796.5151675803781</v>
      </c>
      <c r="L13" s="251">
        <v>9833.6370210698151</v>
      </c>
      <c r="M13" s="251">
        <v>12263.302253070924</v>
      </c>
      <c r="N13" s="199">
        <f>SUM(B13:M13)</f>
        <v>89034.21337844705</v>
      </c>
    </row>
    <row r="14" spans="1:14" s="74" customFormat="1" ht="12" x14ac:dyDescent="0.2">
      <c r="A14" s="250" t="s">
        <v>187</v>
      </c>
      <c r="B14" s="251">
        <v>14046.377311420396</v>
      </c>
      <c r="C14" s="251">
        <v>10951.410166529387</v>
      </c>
      <c r="D14" s="251">
        <v>9402.398390045646</v>
      </c>
      <c r="E14" s="251">
        <v>6672.4892621367962</v>
      </c>
      <c r="F14" s="251">
        <v>6033.9070927347157</v>
      </c>
      <c r="G14" s="251">
        <v>3097.6822750865113</v>
      </c>
      <c r="H14" s="251">
        <v>2995.598948790941</v>
      </c>
      <c r="I14" s="251">
        <v>2998.0573648818954</v>
      </c>
      <c r="J14" s="251">
        <v>4052.1427974123844</v>
      </c>
      <c r="K14" s="251">
        <v>6857.3032858455736</v>
      </c>
      <c r="L14" s="251">
        <v>9198.7341189238541</v>
      </c>
      <c r="M14" s="251">
        <v>11460.965005056431</v>
      </c>
      <c r="N14" s="199">
        <f>SUM(B14:M14)</f>
        <v>87767.066018864542</v>
      </c>
    </row>
    <row r="15" spans="1:14" s="74" customFormat="1" ht="12" x14ac:dyDescent="0.2">
      <c r="A15" s="250" t="s">
        <v>192</v>
      </c>
      <c r="B15" s="251">
        <v>12828.653282152001</v>
      </c>
      <c r="C15" s="251">
        <v>10230.655329161164</v>
      </c>
      <c r="D15" s="251">
        <v>9811.6371772054445</v>
      </c>
      <c r="E15" s="251">
        <v>6347.7918524037395</v>
      </c>
      <c r="F15" s="251">
        <v>5236.2863215845528</v>
      </c>
      <c r="G15" s="251">
        <v>3234.8364849425575</v>
      </c>
      <c r="H15" s="251">
        <v>3001.1451649450755</v>
      </c>
      <c r="I15" s="251">
        <v>2961.1161144077792</v>
      </c>
      <c r="J15" s="251">
        <v>3737.8987321997274</v>
      </c>
      <c r="K15" s="251">
        <v>7281.3866980098837</v>
      </c>
      <c r="L15" s="251">
        <v>9737.8378540964059</v>
      </c>
      <c r="M15" s="251">
        <v>11519.251238123004</v>
      </c>
      <c r="N15" s="199">
        <f>SUM(B15:M15)</f>
        <v>85928.496249231335</v>
      </c>
    </row>
    <row r="16" spans="1:14" s="74" customFormat="1" ht="12" x14ac:dyDescent="0.2">
      <c r="A16" s="250" t="s">
        <v>201</v>
      </c>
      <c r="B16" s="251">
        <v>13031.248077676319</v>
      </c>
      <c r="C16" s="251">
        <v>11995.289081090546</v>
      </c>
      <c r="D16" s="251">
        <v>10838.348107460184</v>
      </c>
      <c r="E16" s="251">
        <v>8596.0324977396376</v>
      </c>
      <c r="F16" s="251">
        <v>5988.6269607167633</v>
      </c>
      <c r="G16" s="251">
        <v>3171.5763402263701</v>
      </c>
      <c r="H16" s="251">
        <v>2784.1930241585501</v>
      </c>
      <c r="I16" s="251">
        <v>3046.8894615463496</v>
      </c>
      <c r="J16" s="251">
        <v>3935.2941780859301</v>
      </c>
      <c r="K16" s="251">
        <v>7223.6160516536247</v>
      </c>
      <c r="L16" s="251">
        <v>9685.8104448233571</v>
      </c>
      <c r="M16" s="251">
        <v>12132.459909796044</v>
      </c>
      <c r="N16" s="199">
        <f>SUM(B16:M16)</f>
        <v>92429.38413497369</v>
      </c>
    </row>
    <row r="17" spans="1:14" s="74" customFormat="1" ht="12" x14ac:dyDescent="0.2">
      <c r="A17" s="250" t="s">
        <v>292</v>
      </c>
      <c r="B17" s="251">
        <f>+'3'!B14</f>
        <v>12063.388887410545</v>
      </c>
      <c r="C17" s="251">
        <f>+'3'!C14</f>
        <v>9795.4641228109904</v>
      </c>
      <c r="D17" s="251">
        <f>+'3'!D14</f>
        <v>9912.652956686783</v>
      </c>
      <c r="E17" s="251"/>
      <c r="F17" s="251"/>
      <c r="G17" s="251"/>
      <c r="H17" s="251"/>
      <c r="I17" s="251"/>
      <c r="J17" s="251"/>
      <c r="K17" s="251"/>
      <c r="L17" s="251"/>
      <c r="M17" s="251"/>
      <c r="N17" s="199"/>
    </row>
    <row r="18" spans="1:14" s="75" customFormat="1" ht="12" x14ac:dyDescent="0.2">
      <c r="A18" s="250" t="s">
        <v>176</v>
      </c>
      <c r="B18" s="199">
        <f>+B17-B16</f>
        <v>-967.85919026577358</v>
      </c>
      <c r="C18" s="199">
        <f t="shared" ref="C18:D18" si="2">+C17-C16</f>
        <v>-2199.8249582795561</v>
      </c>
      <c r="D18" s="199">
        <f t="shared" si="2"/>
        <v>-925.69515077340111</v>
      </c>
      <c r="E18" s="199"/>
      <c r="F18" s="199"/>
      <c r="G18" s="199"/>
      <c r="H18" s="199"/>
      <c r="I18" s="199"/>
      <c r="J18" s="199"/>
      <c r="K18" s="199"/>
      <c r="L18" s="199"/>
      <c r="M18" s="199"/>
      <c r="N18" s="199"/>
    </row>
    <row r="19" spans="1:14" s="74" customFormat="1" ht="12" x14ac:dyDescent="0.2">
      <c r="A19" s="252" t="s">
        <v>176</v>
      </c>
      <c r="B19" s="204">
        <f>+(B17-B16)/B16</f>
        <v>-7.4272179034316904E-2</v>
      </c>
      <c r="C19" s="204">
        <f t="shared" ref="C19:D19" si="3">+(C17-C16)/C16</f>
        <v>-0.18339074143259915</v>
      </c>
      <c r="D19" s="204">
        <f t="shared" si="3"/>
        <v>-8.5409247017655066E-2</v>
      </c>
      <c r="E19" s="204"/>
      <c r="F19" s="204"/>
      <c r="G19" s="204"/>
      <c r="H19" s="204"/>
      <c r="I19" s="204"/>
      <c r="J19" s="204"/>
      <c r="K19" s="204"/>
      <c r="L19" s="204"/>
      <c r="M19" s="204"/>
      <c r="N19" s="204"/>
    </row>
    <row r="20" spans="1:14" s="74" customFormat="1" ht="12" x14ac:dyDescent="0.2">
      <c r="A20" s="75"/>
      <c r="B20" s="75"/>
      <c r="C20" s="75"/>
      <c r="D20" s="75"/>
      <c r="E20" s="75"/>
      <c r="F20" s="75"/>
      <c r="G20" s="75"/>
      <c r="H20" s="75"/>
      <c r="I20" s="75"/>
      <c r="J20" s="75"/>
      <c r="K20" s="75"/>
      <c r="L20" s="75"/>
      <c r="M20" s="75"/>
      <c r="N20" s="99"/>
    </row>
    <row r="21" spans="1:14" s="74" customFormat="1" ht="12" x14ac:dyDescent="0.2"/>
    <row r="22" spans="1:14" s="74" customFormat="1" ht="12" x14ac:dyDescent="0.2"/>
    <row r="23" spans="1:14" s="74" customFormat="1" x14ac:dyDescent="0.2">
      <c r="A23" s="348"/>
      <c r="B23" s="348">
        <v>1</v>
      </c>
      <c r="C23" s="348">
        <v>2</v>
      </c>
      <c r="D23" s="348">
        <v>3</v>
      </c>
      <c r="E23" s="348">
        <v>4</v>
      </c>
      <c r="F23" s="348">
        <v>5</v>
      </c>
      <c r="G23" s="348">
        <v>6</v>
      </c>
      <c r="H23" s="348">
        <v>7</v>
      </c>
      <c r="I23" s="348">
        <v>8</v>
      </c>
      <c r="J23" s="348">
        <v>9</v>
      </c>
      <c r="K23" s="348">
        <v>10</v>
      </c>
      <c r="L23" s="348">
        <v>11</v>
      </c>
      <c r="M23" s="348">
        <v>12</v>
      </c>
    </row>
    <row r="24" spans="1:14" s="74" customFormat="1" x14ac:dyDescent="0.2">
      <c r="A24" s="348" t="s">
        <v>59</v>
      </c>
      <c r="B24" s="348" t="s">
        <v>8</v>
      </c>
      <c r="C24" s="348" t="s">
        <v>9</v>
      </c>
      <c r="D24" s="348" t="s">
        <v>10</v>
      </c>
      <c r="E24" s="348" t="s">
        <v>11</v>
      </c>
      <c r="F24" s="348" t="s">
        <v>12</v>
      </c>
      <c r="G24" s="348" t="s">
        <v>13</v>
      </c>
      <c r="H24" s="348" t="s">
        <v>14</v>
      </c>
      <c r="I24" s="348" t="s">
        <v>15</v>
      </c>
      <c r="J24" s="348" t="s">
        <v>16</v>
      </c>
      <c r="K24" s="348" t="s">
        <v>17</v>
      </c>
      <c r="L24" s="348" t="s">
        <v>18</v>
      </c>
      <c r="M24" s="348" t="s">
        <v>19</v>
      </c>
    </row>
    <row r="25" spans="1:14" s="74" customFormat="1" x14ac:dyDescent="0.2">
      <c r="A25" s="348" t="s">
        <v>293</v>
      </c>
      <c r="B25" s="349">
        <f>+MAX(B4:B8)</f>
        <v>24789.614332580768</v>
      </c>
      <c r="C25" s="349">
        <f t="shared" ref="C25:M25" si="4">+MAX(C4:C8)</f>
        <v>19893.166386910845</v>
      </c>
      <c r="D25" s="349">
        <f t="shared" si="4"/>
        <v>19662.32644030562</v>
      </c>
      <c r="E25" s="349">
        <f t="shared" si="4"/>
        <v>14282.950376858931</v>
      </c>
      <c r="F25" s="349">
        <f t="shared" si="4"/>
        <v>11948.6742721387</v>
      </c>
      <c r="G25" s="349">
        <f t="shared" si="4"/>
        <v>8582.739557400002</v>
      </c>
      <c r="H25" s="349">
        <f t="shared" si="4"/>
        <v>8024.1053863999996</v>
      </c>
      <c r="I25" s="349">
        <f t="shared" si="4"/>
        <v>8048.3981191524163</v>
      </c>
      <c r="J25" s="349">
        <f t="shared" si="4"/>
        <v>10334.80215149564</v>
      </c>
      <c r="K25" s="349">
        <f t="shared" si="4"/>
        <v>13440.563805667993</v>
      </c>
      <c r="L25" s="349">
        <f t="shared" si="4"/>
        <v>17328.765497294411</v>
      </c>
      <c r="M25" s="349">
        <f t="shared" si="4"/>
        <v>20131.118821399974</v>
      </c>
    </row>
    <row r="26" spans="1:14" s="74" customFormat="1" x14ac:dyDescent="0.2">
      <c r="A26" s="348" t="s">
        <v>294</v>
      </c>
      <c r="B26" s="349">
        <f>+MIN(B4:B8)</f>
        <v>20171.284224691452</v>
      </c>
      <c r="C26" s="349">
        <f t="shared" ref="C26:M26" si="5">+MIN(C4:C8)</f>
        <v>16681.781302230935</v>
      </c>
      <c r="D26" s="349">
        <f t="shared" si="5"/>
        <v>16115.121097506724</v>
      </c>
      <c r="E26" s="349">
        <f t="shared" si="5"/>
        <v>11150.511061000005</v>
      </c>
      <c r="F26" s="349">
        <f t="shared" si="5"/>
        <v>9168.1220959999882</v>
      </c>
      <c r="G26" s="349">
        <f t="shared" si="5"/>
        <v>7950.3148864610375</v>
      </c>
      <c r="H26" s="349">
        <f t="shared" si="5"/>
        <v>7516.8225920681252</v>
      </c>
      <c r="I26" s="349">
        <f t="shared" si="5"/>
        <v>7694.3480824000017</v>
      </c>
      <c r="J26" s="349">
        <f t="shared" si="5"/>
        <v>8704.8128491411444</v>
      </c>
      <c r="K26" s="349">
        <f t="shared" si="5"/>
        <v>12884.3395206</v>
      </c>
      <c r="L26" s="349">
        <f t="shared" si="5"/>
        <v>16126.588141400005</v>
      </c>
      <c r="M26" s="349">
        <f t="shared" si="5"/>
        <v>18138.5645926</v>
      </c>
    </row>
    <row r="27" spans="1:14" s="74" customFormat="1" x14ac:dyDescent="0.2">
      <c r="A27" s="348" t="s">
        <v>295</v>
      </c>
      <c r="B27" s="349">
        <f>+B25-B26</f>
        <v>4618.3301078893164</v>
      </c>
      <c r="C27" s="349">
        <f t="shared" ref="C27:M27" si="6">+C25-C26</f>
        <v>3211.3850846799105</v>
      </c>
      <c r="D27" s="349">
        <f t="shared" si="6"/>
        <v>3547.2053427988958</v>
      </c>
      <c r="E27" s="349">
        <f t="shared" si="6"/>
        <v>3132.4393158589264</v>
      </c>
      <c r="F27" s="349">
        <f t="shared" si="6"/>
        <v>2780.5521761387117</v>
      </c>
      <c r="G27" s="349">
        <f t="shared" si="6"/>
        <v>632.42467093896448</v>
      </c>
      <c r="H27" s="349">
        <f t="shared" si="6"/>
        <v>507.28279433187436</v>
      </c>
      <c r="I27" s="349">
        <f t="shared" si="6"/>
        <v>354.0500367524146</v>
      </c>
      <c r="J27" s="349">
        <f t="shared" si="6"/>
        <v>1629.9893023544955</v>
      </c>
      <c r="K27" s="349">
        <f t="shared" si="6"/>
        <v>556.22428506799224</v>
      </c>
      <c r="L27" s="349">
        <f t="shared" si="6"/>
        <v>1202.177355894406</v>
      </c>
      <c r="M27" s="349">
        <f t="shared" si="6"/>
        <v>1992.5542287999742</v>
      </c>
    </row>
    <row r="28" spans="1:14" s="74" customFormat="1" x14ac:dyDescent="0.2">
      <c r="A28" s="348">
        <v>2021</v>
      </c>
      <c r="B28" s="349">
        <f>+B8</f>
        <v>20171.284224691452</v>
      </c>
      <c r="C28" s="349">
        <f t="shared" ref="C28:M28" si="7">+C8</f>
        <v>18159.567656779116</v>
      </c>
      <c r="D28" s="349">
        <f t="shared" si="7"/>
        <v>17195.773168257656</v>
      </c>
      <c r="E28" s="349">
        <f t="shared" si="7"/>
        <v>14282.950376858931</v>
      </c>
      <c r="F28" s="349">
        <f t="shared" si="7"/>
        <v>11518.726034990021</v>
      </c>
      <c r="G28" s="349">
        <f t="shared" si="7"/>
        <v>7950.3148864610375</v>
      </c>
      <c r="H28" s="349">
        <f t="shared" si="7"/>
        <v>7516.8225920681252</v>
      </c>
      <c r="I28" s="349">
        <f t="shared" si="7"/>
        <v>7902.9028009583226</v>
      </c>
      <c r="J28" s="349">
        <f t="shared" si="7"/>
        <v>8950.4626000209846</v>
      </c>
      <c r="K28" s="349">
        <f t="shared" si="7"/>
        <v>12884.3395206</v>
      </c>
      <c r="L28" s="349">
        <f t="shared" si="7"/>
        <v>16126.588141400005</v>
      </c>
      <c r="M28" s="349">
        <f t="shared" si="7"/>
        <v>18997.6456932</v>
      </c>
    </row>
    <row r="29" spans="1:14" s="74" customFormat="1" x14ac:dyDescent="0.2">
      <c r="A29" s="348">
        <v>2022</v>
      </c>
      <c r="B29" s="349">
        <f>+B9</f>
        <v>19299.368260087907</v>
      </c>
      <c r="C29" s="349">
        <f t="shared" ref="C29:D29" si="8">+C9</f>
        <v>15769.663101604512</v>
      </c>
      <c r="D29" s="349">
        <f t="shared" si="8"/>
        <v>16180.425705781559</v>
      </c>
      <c r="E29" s="348"/>
      <c r="F29" s="348"/>
      <c r="G29" s="348"/>
      <c r="H29" s="348"/>
      <c r="I29" s="348"/>
      <c r="J29" s="348"/>
      <c r="K29" s="348"/>
      <c r="L29" s="348"/>
      <c r="M29" s="348"/>
    </row>
    <row r="30" spans="1:14" s="74" customFormat="1" x14ac:dyDescent="0.2">
      <c r="A30" s="348"/>
      <c r="B30" s="348"/>
      <c r="C30" s="348"/>
      <c r="D30" s="348"/>
      <c r="E30" s="348"/>
      <c r="F30" s="348"/>
      <c r="G30" s="348"/>
      <c r="H30" s="348"/>
      <c r="I30" s="348"/>
      <c r="J30" s="348"/>
      <c r="K30" s="348"/>
      <c r="L30" s="348"/>
      <c r="M30" s="348"/>
    </row>
    <row r="31" spans="1:14" s="74" customFormat="1" x14ac:dyDescent="0.2">
      <c r="A31" s="348" t="s">
        <v>116</v>
      </c>
      <c r="B31" s="348"/>
      <c r="C31" s="348"/>
      <c r="D31" s="348"/>
      <c r="E31" s="348"/>
      <c r="F31" s="348"/>
      <c r="G31" s="348"/>
      <c r="H31" s="348"/>
      <c r="I31" s="348"/>
      <c r="J31" s="348"/>
      <c r="K31" s="348"/>
      <c r="L31" s="348"/>
      <c r="M31" s="348"/>
    </row>
    <row r="32" spans="1:14" s="74" customFormat="1" x14ac:dyDescent="0.2">
      <c r="A32" s="348" t="s">
        <v>293</v>
      </c>
      <c r="B32" s="349">
        <f>+MAX(B12:B16)</f>
        <v>16476.822179766976</v>
      </c>
      <c r="C32" s="349">
        <f t="shared" ref="C32:M32" si="9">+MAX(C12:C16)</f>
        <v>13087.221872299897</v>
      </c>
      <c r="D32" s="349">
        <f t="shared" si="9"/>
        <v>12575.416378406882</v>
      </c>
      <c r="E32" s="349">
        <f t="shared" si="9"/>
        <v>8596.0324977396376</v>
      </c>
      <c r="F32" s="349">
        <f t="shared" si="9"/>
        <v>6033.9070927347157</v>
      </c>
      <c r="G32" s="349">
        <f t="shared" si="9"/>
        <v>3234.8364849425575</v>
      </c>
      <c r="H32" s="349">
        <f t="shared" si="9"/>
        <v>3043.6241652031026</v>
      </c>
      <c r="I32" s="349">
        <f t="shared" si="9"/>
        <v>3096.8376864329985</v>
      </c>
      <c r="J32" s="349">
        <f t="shared" si="9"/>
        <v>4788.2164451531989</v>
      </c>
      <c r="K32" s="349">
        <f t="shared" si="9"/>
        <v>7281.3866980098837</v>
      </c>
      <c r="L32" s="349">
        <f t="shared" si="9"/>
        <v>10311.59485671465</v>
      </c>
      <c r="M32" s="349">
        <f t="shared" si="9"/>
        <v>12429.309362674645</v>
      </c>
    </row>
    <row r="33" spans="1:14" s="74" customFormat="1" x14ac:dyDescent="0.2">
      <c r="A33" s="348" t="s">
        <v>294</v>
      </c>
      <c r="B33" s="349">
        <f>+MIN(B12:B16)</f>
        <v>12397.069831099539</v>
      </c>
      <c r="C33" s="349">
        <f t="shared" ref="C33:M33" si="10">+MIN(C12:C16)</f>
        <v>10230.655329161164</v>
      </c>
      <c r="D33" s="349">
        <f t="shared" si="10"/>
        <v>9380.6852703481727</v>
      </c>
      <c r="E33" s="349">
        <f t="shared" si="10"/>
        <v>5467.8344289999941</v>
      </c>
      <c r="F33" s="349">
        <f t="shared" si="10"/>
        <v>3743.2424710000009</v>
      </c>
      <c r="G33" s="349">
        <f t="shared" si="10"/>
        <v>3097.6822750865113</v>
      </c>
      <c r="H33" s="349">
        <f t="shared" si="10"/>
        <v>2784.1930241585501</v>
      </c>
      <c r="I33" s="349">
        <f t="shared" si="10"/>
        <v>2961.1161144077792</v>
      </c>
      <c r="J33" s="349">
        <f t="shared" si="10"/>
        <v>3661.2204678348253</v>
      </c>
      <c r="K33" s="349">
        <f t="shared" si="10"/>
        <v>6796.5151675803781</v>
      </c>
      <c r="L33" s="349">
        <f t="shared" si="10"/>
        <v>9198.7341189238541</v>
      </c>
      <c r="M33" s="349">
        <f t="shared" si="10"/>
        <v>11460.965005056431</v>
      </c>
    </row>
    <row r="34" spans="1:14" s="74" customFormat="1" x14ac:dyDescent="0.2">
      <c r="A34" s="348" t="s">
        <v>295</v>
      </c>
      <c r="B34" s="349">
        <f>+B32-B33</f>
        <v>4079.7523486674363</v>
      </c>
      <c r="C34" s="349">
        <f t="shared" ref="C34:M34" si="11">+C32-C33</f>
        <v>2856.5665431387333</v>
      </c>
      <c r="D34" s="349">
        <f t="shared" si="11"/>
        <v>3194.7311080587097</v>
      </c>
      <c r="E34" s="349">
        <f t="shared" si="11"/>
        <v>3128.1980687396435</v>
      </c>
      <c r="F34" s="349">
        <f t="shared" si="11"/>
        <v>2290.6646217347147</v>
      </c>
      <c r="G34" s="349">
        <f t="shared" si="11"/>
        <v>137.15420985604624</v>
      </c>
      <c r="H34" s="349">
        <f t="shared" si="11"/>
        <v>259.43114104455253</v>
      </c>
      <c r="I34" s="349">
        <f t="shared" si="11"/>
        <v>135.7215720252193</v>
      </c>
      <c r="J34" s="349">
        <f t="shared" si="11"/>
        <v>1126.9959773183737</v>
      </c>
      <c r="K34" s="349">
        <f t="shared" si="11"/>
        <v>484.87153042950558</v>
      </c>
      <c r="L34" s="349">
        <f t="shared" si="11"/>
        <v>1112.8607377907956</v>
      </c>
      <c r="M34" s="349">
        <f t="shared" si="11"/>
        <v>968.34435761821442</v>
      </c>
    </row>
    <row r="35" spans="1:14" s="74" customFormat="1" x14ac:dyDescent="0.2">
      <c r="A35" s="348">
        <v>2021</v>
      </c>
      <c r="B35" s="349">
        <f>+B16</f>
        <v>13031.248077676319</v>
      </c>
      <c r="C35" s="349">
        <f t="shared" ref="C35:M35" si="12">+C16</f>
        <v>11995.289081090546</v>
      </c>
      <c r="D35" s="349">
        <f t="shared" si="12"/>
        <v>10838.348107460184</v>
      </c>
      <c r="E35" s="349">
        <f t="shared" si="12"/>
        <v>8596.0324977396376</v>
      </c>
      <c r="F35" s="349">
        <f t="shared" si="12"/>
        <v>5988.6269607167633</v>
      </c>
      <c r="G35" s="349">
        <f t="shared" si="12"/>
        <v>3171.5763402263701</v>
      </c>
      <c r="H35" s="349">
        <f t="shared" si="12"/>
        <v>2784.1930241585501</v>
      </c>
      <c r="I35" s="349">
        <f t="shared" si="12"/>
        <v>3046.8894615463496</v>
      </c>
      <c r="J35" s="349">
        <f t="shared" si="12"/>
        <v>3935.2941780859301</v>
      </c>
      <c r="K35" s="349">
        <f t="shared" si="12"/>
        <v>7223.6160516536247</v>
      </c>
      <c r="L35" s="349">
        <f t="shared" si="12"/>
        <v>9685.8104448233571</v>
      </c>
      <c r="M35" s="349">
        <f t="shared" si="12"/>
        <v>12132.459909796044</v>
      </c>
    </row>
    <row r="36" spans="1:14" s="74" customFormat="1" x14ac:dyDescent="0.2">
      <c r="A36" s="348">
        <v>2022</v>
      </c>
      <c r="B36" s="349">
        <f>+B17</f>
        <v>12063.388887410545</v>
      </c>
      <c r="C36" s="349">
        <f t="shared" ref="C36:D36" si="13">+C17</f>
        <v>9795.4641228109904</v>
      </c>
      <c r="D36" s="349">
        <f t="shared" si="13"/>
        <v>9912.652956686783</v>
      </c>
      <c r="E36" s="348"/>
      <c r="F36" s="348"/>
      <c r="G36" s="348"/>
      <c r="H36" s="348"/>
      <c r="I36" s="348"/>
      <c r="J36" s="348"/>
      <c r="K36" s="348"/>
      <c r="L36" s="348"/>
      <c r="M36" s="348"/>
    </row>
    <row r="37" spans="1:14" s="74" customFormat="1" ht="12" x14ac:dyDescent="0.2"/>
    <row r="38" spans="1:14" s="74" customFormat="1" ht="12" x14ac:dyDescent="0.2"/>
    <row r="39" spans="1:14" x14ac:dyDescent="0.2">
      <c r="A39" s="74"/>
      <c r="B39" s="74"/>
      <c r="C39" s="74"/>
      <c r="D39" s="74"/>
      <c r="E39" s="74"/>
      <c r="F39" s="74"/>
      <c r="G39" s="74"/>
      <c r="H39" s="74"/>
      <c r="I39" s="74"/>
      <c r="J39" s="74"/>
      <c r="K39" s="74"/>
      <c r="L39" s="74"/>
      <c r="M39" s="74"/>
      <c r="N39" s="74"/>
    </row>
    <row r="40" spans="1:14" x14ac:dyDescent="0.2">
      <c r="A40" s="74"/>
      <c r="B40" s="74"/>
      <c r="C40" s="74"/>
      <c r="D40" s="74"/>
      <c r="E40" s="74"/>
      <c r="F40" s="74"/>
      <c r="G40" s="74"/>
      <c r="H40" s="74"/>
      <c r="I40" s="74"/>
      <c r="J40" s="74"/>
      <c r="K40" s="74"/>
      <c r="L40" s="74"/>
      <c r="M40" s="74"/>
      <c r="N40" s="74"/>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List47">
    <tabColor rgb="FF00B050"/>
  </sheetPr>
  <dimension ref="A1:P39"/>
  <sheetViews>
    <sheetView showGridLines="0" view="pageBreakPreview" zoomScaleNormal="70" zoomScaleSheetLayoutView="100" workbookViewId="0">
      <selection activeCell="J4" sqref="J4:K4"/>
    </sheetView>
  </sheetViews>
  <sheetFormatPr defaultColWidth="9.140625" defaultRowHeight="12" x14ac:dyDescent="0.2"/>
  <cols>
    <col min="1" max="1" width="21" style="66" customWidth="1"/>
    <col min="2" max="2" width="9.42578125" style="132" customWidth="1"/>
    <col min="3" max="3" width="10.7109375" style="132" customWidth="1"/>
    <col min="4" max="4" width="9.28515625" style="66" customWidth="1"/>
    <col min="5" max="5" width="8.7109375" style="66" customWidth="1"/>
    <col min="6" max="6" width="4.7109375" style="132" customWidth="1"/>
    <col min="7" max="7" width="18.7109375" style="66" bestFit="1" customWidth="1"/>
    <col min="8" max="8" width="8.28515625" style="132" customWidth="1"/>
    <col min="9" max="9" width="8.28515625" style="66" customWidth="1"/>
    <col min="10" max="10" width="8.28515625" style="132" customWidth="1"/>
    <col min="11" max="11" width="9.28515625" style="66" customWidth="1"/>
    <col min="12" max="12" width="7.85546875" style="66" customWidth="1"/>
    <col min="13" max="15" width="8.5703125" style="66" customWidth="1"/>
    <col min="16" max="16" width="10.42578125" style="66" customWidth="1"/>
    <col min="17" max="17" width="10" style="66" customWidth="1"/>
    <col min="18" max="18" width="11.42578125" style="66" bestFit="1" customWidth="1"/>
    <col min="19" max="16384" width="9.140625" style="66"/>
  </cols>
  <sheetData>
    <row r="1" spans="1:16" s="76" customFormat="1" ht="18" x14ac:dyDescent="0.25">
      <c r="A1" s="241" t="s">
        <v>299</v>
      </c>
      <c r="B1" s="133"/>
      <c r="C1" s="133"/>
      <c r="D1" s="72"/>
      <c r="E1" s="72"/>
      <c r="F1" s="133"/>
      <c r="G1" s="72"/>
      <c r="H1" s="133"/>
      <c r="I1" s="246" t="str">
        <f>'3'!N1</f>
        <v>2022</v>
      </c>
      <c r="K1" s="72"/>
      <c r="M1" s="72"/>
      <c r="N1" s="72"/>
    </row>
    <row r="2" spans="1:16" ht="6" customHeight="1" x14ac:dyDescent="0.2">
      <c r="A2" s="7"/>
      <c r="B2" s="131"/>
      <c r="C2" s="131"/>
      <c r="D2" s="7"/>
      <c r="E2" s="7"/>
      <c r="F2" s="131"/>
      <c r="G2" s="7"/>
      <c r="H2" s="131"/>
      <c r="I2" s="7"/>
      <c r="J2" s="131"/>
      <c r="K2" s="7"/>
      <c r="L2" s="7"/>
      <c r="M2" s="7"/>
      <c r="N2" s="7"/>
      <c r="O2" s="7"/>
      <c r="P2" s="7"/>
    </row>
    <row r="3" spans="1:16" ht="36" x14ac:dyDescent="0.2">
      <c r="A3" s="252"/>
      <c r="B3" s="211" t="s">
        <v>297</v>
      </c>
      <c r="C3" s="211" t="s">
        <v>298</v>
      </c>
      <c r="D3" s="211" t="s">
        <v>296</v>
      </c>
      <c r="E3" s="211" t="s">
        <v>172</v>
      </c>
      <c r="F3" s="136"/>
      <c r="G3" s="252"/>
      <c r="H3" s="211" t="s">
        <v>297</v>
      </c>
      <c r="I3" s="211" t="s">
        <v>298</v>
      </c>
      <c r="J3" s="211" t="s">
        <v>296</v>
      </c>
      <c r="K3" s="211" t="s">
        <v>172</v>
      </c>
    </row>
    <row r="4" spans="1:16" s="79" customFormat="1" x14ac:dyDescent="0.2">
      <c r="A4" s="253" t="s">
        <v>59</v>
      </c>
      <c r="B4" s="223">
        <f>SUM(B5:B20)</f>
        <v>51249.457067473973</v>
      </c>
      <c r="C4" s="223">
        <f>SUM(C5:C20)</f>
        <v>55526.625049728231</v>
      </c>
      <c r="D4" s="223">
        <f t="shared" ref="D4:D20" si="0">+B4-C4</f>
        <v>-4277.1679822542574</v>
      </c>
      <c r="E4" s="207">
        <f t="shared" ref="E4:E17" si="1">+B4/C4-1</f>
        <v>-7.7029136534477516E-2</v>
      </c>
      <c r="F4" s="134"/>
      <c r="G4" s="253" t="s">
        <v>116</v>
      </c>
      <c r="H4" s="223">
        <f>SUM(H5:H20)</f>
        <v>31771.50596690832</v>
      </c>
      <c r="I4" s="223">
        <f>SUM(I5:I20)</f>
        <v>35864.885266227051</v>
      </c>
      <c r="J4" s="223">
        <f t="shared" ref="J4:J20" si="2">+H4-I4</f>
        <v>-4093.3792993187308</v>
      </c>
      <c r="K4" s="207">
        <f t="shared" ref="K4:K20" si="3">+H4/I4-1</f>
        <v>-0.11413334432644484</v>
      </c>
    </row>
    <row r="5" spans="1:16" x14ac:dyDescent="0.2">
      <c r="A5" s="201" t="s">
        <v>40</v>
      </c>
      <c r="B5" s="224">
        <f>+'4.1'!B8+'4.1'!C8+'4.1'!D8</f>
        <v>6738.685168</v>
      </c>
      <c r="C5" s="224">
        <v>6961.7399960000012</v>
      </c>
      <c r="D5" s="224">
        <f t="shared" si="0"/>
        <v>-223.05482800000118</v>
      </c>
      <c r="E5" s="254">
        <f t="shared" si="1"/>
        <v>-3.2040097465312001E-2</v>
      </c>
      <c r="G5" s="201" t="s">
        <v>40</v>
      </c>
      <c r="H5" s="224">
        <f>+'5.1'!B8+'5.1'!C8+'5.1'!D8</f>
        <v>2698.9550050000003</v>
      </c>
      <c r="I5" s="224">
        <v>3022.6321269999999</v>
      </c>
      <c r="J5" s="224">
        <f t="shared" si="2"/>
        <v>-323.6771219999996</v>
      </c>
      <c r="K5" s="254">
        <f t="shared" si="3"/>
        <v>-0.10708452381906397</v>
      </c>
    </row>
    <row r="6" spans="1:16" x14ac:dyDescent="0.2">
      <c r="A6" s="201" t="s">
        <v>39</v>
      </c>
      <c r="B6" s="224">
        <f>+'4.1'!B9+'4.1'!C9+'4.1'!D9</f>
        <v>1194.0138360000001</v>
      </c>
      <c r="C6" s="224">
        <v>1193.0957630000005</v>
      </c>
      <c r="D6" s="224">
        <f t="shared" si="0"/>
        <v>0.91807299999959469</v>
      </c>
      <c r="E6" s="254">
        <f t="shared" si="1"/>
        <v>7.6948810688182157E-4</v>
      </c>
      <c r="G6" s="201" t="s">
        <v>39</v>
      </c>
      <c r="H6" s="224">
        <f>+'5.1'!B9+'5.1'!C9+'5.1'!D9</f>
        <v>194.18929600000001</v>
      </c>
      <c r="I6" s="224">
        <v>186.54001400000001</v>
      </c>
      <c r="J6" s="224">
        <f t="shared" si="2"/>
        <v>7.6492819999999995</v>
      </c>
      <c r="K6" s="254">
        <f t="shared" si="3"/>
        <v>4.1006118933817559E-2</v>
      </c>
    </row>
    <row r="7" spans="1:16" x14ac:dyDescent="0.2">
      <c r="A7" s="201" t="s">
        <v>38</v>
      </c>
      <c r="B7" s="224">
        <f>+'4.1'!B10+'4.1'!C10+'4.1'!D10</f>
        <v>4977.8478209999994</v>
      </c>
      <c r="C7" s="224">
        <v>5671.3174479999998</v>
      </c>
      <c r="D7" s="224">
        <f t="shared" si="0"/>
        <v>-693.4696270000004</v>
      </c>
      <c r="E7" s="254">
        <f t="shared" si="1"/>
        <v>-0.12227663737013239</v>
      </c>
      <c r="G7" s="201" t="s">
        <v>38</v>
      </c>
      <c r="H7" s="224">
        <f>+'5.1'!B10+'5.1'!C10+'5.1'!D10</f>
        <v>3646.9837109999999</v>
      </c>
      <c r="I7" s="224">
        <v>4170.2421210000002</v>
      </c>
      <c r="J7" s="224">
        <f t="shared" si="2"/>
        <v>-523.25841000000037</v>
      </c>
      <c r="K7" s="254">
        <f t="shared" si="3"/>
        <v>-0.12547434772792665</v>
      </c>
    </row>
    <row r="8" spans="1:16" x14ac:dyDescent="0.2">
      <c r="A8" s="201" t="s">
        <v>60</v>
      </c>
      <c r="B8" s="224">
        <f>+'4.1'!B11+'4.1'!C11+'4.1'!D11</f>
        <v>14.29278</v>
      </c>
      <c r="C8" s="224">
        <v>7.3989500000000001</v>
      </c>
      <c r="D8" s="224">
        <f t="shared" si="0"/>
        <v>6.8938300000000003</v>
      </c>
      <c r="E8" s="254">
        <f t="shared" si="1"/>
        <v>0.93173085370221442</v>
      </c>
      <c r="G8" s="201" t="s">
        <v>60</v>
      </c>
      <c r="H8" s="224">
        <f>+'5.1'!B11+'5.1'!C11+'5.1'!D11</f>
        <v>13.272959999999999</v>
      </c>
      <c r="I8" s="224">
        <v>6.5039099999999994</v>
      </c>
      <c r="J8" s="224">
        <f t="shared" si="2"/>
        <v>6.76905</v>
      </c>
      <c r="K8" s="254">
        <f t="shared" si="3"/>
        <v>1.0407662467654073</v>
      </c>
    </row>
    <row r="9" spans="1:16" x14ac:dyDescent="0.2">
      <c r="A9" s="201" t="s">
        <v>193</v>
      </c>
      <c r="B9" s="224">
        <f>+'4.1'!B12+'4.1'!C12+'4.1'!D12</f>
        <v>4.3929399999999994</v>
      </c>
      <c r="C9" s="224">
        <v>38.213232826950716</v>
      </c>
      <c r="D9" s="224">
        <f t="shared" si="0"/>
        <v>-33.82029282695072</v>
      </c>
      <c r="E9" s="254">
        <f t="shared" si="1"/>
        <v>-0.88504139338606858</v>
      </c>
      <c r="G9" s="201" t="s">
        <v>193</v>
      </c>
      <c r="H9" s="224">
        <f>+'5.1'!B12+'5.1'!C12+'5.1'!D12</f>
        <v>3.2284079999999999</v>
      </c>
      <c r="I9" s="224">
        <v>37.726232826950707</v>
      </c>
      <c r="J9" s="224">
        <f t="shared" si="2"/>
        <v>-34.497824826950705</v>
      </c>
      <c r="K9" s="254">
        <f t="shared" si="3"/>
        <v>-0.91442538101250059</v>
      </c>
    </row>
    <row r="10" spans="1:16" x14ac:dyDescent="0.2">
      <c r="A10" s="201" t="s">
        <v>194</v>
      </c>
      <c r="B10" s="224">
        <f>+'4.1'!B13+'4.1'!C13+'4.1'!D13</f>
        <v>0.11840000000000001</v>
      </c>
      <c r="C10" s="224">
        <v>6.8825999999999998E-2</v>
      </c>
      <c r="D10" s="224">
        <f t="shared" si="0"/>
        <v>4.9574000000000007E-2</v>
      </c>
      <c r="E10" s="254">
        <f t="shared" si="1"/>
        <v>0.72028012669630681</v>
      </c>
      <c r="G10" s="201" t="s">
        <v>194</v>
      </c>
      <c r="H10" s="224">
        <f>+'5.1'!B13+'5.1'!C13+'5.1'!D13</f>
        <v>0.11840000000000001</v>
      </c>
      <c r="I10" s="224">
        <v>6.8825999999999998E-2</v>
      </c>
      <c r="J10" s="224">
        <f t="shared" si="2"/>
        <v>4.9574000000000007E-2</v>
      </c>
      <c r="K10" s="254">
        <f t="shared" si="3"/>
        <v>0.72028012669630681</v>
      </c>
    </row>
    <row r="11" spans="1:16" x14ac:dyDescent="0.2">
      <c r="A11" s="201" t="s">
        <v>37</v>
      </c>
      <c r="B11" s="224">
        <f>+'4.1'!B14+'4.1'!C14+'4.1'!D14</f>
        <v>21271.240919</v>
      </c>
      <c r="C11" s="224">
        <v>22603.151925000006</v>
      </c>
      <c r="D11" s="224">
        <f t="shared" si="0"/>
        <v>-1331.9110060000057</v>
      </c>
      <c r="E11" s="254">
        <f t="shared" si="1"/>
        <v>-5.8925897167768748E-2</v>
      </c>
      <c r="G11" s="201" t="s">
        <v>37</v>
      </c>
      <c r="H11" s="224">
        <f>+'5.1'!B14+'5.1'!C14+'5.1'!D14</f>
        <v>14443.406704000003</v>
      </c>
      <c r="I11" s="224">
        <v>16047.853869999995</v>
      </c>
      <c r="J11" s="224">
        <f t="shared" si="2"/>
        <v>-1604.4471659999926</v>
      </c>
      <c r="K11" s="254">
        <f t="shared" si="3"/>
        <v>-9.9978924222344778E-2</v>
      </c>
    </row>
    <row r="12" spans="1:16" x14ac:dyDescent="0.2">
      <c r="A12" s="201" t="s">
        <v>72</v>
      </c>
      <c r="B12" s="224">
        <f>+'4.1'!B15+'4.1'!C15+'4.1'!D15</f>
        <v>352.12</v>
      </c>
      <c r="C12" s="224">
        <v>378.16800000000001</v>
      </c>
      <c r="D12" s="224">
        <f t="shared" si="0"/>
        <v>-26.048000000000002</v>
      </c>
      <c r="E12" s="254">
        <f t="shared" si="1"/>
        <v>-6.8879439825685895E-2</v>
      </c>
      <c r="G12" s="201" t="s">
        <v>72</v>
      </c>
      <c r="H12" s="224">
        <f>+'5.1'!B15+'5.1'!C15+'5.1'!D15</f>
        <v>92.156800000000018</v>
      </c>
      <c r="I12" s="224">
        <v>95.094290000000001</v>
      </c>
      <c r="J12" s="224">
        <f t="shared" si="2"/>
        <v>-2.9374899999999826</v>
      </c>
      <c r="K12" s="254">
        <f t="shared" si="3"/>
        <v>-3.0890287944733363E-2</v>
      </c>
    </row>
    <row r="13" spans="1:16" x14ac:dyDescent="0.2">
      <c r="A13" s="201" t="s">
        <v>36</v>
      </c>
      <c r="B13" s="224">
        <f>+'4.1'!B16+'4.1'!C16+'4.1'!D16</f>
        <v>0</v>
      </c>
      <c r="C13" s="224">
        <v>9.0999999999999998E-2</v>
      </c>
      <c r="D13" s="224">
        <f t="shared" si="0"/>
        <v>-9.0999999999999998E-2</v>
      </c>
      <c r="E13" s="254">
        <v>0</v>
      </c>
      <c r="G13" s="201" t="s">
        <v>36</v>
      </c>
      <c r="H13" s="224">
        <f>+'5.1'!B16+'5.1'!C16+'5.1'!D16</f>
        <v>0</v>
      </c>
      <c r="I13" s="224">
        <v>9.0999999999999998E-2</v>
      </c>
      <c r="J13" s="224">
        <f t="shared" si="2"/>
        <v>-9.0999999999999998E-2</v>
      </c>
      <c r="K13" s="254">
        <f t="shared" si="3"/>
        <v>-1</v>
      </c>
    </row>
    <row r="14" spans="1:16" x14ac:dyDescent="0.2">
      <c r="A14" s="201" t="s">
        <v>35</v>
      </c>
      <c r="B14" s="224">
        <f>+'4.1'!B17+'4.1'!C17+'4.1'!D17</f>
        <v>2018.9787579999997</v>
      </c>
      <c r="C14" s="224">
        <v>2095.8399479999998</v>
      </c>
      <c r="D14" s="224">
        <f t="shared" si="0"/>
        <v>-76.861190000000079</v>
      </c>
      <c r="E14" s="254">
        <f t="shared" si="1"/>
        <v>-3.6673215468264408E-2</v>
      </c>
      <c r="G14" s="201" t="s">
        <v>35</v>
      </c>
      <c r="H14" s="224">
        <f>+'5.1'!B17+'5.1'!C17+'5.1'!D17</f>
        <v>237.610027</v>
      </c>
      <c r="I14" s="224">
        <v>263.58822900000001</v>
      </c>
      <c r="J14" s="224">
        <f t="shared" si="2"/>
        <v>-25.97820200000001</v>
      </c>
      <c r="K14" s="254">
        <f t="shared" si="3"/>
        <v>-9.8556001907050272E-2</v>
      </c>
    </row>
    <row r="15" spans="1:16" x14ac:dyDescent="0.2">
      <c r="A15" s="201" t="s">
        <v>34</v>
      </c>
      <c r="B15" s="224">
        <f>+'4.1'!B18+'4.1'!C18+'4.1'!D18</f>
        <v>116.27507199999999</v>
      </c>
      <c r="C15" s="224">
        <v>192.27377399999997</v>
      </c>
      <c r="D15" s="224">
        <f t="shared" si="0"/>
        <v>-75.99870199999998</v>
      </c>
      <c r="E15" s="254">
        <f t="shared" si="1"/>
        <v>-0.39526296498450164</v>
      </c>
      <c r="G15" s="201" t="s">
        <v>34</v>
      </c>
      <c r="H15" s="224">
        <f>+'5.1'!B18+'5.1'!C18+'5.1'!D18</f>
        <v>24.202047</v>
      </c>
      <c r="I15" s="224">
        <v>43.581710000000001</v>
      </c>
      <c r="J15" s="224">
        <f t="shared" si="2"/>
        <v>-19.379663000000001</v>
      </c>
      <c r="K15" s="254">
        <f t="shared" si="3"/>
        <v>-0.44467422228269615</v>
      </c>
    </row>
    <row r="16" spans="1:16" x14ac:dyDescent="0.2">
      <c r="A16" s="201" t="s">
        <v>33</v>
      </c>
      <c r="B16" s="224">
        <f>+'4.1'!B19+'4.1'!C19+'4.1'!D19</f>
        <v>1034.670642</v>
      </c>
      <c r="C16" s="224">
        <v>1168.0272729999999</v>
      </c>
      <c r="D16" s="224">
        <f t="shared" si="0"/>
        <v>-133.35663099999988</v>
      </c>
      <c r="E16" s="254">
        <f t="shared" si="1"/>
        <v>-0.11417253182580434</v>
      </c>
      <c r="G16" s="201" t="s">
        <v>33</v>
      </c>
      <c r="H16" s="224">
        <f>+'5.1'!B19+'5.1'!C19+'5.1'!D19</f>
        <v>649.78457429899504</v>
      </c>
      <c r="I16" s="224">
        <v>793.75923999999998</v>
      </c>
      <c r="J16" s="224">
        <f t="shared" si="2"/>
        <v>-143.97466570100494</v>
      </c>
      <c r="K16" s="254">
        <f t="shared" si="3"/>
        <v>-0.18138329413463572</v>
      </c>
    </row>
    <row r="17" spans="1:14" x14ac:dyDescent="0.2">
      <c r="A17" s="201" t="s">
        <v>32</v>
      </c>
      <c r="B17" s="224">
        <f>+'4.1'!B20+'4.1'!C20+'4.1'!D20</f>
        <v>2505.3062159999995</v>
      </c>
      <c r="C17" s="224">
        <v>2535.1855469999996</v>
      </c>
      <c r="D17" s="224">
        <f t="shared" si="0"/>
        <v>-29.879331000000093</v>
      </c>
      <c r="E17" s="254">
        <f t="shared" si="1"/>
        <v>-1.1785855688297708E-2</v>
      </c>
      <c r="G17" s="201" t="s">
        <v>32</v>
      </c>
      <c r="H17" s="224">
        <f>+'5.1'!B20+'5.1'!C20+'5.1'!D20</f>
        <v>1156.7260289999997</v>
      </c>
      <c r="I17" s="224">
        <v>1189.4753469999998</v>
      </c>
      <c r="J17" s="224">
        <f t="shared" si="2"/>
        <v>-32.74931800000013</v>
      </c>
      <c r="K17" s="254">
        <f t="shared" si="3"/>
        <v>-2.7532573989530684E-2</v>
      </c>
    </row>
    <row r="18" spans="1:14" x14ac:dyDescent="0.2">
      <c r="A18" s="201" t="s">
        <v>3</v>
      </c>
      <c r="B18" s="224">
        <f>+'4.1'!B21+'4.1'!C21+'4.1'!D21</f>
        <v>0</v>
      </c>
      <c r="C18" s="224">
        <v>0</v>
      </c>
      <c r="D18" s="224">
        <f t="shared" si="0"/>
        <v>0</v>
      </c>
      <c r="E18" s="254">
        <v>0</v>
      </c>
      <c r="G18" s="201" t="s">
        <v>3</v>
      </c>
      <c r="H18" s="224">
        <f>+'5.1'!B21+'5.1'!C21+'5.1'!D21</f>
        <v>0</v>
      </c>
      <c r="I18" s="224">
        <v>0</v>
      </c>
      <c r="J18" s="224">
        <f t="shared" si="2"/>
        <v>0</v>
      </c>
      <c r="K18" s="254">
        <v>0</v>
      </c>
    </row>
    <row r="19" spans="1:14" x14ac:dyDescent="0.2">
      <c r="A19" s="201" t="s">
        <v>31</v>
      </c>
      <c r="B19" s="224">
        <f>+'4.1'!B22+'4.1'!C22+'4.1'!D22</f>
        <v>345.687026</v>
      </c>
      <c r="C19" s="224">
        <v>149.02456100000001</v>
      </c>
      <c r="D19" s="224">
        <f t="shared" si="0"/>
        <v>196.662465</v>
      </c>
      <c r="E19" s="254">
        <f>+B19/C19-1</f>
        <v>1.3196647833104502</v>
      </c>
      <c r="G19" s="201" t="s">
        <v>31</v>
      </c>
      <c r="H19" s="224">
        <f>+'5.1'!B22+'5.1'!C22+'5.1'!D22</f>
        <v>298.44404200000008</v>
      </c>
      <c r="I19" s="224">
        <v>126.961956</v>
      </c>
      <c r="J19" s="224">
        <f t="shared" si="2"/>
        <v>171.48208600000009</v>
      </c>
      <c r="K19" s="254">
        <f t="shared" si="3"/>
        <v>1.3506572472780749</v>
      </c>
    </row>
    <row r="20" spans="1:14" x14ac:dyDescent="0.2">
      <c r="A20" s="201" t="s">
        <v>30</v>
      </c>
      <c r="B20" s="224">
        <f>+'4.1'!B23+'4.1'!C23+'4.1'!D23</f>
        <v>10675.827489473979</v>
      </c>
      <c r="C20" s="224">
        <v>12533.028805901271</v>
      </c>
      <c r="D20" s="224">
        <f t="shared" si="0"/>
        <v>-1857.2013164272921</v>
      </c>
      <c r="E20" s="254">
        <f>+B20/C20-1</f>
        <v>-0.14818455659758911</v>
      </c>
      <c r="G20" s="201" t="s">
        <v>30</v>
      </c>
      <c r="H20" s="224">
        <f>+'5.1'!B23+'5.1'!C23+'5.1'!D23</f>
        <v>8312.4279636093215</v>
      </c>
      <c r="I20" s="224">
        <v>9880.766393400103</v>
      </c>
      <c r="J20" s="224">
        <f t="shared" si="2"/>
        <v>-1568.3384297907814</v>
      </c>
      <c r="K20" s="254">
        <f t="shared" si="3"/>
        <v>-0.15872639503332042</v>
      </c>
    </row>
    <row r="21" spans="1:14" s="77" customFormat="1" ht="11.25" x14ac:dyDescent="0.2">
      <c r="A21" s="193"/>
      <c r="B21" s="4"/>
      <c r="C21" s="4"/>
      <c r="D21" s="4"/>
      <c r="E21" s="165"/>
      <c r="F21" s="4"/>
      <c r="G21" s="193"/>
      <c r="H21" s="4"/>
      <c r="I21" s="4"/>
      <c r="K21" s="165"/>
    </row>
    <row r="22" spans="1:14" s="77" customFormat="1" x14ac:dyDescent="0.2">
      <c r="A22" s="71"/>
      <c r="B22" s="4"/>
      <c r="C22" s="4"/>
      <c r="D22" s="4"/>
      <c r="E22" s="4"/>
      <c r="F22" s="4"/>
      <c r="G22" s="71"/>
      <c r="H22" s="4"/>
      <c r="I22" s="4"/>
      <c r="J22" s="132"/>
      <c r="K22" s="132"/>
      <c r="L22" s="132"/>
      <c r="M22" s="132"/>
      <c r="N22" s="132"/>
    </row>
    <row r="23" spans="1:14" ht="36" x14ac:dyDescent="0.2">
      <c r="A23" s="252"/>
      <c r="B23" s="211" t="s">
        <v>297</v>
      </c>
      <c r="C23" s="211" t="s">
        <v>298</v>
      </c>
      <c r="D23" s="211" t="s">
        <v>296</v>
      </c>
      <c r="E23" s="211" t="s">
        <v>172</v>
      </c>
      <c r="G23" s="252"/>
      <c r="H23" s="211" t="s">
        <v>297</v>
      </c>
      <c r="I23" s="211" t="s">
        <v>298</v>
      </c>
      <c r="J23" s="211" t="s">
        <v>296</v>
      </c>
      <c r="K23" s="211" t="s">
        <v>172</v>
      </c>
    </row>
    <row r="24" spans="1:14" x14ac:dyDescent="0.2">
      <c r="A24" s="253" t="s">
        <v>59</v>
      </c>
      <c r="B24" s="223">
        <f>SUM(B25:B38)</f>
        <v>51249.457067473981</v>
      </c>
      <c r="C24" s="223">
        <f>SUM(C25:C38)</f>
        <v>55526.625049728224</v>
      </c>
      <c r="D24" s="223">
        <f t="shared" ref="D24:D38" si="4">+B24-C24</f>
        <v>-4277.1679822542428</v>
      </c>
      <c r="E24" s="207">
        <f t="shared" ref="E24:E38" si="5">+B24/C24-1</f>
        <v>-7.7029136534477294E-2</v>
      </c>
      <c r="F24" s="134"/>
      <c r="G24" s="253" t="s">
        <v>116</v>
      </c>
      <c r="H24" s="223">
        <f>SUM(H25:H38)</f>
        <v>31771.505966908324</v>
      </c>
      <c r="I24" s="223">
        <f>SUM(I25:I38)</f>
        <v>35864.885266227051</v>
      </c>
      <c r="J24" s="223">
        <f t="shared" ref="J24:J38" si="6">+H24-I24</f>
        <v>-4093.3792993187271</v>
      </c>
      <c r="K24" s="207">
        <f t="shared" ref="K24:K38" si="7">+H24/I24-1</f>
        <v>-0.11413334432644473</v>
      </c>
    </row>
    <row r="25" spans="1:14" x14ac:dyDescent="0.2">
      <c r="A25" s="201" t="s">
        <v>129</v>
      </c>
      <c r="B25" s="224">
        <f>+'4.2'!B7+'4.2'!C7+'4.2'!D7</f>
        <v>1826.3701720000004</v>
      </c>
      <c r="C25" s="224">
        <v>2221.0831280000002</v>
      </c>
      <c r="D25" s="224">
        <f t="shared" si="4"/>
        <v>-394.71295599999985</v>
      </c>
      <c r="E25" s="254">
        <f t="shared" si="5"/>
        <v>-0.17771192398162228</v>
      </c>
      <c r="G25" s="201" t="s">
        <v>129</v>
      </c>
      <c r="H25" s="224">
        <f>+'5.2'!B7+'5.2'!C7+'5.2'!D7</f>
        <v>1425.1429089999999</v>
      </c>
      <c r="I25" s="224">
        <v>1799.1056110000002</v>
      </c>
      <c r="J25" s="224">
        <f t="shared" si="6"/>
        <v>-373.96270200000026</v>
      </c>
      <c r="K25" s="254">
        <f t="shared" si="7"/>
        <v>-0.20786033888924393</v>
      </c>
    </row>
    <row r="26" spans="1:14" x14ac:dyDescent="0.2">
      <c r="A26" s="201" t="s">
        <v>99</v>
      </c>
      <c r="B26" s="224">
        <f>+'4.2'!B8+'4.2'!C8+'4.2'!D8</f>
        <v>2570.9959570000001</v>
      </c>
      <c r="C26" s="224">
        <v>2765.7443279999998</v>
      </c>
      <c r="D26" s="224">
        <f t="shared" si="4"/>
        <v>-194.74837099999968</v>
      </c>
      <c r="E26" s="254">
        <f t="shared" si="5"/>
        <v>-7.0414451917480192E-2</v>
      </c>
      <c r="G26" s="201" t="s">
        <v>99</v>
      </c>
      <c r="H26" s="224">
        <f>+'5.2'!B8+'5.2'!C8+'5.2'!D8</f>
        <v>1786.9945279999999</v>
      </c>
      <c r="I26" s="224">
        <v>2010.3902719999999</v>
      </c>
      <c r="J26" s="224">
        <f t="shared" si="6"/>
        <v>-223.39574399999992</v>
      </c>
      <c r="K26" s="254">
        <f t="shared" si="7"/>
        <v>-0.11112058544620729</v>
      </c>
    </row>
    <row r="27" spans="1:14" x14ac:dyDescent="0.2">
      <c r="A27" s="201" t="s">
        <v>100</v>
      </c>
      <c r="B27" s="224">
        <f>+'4.2'!B9+'4.2'!C9+'4.2'!D9</f>
        <v>2738.7084500000001</v>
      </c>
      <c r="C27" s="224">
        <v>3003.8832689999999</v>
      </c>
      <c r="D27" s="224">
        <f t="shared" si="4"/>
        <v>-265.17481899999984</v>
      </c>
      <c r="E27" s="254">
        <f t="shared" si="5"/>
        <v>-8.8277338116496518E-2</v>
      </c>
      <c r="G27" s="201" t="s">
        <v>100</v>
      </c>
      <c r="H27" s="224">
        <f>+'5.2'!B9+'5.2'!C9+'5.2'!D9</f>
        <v>2078.5366280010003</v>
      </c>
      <c r="I27" s="224">
        <v>2303.5278909999997</v>
      </c>
      <c r="J27" s="224">
        <f t="shared" si="6"/>
        <v>-224.99126299899945</v>
      </c>
      <c r="K27" s="254">
        <f t="shared" si="7"/>
        <v>-9.7672471810761108E-2</v>
      </c>
    </row>
    <row r="28" spans="1:14" x14ac:dyDescent="0.2">
      <c r="A28" s="201" t="s">
        <v>101</v>
      </c>
      <c r="B28" s="224">
        <f>+'4.2'!B10+'4.2'!C10+'4.2'!D10</f>
        <v>3179.8917899999997</v>
      </c>
      <c r="C28" s="224">
        <v>2685.0936120000001</v>
      </c>
      <c r="D28" s="224">
        <f t="shared" si="4"/>
        <v>494.79817799999955</v>
      </c>
      <c r="E28" s="254">
        <f t="shared" si="5"/>
        <v>0.18427595067400571</v>
      </c>
      <c r="G28" s="201" t="s">
        <v>101</v>
      </c>
      <c r="H28" s="224">
        <f>+'5.2'!B10+'5.2'!C10+'5.2'!D10</f>
        <v>1229.216148</v>
      </c>
      <c r="I28" s="224">
        <v>1284.5171639999999</v>
      </c>
      <c r="J28" s="224">
        <f t="shared" si="6"/>
        <v>-55.30101599999989</v>
      </c>
      <c r="K28" s="254">
        <f t="shared" si="7"/>
        <v>-4.3051986808640197E-2</v>
      </c>
    </row>
    <row r="29" spans="1:14" x14ac:dyDescent="0.2">
      <c r="A29" s="201" t="s">
        <v>128</v>
      </c>
      <c r="B29" s="224">
        <f>+'4.2'!B11+'4.2'!C11+'4.2'!D11</f>
        <v>1218.3697292927168</v>
      </c>
      <c r="C29" s="224">
        <v>1402.2542902988846</v>
      </c>
      <c r="D29" s="224">
        <f t="shared" si="4"/>
        <v>-183.88456100616781</v>
      </c>
      <c r="E29" s="254">
        <f t="shared" si="5"/>
        <v>-0.13113496052629203</v>
      </c>
      <c r="G29" s="201" t="s">
        <v>128</v>
      </c>
      <c r="H29" s="224">
        <f>+'5.2'!B11+'5.2'!C11+'5.2'!D11</f>
        <v>599.41503286746683</v>
      </c>
      <c r="I29" s="224">
        <v>695.21850499999994</v>
      </c>
      <c r="J29" s="224">
        <f t="shared" si="6"/>
        <v>-95.803472132533102</v>
      </c>
      <c r="K29" s="254">
        <f t="shared" si="7"/>
        <v>-0.13780339769945149</v>
      </c>
    </row>
    <row r="30" spans="1:14" x14ac:dyDescent="0.2">
      <c r="A30" s="201" t="s">
        <v>102</v>
      </c>
      <c r="B30" s="224">
        <f>+'4.2'!B12+'4.2'!C12+'4.2'!D12</f>
        <v>1495.2234489185942</v>
      </c>
      <c r="C30" s="224">
        <v>1577.2654249664306</v>
      </c>
      <c r="D30" s="224">
        <f t="shared" si="4"/>
        <v>-82.041976047836442</v>
      </c>
      <c r="E30" s="254">
        <f t="shared" si="5"/>
        <v>-5.2015326494323277E-2</v>
      </c>
      <c r="G30" s="201" t="s">
        <v>102</v>
      </c>
      <c r="H30" s="224">
        <f>+'5.2'!B12+'5.2'!C12+'5.2'!D12</f>
        <v>1067.9341179185947</v>
      </c>
      <c r="I30" s="224">
        <v>1170.3501149664303</v>
      </c>
      <c r="J30" s="224">
        <f t="shared" si="6"/>
        <v>-102.41599704783562</v>
      </c>
      <c r="K30" s="254">
        <f t="shared" si="7"/>
        <v>-8.7508853750805415E-2</v>
      </c>
    </row>
    <row r="31" spans="1:14" x14ac:dyDescent="0.2">
      <c r="A31" s="201" t="s">
        <v>103</v>
      </c>
      <c r="B31" s="224">
        <f>+'4.2'!B13+'4.2'!C13+'4.2'!D13</f>
        <v>889.90350999999987</v>
      </c>
      <c r="C31" s="224">
        <v>960.74355100000002</v>
      </c>
      <c r="D31" s="224">
        <f t="shared" si="4"/>
        <v>-70.840041000000156</v>
      </c>
      <c r="E31" s="254">
        <f t="shared" si="5"/>
        <v>-7.3734599546638191E-2</v>
      </c>
      <c r="G31" s="201" t="s">
        <v>103</v>
      </c>
      <c r="H31" s="224">
        <f>+'5.2'!B13+'5.2'!C13+'5.2'!D13</f>
        <v>787.96109557114596</v>
      </c>
      <c r="I31" s="224">
        <v>863.84735600000022</v>
      </c>
      <c r="J31" s="224">
        <f t="shared" si="6"/>
        <v>-75.886260428854257</v>
      </c>
      <c r="K31" s="254">
        <f t="shared" si="7"/>
        <v>-8.784683995589404E-2</v>
      </c>
    </row>
    <row r="32" spans="1:14" x14ac:dyDescent="0.2">
      <c r="A32" s="201" t="s">
        <v>104</v>
      </c>
      <c r="B32" s="224">
        <f>+'4.2'!B14+'4.2'!C14+'4.2'!D14</f>
        <v>9936.2514970000011</v>
      </c>
      <c r="C32" s="224">
        <v>10817.297863</v>
      </c>
      <c r="D32" s="224">
        <f t="shared" si="4"/>
        <v>-881.04636599999867</v>
      </c>
      <c r="E32" s="254">
        <f t="shared" si="5"/>
        <v>-8.1447915843527952E-2</v>
      </c>
      <c r="G32" s="201" t="s">
        <v>104</v>
      </c>
      <c r="H32" s="224">
        <f>+'5.2'!B14+'5.2'!C14+'5.2'!D14</f>
        <v>5595.9828399999997</v>
      </c>
      <c r="I32" s="224">
        <v>6354.046703</v>
      </c>
      <c r="J32" s="224">
        <f t="shared" si="6"/>
        <v>-758.06386300000031</v>
      </c>
      <c r="K32" s="254">
        <f t="shared" si="7"/>
        <v>-0.11930410625437926</v>
      </c>
    </row>
    <row r="33" spans="1:11" x14ac:dyDescent="0.2">
      <c r="A33" s="201" t="s">
        <v>105</v>
      </c>
      <c r="B33" s="224">
        <f>+'4.2'!B15+'4.2'!C15+'4.2'!D15</f>
        <v>2208.992311</v>
      </c>
      <c r="C33" s="224">
        <v>2338.1998929999995</v>
      </c>
      <c r="D33" s="224">
        <f t="shared" si="4"/>
        <v>-129.20758199999955</v>
      </c>
      <c r="E33" s="254">
        <f t="shared" si="5"/>
        <v>-5.525942516155935E-2</v>
      </c>
      <c r="G33" s="201" t="s">
        <v>105</v>
      </c>
      <c r="H33" s="224">
        <f>+'5.2'!B15+'5.2'!C15+'5.2'!D15</f>
        <v>1288.2369979999999</v>
      </c>
      <c r="I33" s="224">
        <v>1447.0262899999998</v>
      </c>
      <c r="J33" s="224">
        <f t="shared" si="6"/>
        <v>-158.78929199999993</v>
      </c>
      <c r="K33" s="254">
        <f t="shared" si="7"/>
        <v>-0.10973490467820035</v>
      </c>
    </row>
    <row r="34" spans="1:11" x14ac:dyDescent="0.2">
      <c r="A34" s="201" t="s">
        <v>106</v>
      </c>
      <c r="B34" s="224">
        <f>+'4.2'!B16+'4.2'!C16+'4.2'!D16</f>
        <v>2456.9508766801559</v>
      </c>
      <c r="C34" s="224">
        <v>2672.475140122815</v>
      </c>
      <c r="D34" s="224">
        <f t="shared" si="4"/>
        <v>-215.52426344265905</v>
      </c>
      <c r="E34" s="254">
        <f t="shared" si="5"/>
        <v>-8.0645937620491548E-2</v>
      </c>
      <c r="G34" s="201" t="s">
        <v>106</v>
      </c>
      <c r="H34" s="224">
        <f>+'5.2'!B16+'5.2'!C16+'5.2'!D16</f>
        <v>1672.7018000990874</v>
      </c>
      <c r="I34" s="224">
        <v>1878.9371422606243</v>
      </c>
      <c r="J34" s="224">
        <f t="shared" si="6"/>
        <v>-206.23534216153689</v>
      </c>
      <c r="K34" s="254">
        <f t="shared" si="7"/>
        <v>-0.10976170384997919</v>
      </c>
    </row>
    <row r="35" spans="1:11" x14ac:dyDescent="0.2">
      <c r="A35" s="201" t="s">
        <v>107</v>
      </c>
      <c r="B35" s="224">
        <f>+'4.2'!B17+'4.2'!C17+'4.2'!D17</f>
        <v>2101.5815628092064</v>
      </c>
      <c r="C35" s="224">
        <v>2231.8282365400987</v>
      </c>
      <c r="D35" s="224">
        <f t="shared" si="4"/>
        <v>-130.24667373089233</v>
      </c>
      <c r="E35" s="254">
        <f t="shared" si="5"/>
        <v>-5.8358735496960912E-2</v>
      </c>
      <c r="G35" s="201" t="s">
        <v>107</v>
      </c>
      <c r="H35" s="224">
        <f>+'5.2'!B17+'5.2'!C17+'5.2'!D17</f>
        <v>1592.8688959999999</v>
      </c>
      <c r="I35" s="224">
        <v>1734.1465439999999</v>
      </c>
      <c r="J35" s="224">
        <f t="shared" si="6"/>
        <v>-141.277648</v>
      </c>
      <c r="K35" s="254">
        <f t="shared" si="7"/>
        <v>-8.1468113804342934E-2</v>
      </c>
    </row>
    <row r="36" spans="1:11" x14ac:dyDescent="0.2">
      <c r="A36" s="201" t="s">
        <v>108</v>
      </c>
      <c r="B36" s="224">
        <f>+'4.2'!B18+'4.2'!C18+'4.2'!D18</f>
        <v>8797.8976027733042</v>
      </c>
      <c r="C36" s="224">
        <v>9704.875727800003</v>
      </c>
      <c r="D36" s="224">
        <f t="shared" si="4"/>
        <v>-906.97812502669876</v>
      </c>
      <c r="E36" s="254">
        <f t="shared" si="5"/>
        <v>-9.3455923647597472E-2</v>
      </c>
      <c r="G36" s="201" t="s">
        <v>108</v>
      </c>
      <c r="H36" s="224">
        <f>+'5.2'!B18+'5.2'!C18+'5.2'!D18</f>
        <v>7087.847305000003</v>
      </c>
      <c r="I36" s="224">
        <v>8004.6680699999997</v>
      </c>
      <c r="J36" s="224">
        <f t="shared" si="6"/>
        <v>-916.82076499999675</v>
      </c>
      <c r="K36" s="254">
        <f t="shared" si="7"/>
        <v>-0.11453576300509816</v>
      </c>
    </row>
    <row r="37" spans="1:11" x14ac:dyDescent="0.2">
      <c r="A37" s="201" t="s">
        <v>109</v>
      </c>
      <c r="B37" s="224">
        <f>+'4.2'!B19+'4.2'!C19+'4.2'!D19</f>
        <v>9426.629954</v>
      </c>
      <c r="C37" s="224">
        <v>10476.893316999998</v>
      </c>
      <c r="D37" s="224">
        <f t="shared" si="4"/>
        <v>-1050.2633629999982</v>
      </c>
      <c r="E37" s="254">
        <f t="shared" si="5"/>
        <v>-0.10024568650477916</v>
      </c>
      <c r="G37" s="201" t="s">
        <v>109</v>
      </c>
      <c r="H37" s="224">
        <f>+'5.2'!B19+'5.2'!C19+'5.2'!D19</f>
        <v>4130.7664560000003</v>
      </c>
      <c r="I37" s="224">
        <v>4715.8392950000007</v>
      </c>
      <c r="J37" s="224">
        <f t="shared" si="6"/>
        <v>-585.07283900000039</v>
      </c>
      <c r="K37" s="254">
        <f t="shared" si="7"/>
        <v>-0.12406547433037585</v>
      </c>
    </row>
    <row r="38" spans="1:11" x14ac:dyDescent="0.2">
      <c r="A38" s="201" t="s">
        <v>110</v>
      </c>
      <c r="B38" s="224">
        <f>+'4.2'!B20+'4.2'!C20+'4.2'!D20</f>
        <v>2401.6902060000007</v>
      </c>
      <c r="C38" s="224">
        <v>2668.9872690000002</v>
      </c>
      <c r="D38" s="224">
        <f t="shared" si="4"/>
        <v>-267.29706299999953</v>
      </c>
      <c r="E38" s="254">
        <f t="shared" si="5"/>
        <v>-0.10014924615962995</v>
      </c>
      <c r="G38" s="201" t="s">
        <v>110</v>
      </c>
      <c r="H38" s="224">
        <f>+'5.2'!B20+'5.2'!C20+'5.2'!D20</f>
        <v>1427.9012124510259</v>
      </c>
      <c r="I38" s="224">
        <v>1603.2643079999998</v>
      </c>
      <c r="J38" s="224">
        <f t="shared" si="6"/>
        <v>-175.36309554897389</v>
      </c>
      <c r="K38" s="254">
        <f t="shared" si="7"/>
        <v>-0.10937878094955622</v>
      </c>
    </row>
    <row r="39" spans="1:11" s="77" customFormat="1" ht="11.25" x14ac:dyDescent="0.2">
      <c r="E39" s="165"/>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B050"/>
  </sheetPr>
  <dimension ref="A1:R34"/>
  <sheetViews>
    <sheetView showGridLines="0" view="pageBreakPreview" zoomScale="85" zoomScaleNormal="145" zoomScaleSheetLayoutView="85" workbookViewId="0">
      <selection activeCell="M39" sqref="M39"/>
    </sheetView>
  </sheetViews>
  <sheetFormatPr defaultColWidth="9.140625" defaultRowHeight="12" x14ac:dyDescent="0.2"/>
  <cols>
    <col min="1" max="1" width="32.140625" style="161" bestFit="1" customWidth="1"/>
    <col min="2" max="2" width="9" style="161" bestFit="1" customWidth="1"/>
    <col min="3" max="3" width="9.5703125" style="161" bestFit="1" customWidth="1"/>
    <col min="4" max="4" width="10" style="161" bestFit="1" customWidth="1"/>
    <col min="5" max="5" width="10.28515625" style="161" bestFit="1" customWidth="1"/>
    <col min="6" max="6" width="8.140625" style="161" bestFit="1" customWidth="1"/>
    <col min="7" max="9" width="9.140625" style="161"/>
    <col min="10" max="10" width="9.140625" style="161" customWidth="1"/>
    <col min="11" max="11" width="12.7109375" style="161" customWidth="1"/>
    <col min="12" max="12" width="9.7109375" style="161" customWidth="1"/>
    <col min="13" max="16384" width="9.140625" style="161"/>
  </cols>
  <sheetData>
    <row r="1" spans="1:18" ht="18" x14ac:dyDescent="0.25">
      <c r="A1" s="244" t="s">
        <v>306</v>
      </c>
      <c r="B1" s="160"/>
      <c r="C1" s="160"/>
      <c r="D1" s="160"/>
      <c r="E1" s="160"/>
      <c r="K1" s="247" t="str">
        <f>'3'!N1</f>
        <v>2022</v>
      </c>
    </row>
    <row r="2" spans="1:18" ht="6" customHeight="1" x14ac:dyDescent="0.2">
      <c r="A2" s="160"/>
      <c r="B2" s="160"/>
      <c r="C2" s="160"/>
      <c r="D2" s="160"/>
      <c r="E2" s="160"/>
    </row>
    <row r="3" spans="1:18" s="4" customFormat="1" ht="11.25" x14ac:dyDescent="0.2">
      <c r="E3" s="165"/>
      <c r="N3" s="3"/>
    </row>
    <row r="4" spans="1:18" ht="12" customHeight="1" x14ac:dyDescent="0.2">
      <c r="A4" s="250" t="s">
        <v>26</v>
      </c>
      <c r="B4" s="340" t="s">
        <v>42</v>
      </c>
      <c r="C4" s="340" t="s">
        <v>43</v>
      </c>
      <c r="D4" s="340" t="s">
        <v>44</v>
      </c>
      <c r="E4" s="340" t="s">
        <v>45</v>
      </c>
      <c r="F4" s="340" t="s">
        <v>7</v>
      </c>
    </row>
    <row r="5" spans="1:18" x14ac:dyDescent="0.2">
      <c r="A5" s="250" t="s">
        <v>300</v>
      </c>
      <c r="B5" s="251">
        <v>7671.9408000000003</v>
      </c>
      <c r="C5" s="251">
        <v>4633.9967153999996</v>
      </c>
      <c r="D5" s="251">
        <v>3745.8223309999994</v>
      </c>
      <c r="E5" s="251">
        <v>6136.9892919999984</v>
      </c>
      <c r="F5" s="199">
        <f t="shared" ref="F5:F6" si="0">SUM(B5:E5)</f>
        <v>22188.749138399999</v>
      </c>
    </row>
    <row r="6" spans="1:18" x14ac:dyDescent="0.2">
      <c r="A6" s="250" t="s">
        <v>301</v>
      </c>
      <c r="B6" s="251">
        <v>7021.2371049999983</v>
      </c>
      <c r="C6" s="251">
        <v>3965.4027319999996</v>
      </c>
      <c r="D6" s="251">
        <v>3547.4660890000009</v>
      </c>
      <c r="E6" s="251">
        <v>6203.9500329999992</v>
      </c>
      <c r="F6" s="199">
        <f t="shared" si="0"/>
        <v>20738.055958999998</v>
      </c>
      <c r="O6" s="162"/>
      <c r="P6" s="162"/>
      <c r="Q6" s="162"/>
      <c r="R6" s="162"/>
    </row>
    <row r="7" spans="1:18" x14ac:dyDescent="0.2">
      <c r="A7" s="250" t="s">
        <v>302</v>
      </c>
      <c r="B7" s="251">
        <v>7667.5807229664297</v>
      </c>
      <c r="C7" s="251">
        <v>4621.9647687183515</v>
      </c>
      <c r="D7" s="251">
        <v>3456.9184949999994</v>
      </c>
      <c r="E7" s="251">
        <v>6278.3488349999998</v>
      </c>
      <c r="F7" s="199">
        <f>SUM(B7:E7)</f>
        <v>22024.81282168478</v>
      </c>
      <c r="P7" s="163"/>
      <c r="Q7" s="163"/>
      <c r="R7" s="163"/>
    </row>
    <row r="8" spans="1:18" x14ac:dyDescent="0.2">
      <c r="A8" s="250" t="s">
        <v>303</v>
      </c>
      <c r="B8" s="251">
        <f>+'7.1'!B8+'7.1'!C8+'7.1'!D8</f>
        <v>6945.5052039185948</v>
      </c>
      <c r="C8" s="251"/>
      <c r="D8" s="251"/>
      <c r="E8" s="251"/>
      <c r="F8" s="199"/>
      <c r="P8" s="163"/>
      <c r="Q8" s="163"/>
      <c r="R8" s="163"/>
    </row>
    <row r="9" spans="1:18" x14ac:dyDescent="0.2">
      <c r="A9" s="250" t="s">
        <v>304</v>
      </c>
      <c r="B9" s="199">
        <f>+B8-B7</f>
        <v>-722.07551904783486</v>
      </c>
      <c r="C9" s="199"/>
      <c r="D9" s="199"/>
      <c r="E9" s="199"/>
      <c r="F9" s="199"/>
    </row>
    <row r="10" spans="1:18" x14ac:dyDescent="0.2">
      <c r="A10" s="252" t="s">
        <v>304</v>
      </c>
      <c r="B10" s="204">
        <f>+(B8-B7)/B7</f>
        <v>-9.4172535658480633E-2</v>
      </c>
      <c r="C10" s="204"/>
      <c r="D10" s="204"/>
      <c r="E10" s="204"/>
      <c r="F10" s="204"/>
    </row>
    <row r="12" spans="1:18" x14ac:dyDescent="0.2">
      <c r="B12" s="350">
        <v>2019</v>
      </c>
      <c r="C12" s="350">
        <v>2020</v>
      </c>
      <c r="D12" s="350">
        <v>2021</v>
      </c>
      <c r="E12" s="350">
        <v>2022</v>
      </c>
    </row>
    <row r="16" spans="1:18" x14ac:dyDescent="0.2">
      <c r="A16" s="250" t="s">
        <v>25</v>
      </c>
      <c r="B16" s="340" t="s">
        <v>42</v>
      </c>
      <c r="C16" s="340" t="s">
        <v>43</v>
      </c>
      <c r="D16" s="340" t="s">
        <v>44</v>
      </c>
      <c r="E16" s="340" t="s">
        <v>45</v>
      </c>
      <c r="F16" s="340" t="s">
        <v>7</v>
      </c>
    </row>
    <row r="17" spans="1:6" x14ac:dyDescent="0.2">
      <c r="A17" s="250" t="s">
        <v>300</v>
      </c>
      <c r="B17" s="251">
        <v>14015.397265597716</v>
      </c>
      <c r="C17" s="251">
        <v>5663.1111253245599</v>
      </c>
      <c r="D17" s="251">
        <v>3090.2147482706205</v>
      </c>
      <c r="E17" s="251">
        <v>11080.062526775408</v>
      </c>
      <c r="F17" s="199">
        <f t="shared" ref="F17:F18" si="1">SUM(B17:E17)</f>
        <v>33848.785665968302</v>
      </c>
    </row>
    <row r="18" spans="1:6" x14ac:dyDescent="0.2">
      <c r="A18" s="250" t="s">
        <v>301</v>
      </c>
      <c r="B18" s="251">
        <v>13365.702517027044</v>
      </c>
      <c r="C18" s="251">
        <v>5557.4149748755744</v>
      </c>
      <c r="D18" s="251">
        <v>2881.1293208541133</v>
      </c>
      <c r="E18" s="251">
        <v>11704.285397282179</v>
      </c>
      <c r="F18" s="199">
        <f t="shared" si="1"/>
        <v>33508.532210038917</v>
      </c>
    </row>
    <row r="19" spans="1:6" x14ac:dyDescent="0.2">
      <c r="A19" s="250" t="s">
        <v>302</v>
      </c>
      <c r="B19" s="251">
        <v>14475.47323926062</v>
      </c>
      <c r="C19" s="251">
        <v>6886.6457983141918</v>
      </c>
      <c r="D19" s="251">
        <v>3111.065786985374</v>
      </c>
      <c r="E19" s="251">
        <v>12285.201532999999</v>
      </c>
      <c r="F19" s="199">
        <f>SUM(B19:E19)</f>
        <v>36758.386357560186</v>
      </c>
    </row>
    <row r="20" spans="1:6" x14ac:dyDescent="0.2">
      <c r="A20" s="250" t="s">
        <v>303</v>
      </c>
      <c r="B20" s="251">
        <f>+'7.1'!B13+'7.1'!C13+'7.1'!D13</f>
        <v>12829.513534967555</v>
      </c>
      <c r="C20" s="251"/>
      <c r="D20" s="251"/>
      <c r="E20" s="251"/>
      <c r="F20" s="199"/>
    </row>
    <row r="21" spans="1:6" x14ac:dyDescent="0.2">
      <c r="A21" s="250" t="s">
        <v>304</v>
      </c>
      <c r="B21" s="199">
        <f>+B20-B19</f>
        <v>-1645.9597042930654</v>
      </c>
      <c r="C21" s="199"/>
      <c r="D21" s="199"/>
      <c r="E21" s="199"/>
      <c r="F21" s="199"/>
    </row>
    <row r="22" spans="1:6" x14ac:dyDescent="0.2">
      <c r="A22" s="252" t="s">
        <v>304</v>
      </c>
      <c r="B22" s="204">
        <f>+(B20-B19)/B19</f>
        <v>-0.11370679749722214</v>
      </c>
      <c r="C22" s="204"/>
      <c r="D22" s="204"/>
      <c r="E22" s="204"/>
      <c r="F22" s="204"/>
    </row>
    <row r="28" spans="1:6" x14ac:dyDescent="0.2">
      <c r="A28" s="250" t="s">
        <v>5</v>
      </c>
      <c r="B28" s="340" t="s">
        <v>42</v>
      </c>
      <c r="C28" s="340" t="s">
        <v>43</v>
      </c>
      <c r="D28" s="340" t="s">
        <v>44</v>
      </c>
      <c r="E28" s="340" t="s">
        <v>45</v>
      </c>
      <c r="F28" s="340" t="s">
        <v>7</v>
      </c>
    </row>
    <row r="29" spans="1:6" x14ac:dyDescent="0.2">
      <c r="A29" s="250" t="s">
        <v>300</v>
      </c>
      <c r="B29" s="251">
        <v>8000.2277954508227</v>
      </c>
      <c r="C29" s="251">
        <v>2947.9774611584162</v>
      </c>
      <c r="D29" s="251">
        <v>1375.0624167794851</v>
      </c>
      <c r="E29" s="251">
        <v>6345.6836996429729</v>
      </c>
      <c r="F29" s="199">
        <f t="shared" ref="F29:F30" si="2">SUM(B29:E29)</f>
        <v>18668.951373031698</v>
      </c>
    </row>
    <row r="30" spans="1:6" x14ac:dyDescent="0.2">
      <c r="A30" s="250" t="s">
        <v>301</v>
      </c>
      <c r="B30" s="251">
        <v>7761.4412209729589</v>
      </c>
      <c r="C30" s="251">
        <v>2666.4454051244275</v>
      </c>
      <c r="D30" s="251">
        <v>1502.5578261458868</v>
      </c>
      <c r="E30" s="251">
        <v>6727.5190452424795</v>
      </c>
      <c r="F30" s="199">
        <f t="shared" si="2"/>
        <v>18657.963497485754</v>
      </c>
    </row>
    <row r="31" spans="1:6" x14ac:dyDescent="0.2">
      <c r="A31" s="250" t="s">
        <v>302</v>
      </c>
      <c r="B31" s="251">
        <v>8891.9809219999988</v>
      </c>
      <c r="C31" s="251">
        <v>3340.5134649999991</v>
      </c>
      <c r="D31" s="251">
        <v>1333.2217679999999</v>
      </c>
      <c r="E31" s="251">
        <v>6446.5769939999973</v>
      </c>
      <c r="F31" s="199">
        <f>SUM(B31:E31)</f>
        <v>20012.293148999997</v>
      </c>
    </row>
    <row r="32" spans="1:6" x14ac:dyDescent="0.2">
      <c r="A32" s="250" t="s">
        <v>303</v>
      </c>
      <c r="B32" s="251">
        <f>+'7.1'!B14+'7.1'!C14+'7.1'!D14</f>
        <v>7303.8000420000008</v>
      </c>
      <c r="C32" s="251"/>
      <c r="D32" s="251"/>
      <c r="E32" s="251"/>
      <c r="F32" s="199"/>
    </row>
    <row r="33" spans="1:6" x14ac:dyDescent="0.2">
      <c r="A33" s="250" t="s">
        <v>304</v>
      </c>
      <c r="B33" s="199">
        <f>+B32-B31</f>
        <v>-1588.1808799999981</v>
      </c>
      <c r="C33" s="199"/>
      <c r="D33" s="199"/>
      <c r="E33" s="199"/>
      <c r="F33" s="199"/>
    </row>
    <row r="34" spans="1:6" x14ac:dyDescent="0.2">
      <c r="A34" s="252" t="s">
        <v>304</v>
      </c>
      <c r="B34" s="204">
        <f>+(B32-B31)/B31</f>
        <v>-0.17860821946554309</v>
      </c>
      <c r="C34" s="204"/>
      <c r="D34" s="204"/>
      <c r="E34" s="204"/>
      <c r="F34" s="20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List48">
    <tabColor rgb="FF00B050"/>
  </sheetPr>
  <dimension ref="A1:I23"/>
  <sheetViews>
    <sheetView showGridLines="0" view="pageBreakPreview" zoomScaleNormal="70" zoomScaleSheetLayoutView="100" workbookViewId="0">
      <selection activeCell="Q34" sqref="Q34"/>
    </sheetView>
  </sheetViews>
  <sheetFormatPr defaultRowHeight="12.75" x14ac:dyDescent="0.2"/>
  <cols>
    <col min="1" max="1" width="31.28515625" customWidth="1"/>
    <col min="4" max="4" width="9.28515625" customWidth="1"/>
    <col min="10" max="10" width="20.7109375" customWidth="1"/>
    <col min="11" max="11" width="15.28515625" customWidth="1"/>
  </cols>
  <sheetData>
    <row r="1" spans="1:9" ht="18" x14ac:dyDescent="0.25">
      <c r="A1" s="241" t="s">
        <v>307</v>
      </c>
      <c r="I1" s="246" t="str">
        <f>'3'!N1</f>
        <v>2022</v>
      </c>
    </row>
    <row r="2" spans="1:9" ht="6" customHeight="1" x14ac:dyDescent="0.2"/>
    <row r="3" spans="1:9" ht="36" x14ac:dyDescent="0.2">
      <c r="A3" s="168"/>
      <c r="B3" s="211" t="s">
        <v>297</v>
      </c>
      <c r="C3" s="211" t="s">
        <v>298</v>
      </c>
      <c r="D3" s="211" t="s">
        <v>296</v>
      </c>
      <c r="E3" s="211" t="s">
        <v>172</v>
      </c>
    </row>
    <row r="4" spans="1:9" x14ac:dyDescent="0.2">
      <c r="A4" s="170" t="s">
        <v>199</v>
      </c>
      <c r="B4" s="223">
        <f>SUM(B5:B20)</f>
        <v>31772.816573999993</v>
      </c>
      <c r="C4" s="223">
        <f>SUM(C5:C20)</f>
        <v>35182.827925600002</v>
      </c>
      <c r="D4" s="223">
        <f t="shared" ref="D4:D20" si="0">+B4-C4</f>
        <v>-3410.0113516000092</v>
      </c>
      <c r="E4" s="207">
        <f t="shared" ref="E4:E20" si="1">+B4/C4-1</f>
        <v>-9.6922605505477044E-2</v>
      </c>
    </row>
    <row r="5" spans="1:9" x14ac:dyDescent="0.2">
      <c r="A5" s="169" t="s">
        <v>40</v>
      </c>
      <c r="B5" s="224">
        <f>+'9'!L6</f>
        <v>4628.7333259999996</v>
      </c>
      <c r="C5" s="224">
        <v>4516.5478010000006</v>
      </c>
      <c r="D5" s="224">
        <f t="shared" si="0"/>
        <v>112.18552499999896</v>
      </c>
      <c r="E5" s="254">
        <f t="shared" si="1"/>
        <v>2.4838777301362747E-2</v>
      </c>
      <c r="I5" s="157"/>
    </row>
    <row r="6" spans="1:9" x14ac:dyDescent="0.2">
      <c r="A6" s="169" t="s">
        <v>39</v>
      </c>
      <c r="B6" s="224">
        <f>+'9'!L7</f>
        <v>612.33817799999974</v>
      </c>
      <c r="C6" s="224">
        <v>615.54070100000001</v>
      </c>
      <c r="D6" s="224">
        <f t="shared" si="0"/>
        <v>-3.2025230000002693</v>
      </c>
      <c r="E6" s="254">
        <f t="shared" si="1"/>
        <v>-5.2027802463712192E-3</v>
      </c>
      <c r="I6" s="157"/>
    </row>
    <row r="7" spans="1:9" x14ac:dyDescent="0.2">
      <c r="A7" s="169" t="s">
        <v>38</v>
      </c>
      <c r="B7" s="224">
        <f>+'9'!L8</f>
        <v>3691.2847259999999</v>
      </c>
      <c r="C7" s="224">
        <v>4466.6846420000002</v>
      </c>
      <c r="D7" s="224">
        <f t="shared" si="0"/>
        <v>-775.3999160000003</v>
      </c>
      <c r="E7" s="254">
        <f t="shared" si="1"/>
        <v>-0.17359629751090011</v>
      </c>
      <c r="I7" s="157"/>
    </row>
    <row r="8" spans="1:9" x14ac:dyDescent="0.2">
      <c r="A8" s="169" t="s">
        <v>60</v>
      </c>
      <c r="B8" s="224">
        <f>+'9'!L9</f>
        <v>0</v>
      </c>
      <c r="C8" s="224">
        <v>0</v>
      </c>
      <c r="D8" s="224">
        <f t="shared" si="0"/>
        <v>0</v>
      </c>
      <c r="E8" s="254">
        <v>0</v>
      </c>
      <c r="I8" s="157"/>
    </row>
    <row r="9" spans="1:9" x14ac:dyDescent="0.2">
      <c r="A9" s="169" t="s">
        <v>61</v>
      </c>
      <c r="B9" s="224">
        <f>+'9'!L10</f>
        <v>0</v>
      </c>
      <c r="C9" s="224">
        <v>0</v>
      </c>
      <c r="D9" s="224">
        <f t="shared" si="0"/>
        <v>0</v>
      </c>
      <c r="E9" s="254">
        <v>0</v>
      </c>
      <c r="I9" s="157"/>
    </row>
    <row r="10" spans="1:9" x14ac:dyDescent="0.2">
      <c r="A10" s="169" t="s">
        <v>62</v>
      </c>
      <c r="B10" s="224">
        <f>+'9'!L11</f>
        <v>0</v>
      </c>
      <c r="C10" s="224">
        <v>0</v>
      </c>
      <c r="D10" s="224">
        <f t="shared" si="0"/>
        <v>0</v>
      </c>
      <c r="E10" s="254">
        <v>0</v>
      </c>
      <c r="I10" s="157"/>
    </row>
    <row r="11" spans="1:9" x14ac:dyDescent="0.2">
      <c r="A11" s="169" t="s">
        <v>37</v>
      </c>
      <c r="B11" s="224">
        <f>+'9'!L12</f>
        <v>16374.804686999996</v>
      </c>
      <c r="C11" s="224">
        <v>18549.135887</v>
      </c>
      <c r="D11" s="224">
        <f t="shared" si="0"/>
        <v>-2174.3312000000042</v>
      </c>
      <c r="E11" s="254">
        <f t="shared" si="1"/>
        <v>-0.11722008039867049</v>
      </c>
      <c r="I11" s="157"/>
    </row>
    <row r="12" spans="1:9" x14ac:dyDescent="0.2">
      <c r="A12" s="169" t="s">
        <v>72</v>
      </c>
      <c r="B12" s="224">
        <f>+'9'!L13</f>
        <v>0</v>
      </c>
      <c r="C12" s="224">
        <v>0</v>
      </c>
      <c r="D12" s="224">
        <f t="shared" si="0"/>
        <v>0</v>
      </c>
      <c r="E12" s="254">
        <v>0</v>
      </c>
      <c r="I12" s="157"/>
    </row>
    <row r="13" spans="1:9" x14ac:dyDescent="0.2">
      <c r="A13" s="169" t="s">
        <v>36</v>
      </c>
      <c r="B13" s="224">
        <f>+'9'!L14</f>
        <v>0</v>
      </c>
      <c r="C13" s="224">
        <v>0</v>
      </c>
      <c r="D13" s="224">
        <f t="shared" si="0"/>
        <v>0</v>
      </c>
      <c r="E13" s="254">
        <v>0</v>
      </c>
      <c r="I13" s="157"/>
    </row>
    <row r="14" spans="1:9" x14ac:dyDescent="0.2">
      <c r="A14" s="169" t="s">
        <v>35</v>
      </c>
      <c r="B14" s="224">
        <f>+'9'!L15</f>
        <v>225.15280999999999</v>
      </c>
      <c r="C14" s="224">
        <v>234.09604000000002</v>
      </c>
      <c r="D14" s="224">
        <f t="shared" si="0"/>
        <v>-8.9432300000000282</v>
      </c>
      <c r="E14" s="254">
        <f t="shared" si="1"/>
        <v>-3.8203251964450291E-2</v>
      </c>
      <c r="I14" s="157"/>
    </row>
    <row r="15" spans="1:9" x14ac:dyDescent="0.2">
      <c r="A15" s="169" t="s">
        <v>34</v>
      </c>
      <c r="B15" s="224">
        <f>+'9'!L16</f>
        <v>82.246887000000001</v>
      </c>
      <c r="C15" s="224">
        <v>132.918442</v>
      </c>
      <c r="D15" s="224">
        <f t="shared" si="0"/>
        <v>-50.671554999999998</v>
      </c>
      <c r="E15" s="254">
        <f t="shared" si="1"/>
        <v>-0.38122290810480608</v>
      </c>
      <c r="I15" s="157"/>
    </row>
    <row r="16" spans="1:9" x14ac:dyDescent="0.2">
      <c r="A16" s="169" t="s">
        <v>33</v>
      </c>
      <c r="B16" s="224">
        <f>+'9'!L17</f>
        <v>555.27922599999988</v>
      </c>
      <c r="C16" s="224">
        <v>695.83050200000002</v>
      </c>
      <c r="D16" s="224">
        <f t="shared" si="0"/>
        <v>-140.55127600000014</v>
      </c>
      <c r="E16" s="254">
        <f t="shared" si="1"/>
        <v>-0.20199067962099793</v>
      </c>
    </row>
    <row r="17" spans="1:5" x14ac:dyDescent="0.2">
      <c r="A17" s="169" t="s">
        <v>32</v>
      </c>
      <c r="B17" s="224">
        <f>+'9'!L18</f>
        <v>1480.072823</v>
      </c>
      <c r="C17" s="224">
        <v>1478.9096499999998</v>
      </c>
      <c r="D17" s="224">
        <f t="shared" si="0"/>
        <v>1.1631730000001426</v>
      </c>
      <c r="E17" s="254">
        <f t="shared" si="1"/>
        <v>7.8650714058170479E-4</v>
      </c>
    </row>
    <row r="18" spans="1:5" x14ac:dyDescent="0.2">
      <c r="A18" s="169" t="s">
        <v>3</v>
      </c>
      <c r="B18" s="224">
        <f>+'9'!L19</f>
        <v>0</v>
      </c>
      <c r="C18" s="224">
        <v>0</v>
      </c>
      <c r="D18" s="224">
        <f t="shared" si="0"/>
        <v>0</v>
      </c>
      <c r="E18" s="254">
        <v>0</v>
      </c>
    </row>
    <row r="19" spans="1:5" x14ac:dyDescent="0.2">
      <c r="A19" s="169" t="s">
        <v>31</v>
      </c>
      <c r="B19" s="224">
        <f>+'9'!L20</f>
        <v>9.0372720000000015</v>
      </c>
      <c r="C19" s="224">
        <v>4.3112550000000009</v>
      </c>
      <c r="D19" s="224">
        <f t="shared" si="0"/>
        <v>4.7260170000000006</v>
      </c>
      <c r="E19" s="254">
        <f t="shared" si="1"/>
        <v>1.0962044694642277</v>
      </c>
    </row>
    <row r="20" spans="1:5" x14ac:dyDescent="0.2">
      <c r="A20" s="169" t="s">
        <v>30</v>
      </c>
      <c r="B20" s="224">
        <f>+'9'!L21</f>
        <v>4113.8666390000008</v>
      </c>
      <c r="C20" s="224">
        <v>4488.8530056</v>
      </c>
      <c r="D20" s="224">
        <f t="shared" si="0"/>
        <v>-374.9863665999992</v>
      </c>
      <c r="E20" s="254">
        <f t="shared" si="1"/>
        <v>-8.3537234596942844E-2</v>
      </c>
    </row>
    <row r="21" spans="1:5" s="166" customFormat="1" ht="11.25" x14ac:dyDescent="0.2">
      <c r="E21" s="165"/>
    </row>
    <row r="23" spans="1:5" x14ac:dyDescent="0.2">
      <c r="B23" s="156"/>
    </row>
  </sheetData>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856E-3896-43B4-932C-7BF58042E86D}">
  <sheetPr>
    <tabColor rgb="FF596387"/>
  </sheetPr>
  <dimension ref="A1:D49"/>
  <sheetViews>
    <sheetView view="pageBreakPreview" zoomScaleNormal="100" zoomScaleSheetLayoutView="100" workbookViewId="0">
      <selection activeCell="H17" sqref="H17"/>
    </sheetView>
  </sheetViews>
  <sheetFormatPr defaultRowHeight="14.25" x14ac:dyDescent="0.2"/>
  <cols>
    <col min="1" max="1" width="56.42578125" style="305" customWidth="1"/>
    <col min="2" max="4" width="12.7109375" style="305" customWidth="1"/>
    <col min="5" max="16384" width="9.140625" style="305"/>
  </cols>
  <sheetData>
    <row r="1" spans="1:4" ht="20.25" x14ac:dyDescent="0.2">
      <c r="A1" s="304" t="s">
        <v>318</v>
      </c>
      <c r="D1" s="306"/>
    </row>
    <row r="2" spans="1:4" ht="15" x14ac:dyDescent="0.2">
      <c r="C2" s="360" t="s">
        <v>172</v>
      </c>
      <c r="D2" s="360"/>
    </row>
    <row r="3" spans="1:4" ht="15" x14ac:dyDescent="0.25">
      <c r="A3" s="307" t="s">
        <v>319</v>
      </c>
      <c r="B3" s="308">
        <v>51249.457067473981</v>
      </c>
      <c r="C3" s="308">
        <v>-4277.1679822542428</v>
      </c>
      <c r="D3" s="309">
        <v>-7.7029136534477308E-2</v>
      </c>
    </row>
    <row r="4" spans="1:4" x14ac:dyDescent="0.2">
      <c r="A4" s="310" t="s">
        <v>8</v>
      </c>
      <c r="B4" s="311">
        <v>19299.368260087907</v>
      </c>
      <c r="C4" s="311">
        <v>-871.91596460354413</v>
      </c>
      <c r="D4" s="312">
        <v>-4.3225605018060338E-2</v>
      </c>
    </row>
    <row r="5" spans="1:4" x14ac:dyDescent="0.2">
      <c r="A5" s="310" t="s">
        <v>9</v>
      </c>
      <c r="B5" s="311">
        <v>15769.663101604512</v>
      </c>
      <c r="C5" s="311">
        <v>-2389.904555174604</v>
      </c>
      <c r="D5" s="312">
        <v>-0.13160580694124802</v>
      </c>
    </row>
    <row r="6" spans="1:4" x14ac:dyDescent="0.2">
      <c r="A6" s="310" t="s">
        <v>10</v>
      </c>
      <c r="B6" s="311">
        <v>16180.425705781559</v>
      </c>
      <c r="C6" s="311">
        <v>-1015.3474624760966</v>
      </c>
      <c r="D6" s="312">
        <v>-5.9046339617363983E-2</v>
      </c>
    </row>
    <row r="7" spans="1:4" ht="7.5" customHeight="1" x14ac:dyDescent="0.2">
      <c r="B7" s="311"/>
    </row>
    <row r="8" spans="1:4" x14ac:dyDescent="0.2">
      <c r="A8" s="310" t="s">
        <v>310</v>
      </c>
      <c r="B8" s="311"/>
    </row>
    <row r="9" spans="1:4" x14ac:dyDescent="0.2">
      <c r="A9" s="310" t="s">
        <v>40</v>
      </c>
      <c r="B9" s="311">
        <v>6738.685168</v>
      </c>
      <c r="C9" s="311">
        <v>-223.05482800000118</v>
      </c>
      <c r="D9" s="312">
        <v>-3.2040097465312001E-2</v>
      </c>
    </row>
    <row r="10" spans="1:4" x14ac:dyDescent="0.2">
      <c r="A10" s="310" t="s">
        <v>38</v>
      </c>
      <c r="B10" s="311">
        <v>4977.8478209999994</v>
      </c>
      <c r="C10" s="311">
        <v>-693.4696270000004</v>
      </c>
      <c r="D10" s="312">
        <v>-0.12227663737013239</v>
      </c>
    </row>
    <row r="11" spans="1:4" x14ac:dyDescent="0.2">
      <c r="A11" s="310" t="s">
        <v>37</v>
      </c>
      <c r="B11" s="311">
        <v>21271.240919</v>
      </c>
      <c r="C11" s="311">
        <v>-1331.9110060000057</v>
      </c>
      <c r="D11" s="312">
        <v>-5.8925897167768748E-2</v>
      </c>
    </row>
    <row r="12" spans="1:4" x14ac:dyDescent="0.2">
      <c r="A12" s="310" t="s">
        <v>30</v>
      </c>
      <c r="B12" s="311">
        <v>10675.827489473979</v>
      </c>
      <c r="C12" s="311">
        <v>-1857.2013164272921</v>
      </c>
      <c r="D12" s="312">
        <v>-0.14818455659758911</v>
      </c>
    </row>
    <row r="13" spans="1:4" ht="7.5" customHeight="1" x14ac:dyDescent="0.2">
      <c r="A13" s="310"/>
      <c r="B13" s="311"/>
      <c r="C13" s="311"/>
      <c r="D13" s="313"/>
    </row>
    <row r="14" spans="1:4" x14ac:dyDescent="0.2">
      <c r="A14" s="310" t="s">
        <v>311</v>
      </c>
      <c r="B14" s="311"/>
      <c r="C14" s="311"/>
      <c r="D14" s="313"/>
    </row>
    <row r="15" spans="1:4" x14ac:dyDescent="0.2">
      <c r="A15" s="310" t="s">
        <v>104</v>
      </c>
      <c r="B15" s="311">
        <v>9936.2514970000011</v>
      </c>
      <c r="C15" s="311">
        <v>-881.04636599999867</v>
      </c>
      <c r="D15" s="312">
        <v>-8.1447915843527952E-2</v>
      </c>
    </row>
    <row r="16" spans="1:4" x14ac:dyDescent="0.2">
      <c r="A16" s="310" t="s">
        <v>108</v>
      </c>
      <c r="B16" s="311">
        <v>8797.8976027733042</v>
      </c>
      <c r="C16" s="311">
        <v>-906.97812502669876</v>
      </c>
      <c r="D16" s="312">
        <v>-9.3455923647597472E-2</v>
      </c>
    </row>
    <row r="17" spans="1:4" x14ac:dyDescent="0.2">
      <c r="A17" s="310" t="s">
        <v>109</v>
      </c>
      <c r="B17" s="311">
        <v>9426.629954</v>
      </c>
      <c r="C17" s="311">
        <v>-1050.2633629999982</v>
      </c>
      <c r="D17" s="312">
        <v>-0.10024568650477916</v>
      </c>
    </row>
    <row r="18" spans="1:4" x14ac:dyDescent="0.2">
      <c r="A18" s="310"/>
      <c r="B18" s="311"/>
      <c r="C18" s="311"/>
      <c r="D18" s="313"/>
    </row>
    <row r="19" spans="1:4" ht="7.5" customHeight="1" x14ac:dyDescent="0.2">
      <c r="B19" s="311"/>
    </row>
    <row r="20" spans="1:4" ht="15" x14ac:dyDescent="0.25">
      <c r="A20" s="307" t="s">
        <v>320</v>
      </c>
      <c r="B20" s="314">
        <v>31771.50596690832</v>
      </c>
      <c r="C20" s="314">
        <v>-4093.3792993187308</v>
      </c>
      <c r="D20" s="315">
        <v>-0.11413334432644485</v>
      </c>
    </row>
    <row r="21" spans="1:4" x14ac:dyDescent="0.2">
      <c r="A21" s="310" t="s">
        <v>8</v>
      </c>
      <c r="B21" s="311">
        <v>12063.388887410545</v>
      </c>
      <c r="C21" s="311">
        <v>-967.85919026577358</v>
      </c>
      <c r="D21" s="312">
        <v>-7.4272179034316904E-2</v>
      </c>
    </row>
    <row r="22" spans="1:4" x14ac:dyDescent="0.2">
      <c r="A22" s="310" t="s">
        <v>9</v>
      </c>
      <c r="B22" s="311">
        <v>9795.4641228109904</v>
      </c>
      <c r="C22" s="311">
        <v>-2199.8249582795561</v>
      </c>
      <c r="D22" s="312">
        <v>-0.18339074143259915</v>
      </c>
    </row>
    <row r="23" spans="1:4" x14ac:dyDescent="0.2">
      <c r="A23" s="310" t="s">
        <v>10</v>
      </c>
      <c r="B23" s="311">
        <v>9912.652956686783</v>
      </c>
      <c r="C23" s="311">
        <v>-925.69515077340111</v>
      </c>
      <c r="D23" s="312">
        <v>-8.5409247017655066E-2</v>
      </c>
    </row>
    <row r="24" spans="1:4" ht="7.5" customHeight="1" x14ac:dyDescent="0.2"/>
    <row r="25" spans="1:4" x14ac:dyDescent="0.2">
      <c r="A25" s="310" t="s">
        <v>312</v>
      </c>
    </row>
    <row r="26" spans="1:4" x14ac:dyDescent="0.2">
      <c r="A26" s="310" t="s">
        <v>40</v>
      </c>
      <c r="B26" s="311">
        <v>2698.9550050000003</v>
      </c>
      <c r="C26" s="316">
        <v>-323.6771219999996</v>
      </c>
      <c r="D26" s="312">
        <v>-0.10708452381906397</v>
      </c>
    </row>
    <row r="27" spans="1:4" x14ac:dyDescent="0.2">
      <c r="A27" s="310" t="s">
        <v>38</v>
      </c>
      <c r="B27" s="311">
        <v>3646.9837109999999</v>
      </c>
      <c r="C27" s="316">
        <v>-523.25841000000037</v>
      </c>
      <c r="D27" s="312">
        <v>-0.12547434772792665</v>
      </c>
    </row>
    <row r="28" spans="1:4" x14ac:dyDescent="0.2">
      <c r="A28" s="310" t="s">
        <v>37</v>
      </c>
      <c r="B28" s="311">
        <v>14443.406704000003</v>
      </c>
      <c r="C28" s="316">
        <v>-1604.4471659999926</v>
      </c>
      <c r="D28" s="312">
        <v>-9.9978924222344778E-2</v>
      </c>
    </row>
    <row r="29" spans="1:4" x14ac:dyDescent="0.2">
      <c r="A29" s="310" t="s">
        <v>30</v>
      </c>
      <c r="B29" s="311">
        <v>8312.4279636093215</v>
      </c>
      <c r="C29" s="316">
        <v>-1568.3384297907814</v>
      </c>
      <c r="D29" s="312">
        <v>-0.15872639503332042</v>
      </c>
    </row>
    <row r="30" spans="1:4" ht="7.5" customHeight="1" x14ac:dyDescent="0.2"/>
    <row r="31" spans="1:4" x14ac:dyDescent="0.2">
      <c r="A31" s="310" t="s">
        <v>313</v>
      </c>
    </row>
    <row r="32" spans="1:4" x14ac:dyDescent="0.2">
      <c r="A32" s="310" t="s">
        <v>104</v>
      </c>
      <c r="B32" s="311">
        <v>5595.9828399999997</v>
      </c>
      <c r="C32" s="316">
        <v>-758.06386300000031</v>
      </c>
      <c r="D32" s="312">
        <v>-0.11930410625437926</v>
      </c>
    </row>
    <row r="33" spans="1:4" x14ac:dyDescent="0.2">
      <c r="A33" s="310" t="s">
        <v>108</v>
      </c>
      <c r="B33" s="311">
        <v>7087.847305000003</v>
      </c>
      <c r="C33" s="316">
        <v>-916.82076499999675</v>
      </c>
      <c r="D33" s="312">
        <v>-0.11453576300509816</v>
      </c>
    </row>
    <row r="34" spans="1:4" x14ac:dyDescent="0.2">
      <c r="A34" s="310" t="s">
        <v>109</v>
      </c>
      <c r="B34" s="311">
        <v>4130.7664560000003</v>
      </c>
      <c r="C34" s="316">
        <v>-585.07283900000039</v>
      </c>
      <c r="D34" s="312">
        <v>-0.12406547433037585</v>
      </c>
    </row>
    <row r="35" spans="1:4" ht="7.5" customHeight="1" x14ac:dyDescent="0.2"/>
    <row r="36" spans="1:4" ht="16.5" x14ac:dyDescent="0.3">
      <c r="A36" s="317" t="s">
        <v>321</v>
      </c>
      <c r="B36" s="314">
        <v>42774.220359999999</v>
      </c>
    </row>
    <row r="37" spans="1:4" ht="7.5" customHeight="1" x14ac:dyDescent="0.2"/>
    <row r="38" spans="1:4" ht="15" x14ac:dyDescent="0.25">
      <c r="A38" s="307" t="s">
        <v>322</v>
      </c>
    </row>
    <row r="39" spans="1:4" x14ac:dyDescent="0.2">
      <c r="A39" s="310" t="s">
        <v>26</v>
      </c>
      <c r="B39" s="311">
        <v>6945.5052039185948</v>
      </c>
      <c r="C39" s="311">
        <v>-722.07551904783486</v>
      </c>
      <c r="D39" s="312">
        <v>-9.4172535658480633E-2</v>
      </c>
    </row>
    <row r="40" spans="1:4" x14ac:dyDescent="0.2">
      <c r="A40" s="310" t="s">
        <v>25</v>
      </c>
      <c r="B40" s="311">
        <v>12829.513534967555</v>
      </c>
      <c r="C40" s="311">
        <v>-1645.9597042930654</v>
      </c>
      <c r="D40" s="312">
        <v>-0.11370679749722214</v>
      </c>
    </row>
    <row r="41" spans="1:4" x14ac:dyDescent="0.2">
      <c r="A41" s="310" t="s">
        <v>5</v>
      </c>
      <c r="B41" s="311">
        <v>7303.8000420000008</v>
      </c>
      <c r="C41" s="311">
        <v>-1588.1808799999981</v>
      </c>
      <c r="D41" s="312">
        <v>-0.17860821946554309</v>
      </c>
    </row>
    <row r="42" spans="1:4" ht="7.5" customHeight="1" x14ac:dyDescent="0.2"/>
    <row r="43" spans="1:4" ht="15" x14ac:dyDescent="0.25">
      <c r="A43" s="307" t="s">
        <v>323</v>
      </c>
      <c r="B43" s="314">
        <v>31772.816573999993</v>
      </c>
      <c r="C43" s="314">
        <v>-3410.0113516000092</v>
      </c>
      <c r="D43" s="315">
        <v>-9.6922605505477044E-2</v>
      </c>
    </row>
    <row r="44" spans="1:4" ht="7.5" customHeight="1" x14ac:dyDescent="0.2"/>
    <row r="45" spans="1:4" x14ac:dyDescent="0.2">
      <c r="A45" s="310" t="s">
        <v>314</v>
      </c>
    </row>
    <row r="46" spans="1:4" x14ac:dyDescent="0.2">
      <c r="A46" s="310" t="s">
        <v>40</v>
      </c>
      <c r="B46" s="311">
        <v>4628.7333259999996</v>
      </c>
      <c r="C46" s="311">
        <v>112.18552499999896</v>
      </c>
      <c r="D46" s="312">
        <v>2.4838777301362747E-2</v>
      </c>
    </row>
    <row r="47" spans="1:4" x14ac:dyDescent="0.2">
      <c r="A47" s="310" t="s">
        <v>38</v>
      </c>
      <c r="B47" s="311">
        <v>3691.2847259999999</v>
      </c>
      <c r="C47" s="311">
        <v>-775.3999160000003</v>
      </c>
      <c r="D47" s="312">
        <v>-0.17359629751090011</v>
      </c>
    </row>
    <row r="48" spans="1:4" x14ac:dyDescent="0.2">
      <c r="A48" s="310" t="s">
        <v>37</v>
      </c>
      <c r="B48" s="311">
        <v>16374.804686999996</v>
      </c>
      <c r="C48" s="311">
        <v>-2174.3312000000042</v>
      </c>
      <c r="D48" s="312">
        <v>-0.11722008039867049</v>
      </c>
    </row>
    <row r="49" spans="1:4" x14ac:dyDescent="0.2">
      <c r="A49" s="310" t="s">
        <v>30</v>
      </c>
      <c r="B49" s="311">
        <v>4113.8666390000008</v>
      </c>
      <c r="C49" s="311">
        <v>-374.9863665999992</v>
      </c>
      <c r="D49" s="312">
        <v>-8.3537234596942844E-2</v>
      </c>
    </row>
  </sheetData>
  <mergeCells count="1">
    <mergeCell ref="C2:D2"/>
  </mergeCells>
  <pageMargins left="0.31496062992125984" right="0.31496062992125984" top="0.35433070866141736" bottom="0.35433070866141736"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EFE83-9C4F-4A86-A6EA-ECEE6AD6380B}">
  <sheetPr>
    <tabColor rgb="FF00B050"/>
  </sheetPr>
  <dimension ref="A25:F50"/>
  <sheetViews>
    <sheetView zoomScale="70" zoomScaleNormal="70" workbookViewId="0">
      <selection activeCell="K17" sqref="K17"/>
    </sheetView>
  </sheetViews>
  <sheetFormatPr defaultRowHeight="12.75" x14ac:dyDescent="0.2"/>
  <sheetData>
    <row r="25" spans="6:6" x14ac:dyDescent="0.2">
      <c r="F25" s="213"/>
    </row>
    <row r="26" spans="6:6" x14ac:dyDescent="0.2">
      <c r="F26" s="213"/>
    </row>
    <row r="27" spans="6:6" x14ac:dyDescent="0.2">
      <c r="F27" s="213"/>
    </row>
    <row r="28" spans="6:6" x14ac:dyDescent="0.2">
      <c r="F28" s="213"/>
    </row>
    <row r="47" spans="1:3" ht="15" x14ac:dyDescent="0.25">
      <c r="A47" s="214" t="s">
        <v>251</v>
      </c>
    </row>
    <row r="48" spans="1:3" ht="14.25" x14ac:dyDescent="0.2">
      <c r="A48" s="215" t="s">
        <v>252</v>
      </c>
      <c r="B48" s="216"/>
      <c r="C48" s="216"/>
    </row>
    <row r="50" spans="1:1" ht="14.25" x14ac:dyDescent="0.2">
      <c r="A50" s="217" t="s">
        <v>309</v>
      </c>
    </row>
  </sheetData>
  <hyperlinks>
    <hyperlink ref="A48" r:id="rId1" xr:uid="{FE690EA6-EBE3-4DAD-9064-DA013DE09F7C}"/>
  </hyperlinks>
  <pageMargins left="0.7" right="0.7" top="0.78740157499999996" bottom="0.78740157499999996"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4">
    <tabColor rgb="FF00B050"/>
  </sheetPr>
  <dimension ref="A1:R44"/>
  <sheetViews>
    <sheetView showGridLines="0" view="pageBreakPreview" zoomScaleNormal="70" zoomScaleSheetLayoutView="100" workbookViewId="0">
      <selection activeCell="R19" sqref="R19"/>
    </sheetView>
  </sheetViews>
  <sheetFormatPr defaultColWidth="9.140625" defaultRowHeight="12" x14ac:dyDescent="0.2"/>
  <cols>
    <col min="1" max="1" width="31.140625" style="66" customWidth="1"/>
    <col min="2" max="13" width="8.5703125" style="66" customWidth="1"/>
    <col min="14" max="14" width="10.140625" style="66" customWidth="1"/>
    <col min="15" max="15" width="8.42578125" style="66" customWidth="1"/>
    <col min="16" max="16" width="11.42578125" style="66" bestFit="1" customWidth="1"/>
    <col min="17" max="17" width="9.5703125" style="66" bestFit="1" customWidth="1"/>
    <col min="18" max="16384" width="9.140625" style="66"/>
  </cols>
  <sheetData>
    <row r="1" spans="1:18" s="76" customFormat="1" ht="20.25" x14ac:dyDescent="0.3">
      <c r="A1" s="177" t="s">
        <v>244</v>
      </c>
      <c r="B1" s="72"/>
      <c r="C1" s="72"/>
      <c r="D1" s="72"/>
      <c r="E1" s="72"/>
      <c r="F1" s="72"/>
      <c r="G1" s="72"/>
      <c r="H1" s="72"/>
      <c r="I1" s="72"/>
      <c r="J1" s="72"/>
      <c r="K1" s="72"/>
      <c r="L1" s="72"/>
      <c r="M1" s="72"/>
      <c r="N1" s="245" t="s">
        <v>316</v>
      </c>
    </row>
    <row r="2" spans="1:18" ht="6" customHeight="1" x14ac:dyDescent="0.2">
      <c r="A2" s="7"/>
      <c r="B2" s="7"/>
      <c r="C2" s="7"/>
      <c r="D2" s="7"/>
      <c r="E2" s="7"/>
      <c r="F2" s="7"/>
      <c r="G2" s="7"/>
      <c r="H2" s="7"/>
      <c r="I2" s="7"/>
      <c r="J2" s="7"/>
      <c r="K2" s="7"/>
      <c r="L2" s="7"/>
      <c r="M2" s="7"/>
      <c r="N2" s="7"/>
    </row>
    <row r="3" spans="1:18" x14ac:dyDescent="0.2">
      <c r="A3" s="366">
        <v>2022</v>
      </c>
      <c r="B3" s="367" t="s">
        <v>42</v>
      </c>
      <c r="C3" s="368"/>
      <c r="D3" s="369"/>
      <c r="E3" s="367" t="s">
        <v>43</v>
      </c>
      <c r="F3" s="368"/>
      <c r="G3" s="369"/>
      <c r="H3" s="368" t="s">
        <v>44</v>
      </c>
      <c r="I3" s="368"/>
      <c r="J3" s="368"/>
      <c r="K3" s="367" t="s">
        <v>45</v>
      </c>
      <c r="L3" s="368"/>
      <c r="M3" s="369"/>
      <c r="N3" s="373" t="s">
        <v>7</v>
      </c>
      <c r="Q3" s="125"/>
      <c r="R3" s="125"/>
    </row>
    <row r="4" spans="1:18" x14ac:dyDescent="0.2">
      <c r="A4" s="366"/>
      <c r="B4" s="283" t="s">
        <v>8</v>
      </c>
      <c r="C4" s="273" t="s">
        <v>9</v>
      </c>
      <c r="D4" s="284" t="s">
        <v>10</v>
      </c>
      <c r="E4" s="283" t="s">
        <v>11</v>
      </c>
      <c r="F4" s="273" t="s">
        <v>12</v>
      </c>
      <c r="G4" s="284" t="s">
        <v>13</v>
      </c>
      <c r="H4" s="196" t="s">
        <v>14</v>
      </c>
      <c r="I4" s="196" t="s">
        <v>15</v>
      </c>
      <c r="J4" s="196" t="s">
        <v>16</v>
      </c>
      <c r="K4" s="283" t="s">
        <v>17</v>
      </c>
      <c r="L4" s="273" t="s">
        <v>18</v>
      </c>
      <c r="M4" s="284" t="s">
        <v>19</v>
      </c>
      <c r="N4" s="373"/>
    </row>
    <row r="5" spans="1:18" s="79" customFormat="1" x14ac:dyDescent="0.2">
      <c r="A5" s="362" t="s">
        <v>59</v>
      </c>
      <c r="B5" s="363">
        <f>SUM(B6:D6)</f>
        <v>51249.457067473981</v>
      </c>
      <c r="C5" s="364"/>
      <c r="D5" s="365"/>
      <c r="E5" s="370">
        <f>SUM(E6:G6)</f>
        <v>0</v>
      </c>
      <c r="F5" s="371"/>
      <c r="G5" s="372"/>
      <c r="H5" s="371">
        <f>SUM(H6:J6)</f>
        <v>0</v>
      </c>
      <c r="I5" s="371"/>
      <c r="J5" s="371"/>
      <c r="K5" s="370">
        <f>SUM(K6:M6)</f>
        <v>0</v>
      </c>
      <c r="L5" s="371"/>
      <c r="M5" s="372"/>
      <c r="N5" s="361">
        <f>SUM(B6:M6)</f>
        <v>51249.457067473981</v>
      </c>
      <c r="Q5" s="123"/>
      <c r="R5" s="123"/>
    </row>
    <row r="6" spans="1:18" s="79" customFormat="1" x14ac:dyDescent="0.2">
      <c r="A6" s="362"/>
      <c r="B6" s="285">
        <v>19299.368260087907</v>
      </c>
      <c r="C6" s="272">
        <v>15769.663101604512</v>
      </c>
      <c r="D6" s="286">
        <v>16180.425705781559</v>
      </c>
      <c r="E6" s="318">
        <v>0</v>
      </c>
      <c r="F6" s="319">
        <v>0</v>
      </c>
      <c r="G6" s="320">
        <v>0</v>
      </c>
      <c r="H6" s="319">
        <v>0</v>
      </c>
      <c r="I6" s="319">
        <v>0</v>
      </c>
      <c r="J6" s="319">
        <v>0</v>
      </c>
      <c r="K6" s="318">
        <v>0</v>
      </c>
      <c r="L6" s="319">
        <v>0</v>
      </c>
      <c r="M6" s="320">
        <v>0</v>
      </c>
      <c r="N6" s="361"/>
    </row>
    <row r="7" spans="1:18" ht="12.75" customHeight="1" x14ac:dyDescent="0.2">
      <c r="A7" s="362" t="s">
        <v>71</v>
      </c>
      <c r="B7" s="363">
        <f>SUM(B8:D8)</f>
        <v>2612.2670319999993</v>
      </c>
      <c r="C7" s="364"/>
      <c r="D7" s="365"/>
      <c r="E7" s="370">
        <f>SUM(E8:G8)</f>
        <v>0</v>
      </c>
      <c r="F7" s="371"/>
      <c r="G7" s="372"/>
      <c r="H7" s="371">
        <f>SUM(H8:J8)</f>
        <v>0</v>
      </c>
      <c r="I7" s="371"/>
      <c r="J7" s="371"/>
      <c r="K7" s="370">
        <f>SUM(K8:M8)</f>
        <v>0</v>
      </c>
      <c r="L7" s="371"/>
      <c r="M7" s="372"/>
      <c r="N7" s="361">
        <f>SUM(B8:M8)</f>
        <v>2612.2670319999993</v>
      </c>
      <c r="P7" s="158"/>
    </row>
    <row r="8" spans="1:18" s="79" customFormat="1" ht="12.75" customHeight="1" x14ac:dyDescent="0.2">
      <c r="A8" s="362"/>
      <c r="B8" s="285">
        <v>920.35255200000086</v>
      </c>
      <c r="C8" s="272">
        <v>800.00894199999959</v>
      </c>
      <c r="D8" s="286">
        <v>891.90553799999873</v>
      </c>
      <c r="E8" s="318">
        <v>0</v>
      </c>
      <c r="F8" s="319">
        <v>0</v>
      </c>
      <c r="G8" s="320">
        <v>0</v>
      </c>
      <c r="H8" s="319">
        <v>0</v>
      </c>
      <c r="I8" s="319">
        <v>0</v>
      </c>
      <c r="J8" s="319">
        <v>0</v>
      </c>
      <c r="K8" s="318">
        <v>0</v>
      </c>
      <c r="L8" s="319">
        <v>0</v>
      </c>
      <c r="M8" s="320">
        <v>0</v>
      </c>
      <c r="N8" s="361"/>
      <c r="P8" s="159"/>
    </row>
    <row r="9" spans="1:18" s="110" customFormat="1" ht="12" customHeight="1" x14ac:dyDescent="0.2">
      <c r="A9" s="362" t="s">
        <v>91</v>
      </c>
      <c r="B9" s="363">
        <f>SUM(B10:D10)</f>
        <v>3794.174617185688</v>
      </c>
      <c r="C9" s="364"/>
      <c r="D9" s="365"/>
      <c r="E9" s="370">
        <f>SUM(E10:G10)</f>
        <v>0</v>
      </c>
      <c r="F9" s="371"/>
      <c r="G9" s="372"/>
      <c r="H9" s="371">
        <f>SUM(H10:J10)</f>
        <v>0</v>
      </c>
      <c r="I9" s="371"/>
      <c r="J9" s="371"/>
      <c r="K9" s="370">
        <f>SUM(K10:M10)</f>
        <v>0</v>
      </c>
      <c r="L9" s="371"/>
      <c r="M9" s="372"/>
      <c r="N9" s="361">
        <f>SUM(B10:M10)</f>
        <v>3794.174617185688</v>
      </c>
      <c r="P9" s="158"/>
    </row>
    <row r="10" spans="1:18" s="110" customFormat="1" ht="12" customHeight="1" x14ac:dyDescent="0.2">
      <c r="A10" s="362"/>
      <c r="B10" s="285">
        <v>1433.0186517074608</v>
      </c>
      <c r="C10" s="272">
        <v>1173.8591445584011</v>
      </c>
      <c r="D10" s="286">
        <v>1187.2968209198261</v>
      </c>
      <c r="E10" s="318">
        <v>0</v>
      </c>
      <c r="F10" s="319">
        <v>0</v>
      </c>
      <c r="G10" s="320">
        <v>0</v>
      </c>
      <c r="H10" s="319">
        <v>0</v>
      </c>
      <c r="I10" s="319">
        <v>0</v>
      </c>
      <c r="J10" s="319">
        <v>0</v>
      </c>
      <c r="K10" s="318">
        <v>0</v>
      </c>
      <c r="L10" s="319">
        <v>0</v>
      </c>
      <c r="M10" s="320">
        <v>0</v>
      </c>
      <c r="N10" s="361"/>
      <c r="P10" s="159"/>
    </row>
    <row r="11" spans="1:18" s="7" customFormat="1" ht="12" customHeight="1" x14ac:dyDescent="0.2">
      <c r="A11" s="362" t="s">
        <v>183</v>
      </c>
      <c r="B11" s="363">
        <f>SUM(B12:D12)</f>
        <v>13008.232942379964</v>
      </c>
      <c r="C11" s="364"/>
      <c r="D11" s="365"/>
      <c r="E11" s="370">
        <f>SUM(E12:G12)</f>
        <v>0</v>
      </c>
      <c r="F11" s="371"/>
      <c r="G11" s="372"/>
      <c r="H11" s="371">
        <f>SUM(H12:J12)</f>
        <v>0</v>
      </c>
      <c r="I11" s="371"/>
      <c r="J11" s="371"/>
      <c r="K11" s="370">
        <f>SUM(K12:M12)</f>
        <v>0</v>
      </c>
      <c r="L11" s="371"/>
      <c r="M11" s="372"/>
      <c r="N11" s="361">
        <f>SUM(B12:M12)</f>
        <v>13008.232942379964</v>
      </c>
      <c r="P11" s="158"/>
      <c r="Q11" s="124"/>
      <c r="R11" s="124"/>
    </row>
    <row r="12" spans="1:18" s="110" customFormat="1" ht="12" customHeight="1" x14ac:dyDescent="0.2">
      <c r="A12" s="362"/>
      <c r="B12" s="285">
        <v>4855.708135969895</v>
      </c>
      <c r="C12" s="272">
        <v>3988.120476235119</v>
      </c>
      <c r="D12" s="286">
        <v>4164.4043301749498</v>
      </c>
      <c r="E12" s="318">
        <v>0</v>
      </c>
      <c r="F12" s="319">
        <v>0</v>
      </c>
      <c r="G12" s="320">
        <v>0</v>
      </c>
      <c r="H12" s="319">
        <v>0</v>
      </c>
      <c r="I12" s="319">
        <v>0</v>
      </c>
      <c r="J12" s="319">
        <v>0</v>
      </c>
      <c r="K12" s="318">
        <v>0</v>
      </c>
      <c r="L12" s="319">
        <v>0</v>
      </c>
      <c r="M12" s="320">
        <v>0</v>
      </c>
      <c r="N12" s="361"/>
      <c r="P12" s="159"/>
    </row>
    <row r="13" spans="1:18" s="7" customFormat="1" ht="12" customHeight="1" x14ac:dyDescent="0.2">
      <c r="A13" s="362" t="s">
        <v>116</v>
      </c>
      <c r="B13" s="363">
        <f>SUM(B14:D14)</f>
        <v>31771.50596690832</v>
      </c>
      <c r="C13" s="364"/>
      <c r="D13" s="365"/>
      <c r="E13" s="370">
        <f>SUM(E14:G14)</f>
        <v>0</v>
      </c>
      <c r="F13" s="371"/>
      <c r="G13" s="372"/>
      <c r="H13" s="371">
        <f>SUM(H14:J14)</f>
        <v>0</v>
      </c>
      <c r="I13" s="371"/>
      <c r="J13" s="371"/>
      <c r="K13" s="370">
        <f>SUM(K14:M14)</f>
        <v>0</v>
      </c>
      <c r="L13" s="371"/>
      <c r="M13" s="372"/>
      <c r="N13" s="361">
        <f>SUM(B14:M14)</f>
        <v>31771.50596690832</v>
      </c>
      <c r="P13" s="158"/>
      <c r="Q13" s="124"/>
      <c r="R13" s="124"/>
    </row>
    <row r="14" spans="1:18" s="110" customFormat="1" ht="12" customHeight="1" x14ac:dyDescent="0.2">
      <c r="A14" s="362"/>
      <c r="B14" s="285">
        <v>12063.388887410545</v>
      </c>
      <c r="C14" s="272">
        <v>9795.4641228109904</v>
      </c>
      <c r="D14" s="286">
        <v>9912.652956686783</v>
      </c>
      <c r="E14" s="318">
        <v>0</v>
      </c>
      <c r="F14" s="319">
        <v>0</v>
      </c>
      <c r="G14" s="320">
        <v>0</v>
      </c>
      <c r="H14" s="319">
        <v>0</v>
      </c>
      <c r="I14" s="319">
        <v>0</v>
      </c>
      <c r="J14" s="319">
        <v>0</v>
      </c>
      <c r="K14" s="318">
        <v>0</v>
      </c>
      <c r="L14" s="319">
        <v>0</v>
      </c>
      <c r="M14" s="320">
        <v>0</v>
      </c>
      <c r="N14" s="361"/>
      <c r="P14" s="130"/>
    </row>
    <row r="15" spans="1:18" s="110" customFormat="1" ht="12" customHeight="1" x14ac:dyDescent="0.2">
      <c r="A15" s="362" t="s">
        <v>90</v>
      </c>
      <c r="B15" s="363">
        <f>SUM(B16:D16)</f>
        <v>63.276509000008446</v>
      </c>
      <c r="C15" s="364"/>
      <c r="D15" s="365"/>
      <c r="E15" s="370">
        <f>SUM(E16:G16)</f>
        <v>0</v>
      </c>
      <c r="F15" s="371"/>
      <c r="G15" s="372"/>
      <c r="H15" s="371">
        <f>SUM(H16:J16)</f>
        <v>0</v>
      </c>
      <c r="I15" s="371"/>
      <c r="J15" s="371"/>
      <c r="K15" s="370">
        <f>SUM(K16:M16)</f>
        <v>0</v>
      </c>
      <c r="L15" s="371"/>
      <c r="M15" s="372"/>
      <c r="N15" s="361">
        <f>SUM(B16:M16)</f>
        <v>63.276509000008446</v>
      </c>
      <c r="P15" s="121"/>
    </row>
    <row r="16" spans="1:18" s="110" customFormat="1" ht="12" customHeight="1" x14ac:dyDescent="0.2">
      <c r="A16" s="362"/>
      <c r="B16" s="285">
        <v>26.900033000005351</v>
      </c>
      <c r="C16" s="272">
        <v>12.210416000001715</v>
      </c>
      <c r="D16" s="286">
        <v>24.16606000000138</v>
      </c>
      <c r="E16" s="318">
        <v>0</v>
      </c>
      <c r="F16" s="319">
        <v>0</v>
      </c>
      <c r="G16" s="320">
        <v>0</v>
      </c>
      <c r="H16" s="319">
        <v>0</v>
      </c>
      <c r="I16" s="319">
        <v>0</v>
      </c>
      <c r="J16" s="319">
        <v>0</v>
      </c>
      <c r="K16" s="318">
        <v>0</v>
      </c>
      <c r="L16" s="319">
        <v>0</v>
      </c>
      <c r="M16" s="320">
        <v>0</v>
      </c>
      <c r="N16" s="361"/>
      <c r="P16" s="130"/>
    </row>
    <row r="17" spans="1:14" s="77" customFormat="1" ht="11.25" x14ac:dyDescent="0.2">
      <c r="A17" s="193"/>
      <c r="B17" s="4"/>
      <c r="C17" s="4"/>
      <c r="D17" s="4"/>
      <c r="E17" s="4"/>
      <c r="F17" s="4"/>
      <c r="G17" s="4"/>
      <c r="H17" s="4"/>
      <c r="I17" s="4"/>
      <c r="J17" s="4"/>
      <c r="K17" s="4"/>
      <c r="L17" s="4"/>
      <c r="M17" s="4"/>
      <c r="N17" s="3"/>
    </row>
    <row r="18" spans="1:14" x14ac:dyDescent="0.2">
      <c r="A18" s="112" t="str">
        <f>A5</f>
        <v>Výroba tepla brutto</v>
      </c>
      <c r="B18" s="113">
        <f t="shared" ref="B18:M18" si="0">B6</f>
        <v>19299.368260087907</v>
      </c>
      <c r="C18" s="113">
        <f t="shared" si="0"/>
        <v>15769.663101604512</v>
      </c>
      <c r="D18" s="113">
        <f t="shared" si="0"/>
        <v>16180.425705781559</v>
      </c>
      <c r="E18" s="113">
        <f t="shared" si="0"/>
        <v>0</v>
      </c>
      <c r="F18" s="113">
        <f t="shared" si="0"/>
        <v>0</v>
      </c>
      <c r="G18" s="113">
        <f t="shared" si="0"/>
        <v>0</v>
      </c>
      <c r="H18" s="113">
        <f t="shared" si="0"/>
        <v>0</v>
      </c>
      <c r="I18" s="113">
        <f t="shared" si="0"/>
        <v>0</v>
      </c>
      <c r="J18" s="113">
        <f t="shared" si="0"/>
        <v>0</v>
      </c>
      <c r="K18" s="113">
        <f t="shared" si="0"/>
        <v>0</v>
      </c>
      <c r="L18" s="113">
        <f t="shared" si="0"/>
        <v>0</v>
      </c>
      <c r="M18" s="113">
        <f t="shared" si="0"/>
        <v>0</v>
      </c>
    </row>
    <row r="19" spans="1:14" x14ac:dyDescent="0.2">
      <c r="A19" s="10" t="str">
        <f>A7</f>
        <v xml:space="preserve">Technologická vlastní spotřeba tepla </v>
      </c>
      <c r="B19" s="25">
        <f t="shared" ref="B19:M19" si="1">-B8</f>
        <v>-920.35255200000086</v>
      </c>
      <c r="C19" s="25">
        <f t="shared" si="1"/>
        <v>-800.00894199999959</v>
      </c>
      <c r="D19" s="25">
        <f t="shared" si="1"/>
        <v>-891.90553799999873</v>
      </c>
      <c r="E19" s="25">
        <f t="shared" si="1"/>
        <v>0</v>
      </c>
      <c r="F19" s="25">
        <f t="shared" si="1"/>
        <v>0</v>
      </c>
      <c r="G19" s="25">
        <f t="shared" si="1"/>
        <v>0</v>
      </c>
      <c r="H19" s="25">
        <f t="shared" si="1"/>
        <v>0</v>
      </c>
      <c r="I19" s="25">
        <f t="shared" si="1"/>
        <v>0</v>
      </c>
      <c r="J19" s="25">
        <f t="shared" si="1"/>
        <v>0</v>
      </c>
      <c r="K19" s="25">
        <f t="shared" si="1"/>
        <v>0</v>
      </c>
      <c r="L19" s="25">
        <f t="shared" si="1"/>
        <v>0</v>
      </c>
      <c r="M19" s="25">
        <f t="shared" si="1"/>
        <v>0</v>
      </c>
    </row>
    <row r="20" spans="1:14" x14ac:dyDescent="0.2">
      <c r="A20" s="10" t="str">
        <f>A9</f>
        <v>Ztráty</v>
      </c>
      <c r="B20" s="113">
        <f t="shared" ref="B20:M20" si="2">-B10</f>
        <v>-1433.0186517074608</v>
      </c>
      <c r="C20" s="113">
        <f t="shared" si="2"/>
        <v>-1173.8591445584011</v>
      </c>
      <c r="D20" s="113">
        <f t="shared" si="2"/>
        <v>-1187.2968209198261</v>
      </c>
      <c r="E20" s="113">
        <f t="shared" si="2"/>
        <v>0</v>
      </c>
      <c r="F20" s="113">
        <f t="shared" si="2"/>
        <v>0</v>
      </c>
      <c r="G20" s="113">
        <f t="shared" si="2"/>
        <v>0</v>
      </c>
      <c r="H20" s="113">
        <f t="shared" si="2"/>
        <v>0</v>
      </c>
      <c r="I20" s="113">
        <f t="shared" si="2"/>
        <v>0</v>
      </c>
      <c r="J20" s="113">
        <f t="shared" si="2"/>
        <v>0</v>
      </c>
      <c r="K20" s="113">
        <f t="shared" si="2"/>
        <v>0</v>
      </c>
      <c r="L20" s="113">
        <f t="shared" si="2"/>
        <v>0</v>
      </c>
      <c r="M20" s="113">
        <f t="shared" si="2"/>
        <v>0</v>
      </c>
      <c r="N20" s="78"/>
    </row>
    <row r="21" spans="1:14" x14ac:dyDescent="0.2">
      <c r="A21" s="103" t="str">
        <f>A11</f>
        <v>Vlastní spotřeba tepla</v>
      </c>
      <c r="B21" s="93">
        <f>-B12</f>
        <v>-4855.708135969895</v>
      </c>
      <c r="C21" s="93">
        <f t="shared" ref="C21:M21" si="3">-C12</f>
        <v>-3988.120476235119</v>
      </c>
      <c r="D21" s="93">
        <f t="shared" si="3"/>
        <v>-4164.4043301749498</v>
      </c>
      <c r="E21" s="93">
        <f t="shared" si="3"/>
        <v>0</v>
      </c>
      <c r="F21" s="93">
        <f t="shared" si="3"/>
        <v>0</v>
      </c>
      <c r="G21" s="93">
        <f t="shared" si="3"/>
        <v>0</v>
      </c>
      <c r="H21" s="93">
        <f t="shared" si="3"/>
        <v>0</v>
      </c>
      <c r="I21" s="93">
        <f t="shared" si="3"/>
        <v>0</v>
      </c>
      <c r="J21" s="93">
        <f t="shared" si="3"/>
        <v>0</v>
      </c>
      <c r="K21" s="93">
        <f t="shared" si="3"/>
        <v>0</v>
      </c>
      <c r="L21" s="93">
        <f t="shared" si="3"/>
        <v>0</v>
      </c>
      <c r="M21" s="93">
        <f t="shared" si="3"/>
        <v>0</v>
      </c>
      <c r="N21" s="78"/>
    </row>
    <row r="22" spans="1:14" x14ac:dyDescent="0.2">
      <c r="A22" s="103" t="str">
        <f>A13</f>
        <v>Dodávky tepla</v>
      </c>
      <c r="B22" s="93">
        <f t="shared" ref="B22:M22" si="4">-B14</f>
        <v>-12063.388887410545</v>
      </c>
      <c r="C22" s="93">
        <f t="shared" si="4"/>
        <v>-9795.4641228109904</v>
      </c>
      <c r="D22" s="93">
        <f t="shared" si="4"/>
        <v>-9912.652956686783</v>
      </c>
      <c r="E22" s="93">
        <f t="shared" si="4"/>
        <v>0</v>
      </c>
      <c r="F22" s="93">
        <f t="shared" si="4"/>
        <v>0</v>
      </c>
      <c r="G22" s="93">
        <f t="shared" si="4"/>
        <v>0</v>
      </c>
      <c r="H22" s="93">
        <f t="shared" si="4"/>
        <v>0</v>
      </c>
      <c r="I22" s="93">
        <f t="shared" si="4"/>
        <v>0</v>
      </c>
      <c r="J22" s="93">
        <f t="shared" si="4"/>
        <v>0</v>
      </c>
      <c r="K22" s="93">
        <f t="shared" si="4"/>
        <v>0</v>
      </c>
      <c r="L22" s="93">
        <f t="shared" si="4"/>
        <v>0</v>
      </c>
      <c r="M22" s="93">
        <f t="shared" si="4"/>
        <v>0</v>
      </c>
    </row>
    <row r="23" spans="1:14" x14ac:dyDescent="0.2">
      <c r="A23" s="103" t="str">
        <f>A15</f>
        <v>Bilanční rozdíl</v>
      </c>
      <c r="B23" s="93">
        <f t="shared" ref="B23:M23" si="5">-B16</f>
        <v>-26.900033000005351</v>
      </c>
      <c r="C23" s="93">
        <f t="shared" si="5"/>
        <v>-12.210416000001715</v>
      </c>
      <c r="D23" s="93">
        <f t="shared" si="5"/>
        <v>-24.16606000000138</v>
      </c>
      <c r="E23" s="93">
        <f t="shared" si="5"/>
        <v>0</v>
      </c>
      <c r="F23" s="93">
        <f t="shared" si="5"/>
        <v>0</v>
      </c>
      <c r="G23" s="93">
        <f t="shared" si="5"/>
        <v>0</v>
      </c>
      <c r="H23" s="93">
        <f t="shared" si="5"/>
        <v>0</v>
      </c>
      <c r="I23" s="93">
        <f t="shared" si="5"/>
        <v>0</v>
      </c>
      <c r="J23" s="93">
        <f t="shared" si="5"/>
        <v>0</v>
      </c>
      <c r="K23" s="93">
        <f t="shared" si="5"/>
        <v>0</v>
      </c>
      <c r="L23" s="93">
        <f t="shared" si="5"/>
        <v>0</v>
      </c>
      <c r="M23" s="93">
        <f t="shared" si="5"/>
        <v>0</v>
      </c>
    </row>
    <row r="42" spans="1:4" x14ac:dyDescent="0.2">
      <c r="A42" s="117"/>
      <c r="B42" s="121"/>
      <c r="C42" s="118"/>
      <c r="D42" s="118"/>
    </row>
    <row r="43" spans="1:4" x14ac:dyDescent="0.2">
      <c r="B43" s="118"/>
      <c r="C43" s="118"/>
      <c r="D43" s="118"/>
    </row>
    <row r="44" spans="1:4" x14ac:dyDescent="0.2">
      <c r="B44" s="118"/>
      <c r="C44" s="118"/>
      <c r="D44" s="118"/>
    </row>
  </sheetData>
  <mergeCells count="42">
    <mergeCell ref="N15:N16"/>
    <mergeCell ref="A15:A16"/>
    <mergeCell ref="B15:D15"/>
    <mergeCell ref="E15:G15"/>
    <mergeCell ref="H15:J15"/>
    <mergeCell ref="K15:M15"/>
    <mergeCell ref="N9:N10"/>
    <mergeCell ref="N13:N14"/>
    <mergeCell ref="A11:A12"/>
    <mergeCell ref="B11:D11"/>
    <mergeCell ref="E11:G11"/>
    <mergeCell ref="H11:J11"/>
    <mergeCell ref="K11:M11"/>
    <mergeCell ref="H13:J13"/>
    <mergeCell ref="K13:M13"/>
    <mergeCell ref="N11:N12"/>
    <mergeCell ref="H7:J7"/>
    <mergeCell ref="K7:M7"/>
    <mergeCell ref="A13:A14"/>
    <mergeCell ref="B13:D13"/>
    <mergeCell ref="E13:G13"/>
    <mergeCell ref="E9:G9"/>
    <mergeCell ref="H9:J9"/>
    <mergeCell ref="K9:M9"/>
    <mergeCell ref="A9:A10"/>
    <mergeCell ref="B9:D9"/>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s>
  <phoneticPr fontId="9" type="noConversion"/>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4">
    <tabColor rgb="FF00B050"/>
  </sheetPr>
  <dimension ref="A1:U40"/>
  <sheetViews>
    <sheetView showGridLines="0" view="pageBreakPreview" zoomScaleNormal="70" zoomScaleSheetLayoutView="100" workbookViewId="0">
      <selection activeCell="N4" sqref="N4"/>
    </sheetView>
  </sheetViews>
  <sheetFormatPr defaultColWidth="9.140625" defaultRowHeight="12" x14ac:dyDescent="0.2"/>
  <cols>
    <col min="1" max="1" width="30.85546875" style="66" customWidth="1"/>
    <col min="2" max="13" width="8.5703125" style="66" customWidth="1"/>
    <col min="14" max="14" width="10.42578125" style="66" customWidth="1"/>
    <col min="15" max="15" width="8.42578125" style="66" customWidth="1"/>
    <col min="16" max="16" width="11.42578125" style="66" bestFit="1" customWidth="1"/>
    <col min="17" max="16384" width="9.140625" style="66"/>
  </cols>
  <sheetData>
    <row r="1" spans="1:21" s="132" customFormat="1" ht="20.25" x14ac:dyDescent="0.3">
      <c r="A1" s="178" t="s">
        <v>245</v>
      </c>
      <c r="N1" s="245" t="str">
        <f>'3'!N1</f>
        <v>2022</v>
      </c>
    </row>
    <row r="2" spans="1:21" s="76" customFormat="1" ht="18" x14ac:dyDescent="0.25">
      <c r="A2" s="241" t="s">
        <v>246</v>
      </c>
      <c r="B2" s="72"/>
      <c r="C2" s="72"/>
      <c r="D2" s="72"/>
      <c r="E2" s="72"/>
      <c r="F2" s="72"/>
      <c r="G2" s="72"/>
      <c r="H2" s="72"/>
      <c r="I2" s="72"/>
      <c r="J2" s="72"/>
      <c r="K2" s="72"/>
      <c r="L2" s="72"/>
      <c r="M2" s="72"/>
    </row>
    <row r="3" spans="1:21" ht="6" customHeight="1" x14ac:dyDescent="0.2">
      <c r="A3" s="7"/>
      <c r="B3" s="194"/>
      <c r="C3" s="194"/>
      <c r="D3" s="194"/>
      <c r="E3" s="194"/>
      <c r="F3" s="194"/>
      <c r="G3" s="194"/>
      <c r="H3" s="194"/>
      <c r="I3" s="194"/>
      <c r="J3" s="194"/>
      <c r="K3" s="194"/>
      <c r="L3" s="194"/>
      <c r="M3" s="194"/>
      <c r="N3" s="194"/>
    </row>
    <row r="4" spans="1:21" x14ac:dyDescent="0.2">
      <c r="A4" s="366">
        <v>2022</v>
      </c>
      <c r="B4" s="367" t="s">
        <v>42</v>
      </c>
      <c r="C4" s="368"/>
      <c r="D4" s="369"/>
      <c r="E4" s="368" t="s">
        <v>43</v>
      </c>
      <c r="F4" s="368"/>
      <c r="G4" s="368"/>
      <c r="H4" s="367" t="s">
        <v>44</v>
      </c>
      <c r="I4" s="368"/>
      <c r="J4" s="369"/>
      <c r="K4" s="367" t="s">
        <v>45</v>
      </c>
      <c r="L4" s="368"/>
      <c r="M4" s="369"/>
      <c r="N4" s="212" t="s">
        <v>7</v>
      </c>
    </row>
    <row r="5" spans="1:21" x14ac:dyDescent="0.2">
      <c r="A5" s="366"/>
      <c r="B5" s="283" t="s">
        <v>8</v>
      </c>
      <c r="C5" s="273" t="s">
        <v>9</v>
      </c>
      <c r="D5" s="284" t="s">
        <v>10</v>
      </c>
      <c r="E5" s="196" t="s">
        <v>11</v>
      </c>
      <c r="F5" s="196" t="s">
        <v>12</v>
      </c>
      <c r="G5" s="196" t="s">
        <v>13</v>
      </c>
      <c r="H5" s="283" t="s">
        <v>14</v>
      </c>
      <c r="I5" s="273" t="s">
        <v>15</v>
      </c>
      <c r="J5" s="284" t="s">
        <v>16</v>
      </c>
      <c r="K5" s="283" t="s">
        <v>17</v>
      </c>
      <c r="L5" s="273" t="s">
        <v>18</v>
      </c>
      <c r="M5" s="284" t="s">
        <v>19</v>
      </c>
      <c r="N5" s="197"/>
    </row>
    <row r="6" spans="1:21" s="79" customFormat="1" x14ac:dyDescent="0.2">
      <c r="A6" s="374" t="s">
        <v>59</v>
      </c>
      <c r="B6" s="375">
        <f>SUM(B7:D7)</f>
        <v>51249.457067473981</v>
      </c>
      <c r="C6" s="376"/>
      <c r="D6" s="377"/>
      <c r="E6" s="378">
        <f>SUM(E7:G7)</f>
        <v>0</v>
      </c>
      <c r="F6" s="378"/>
      <c r="G6" s="378"/>
      <c r="H6" s="379">
        <f>SUM(H7:J7)</f>
        <v>0</v>
      </c>
      <c r="I6" s="378"/>
      <c r="J6" s="380"/>
      <c r="K6" s="379">
        <f>SUM(K7:M7)</f>
        <v>0</v>
      </c>
      <c r="L6" s="378"/>
      <c r="M6" s="380"/>
      <c r="N6" s="361">
        <f>SUM(N8:N23)</f>
        <v>51249.457067473973</v>
      </c>
    </row>
    <row r="7" spans="1:21" s="79" customFormat="1" x14ac:dyDescent="0.2">
      <c r="A7" s="374"/>
      <c r="B7" s="287">
        <f t="shared" ref="B7:M7" si="0">SUM(B8:B23)</f>
        <v>19299.368260087907</v>
      </c>
      <c r="C7" s="271">
        <f t="shared" si="0"/>
        <v>15769.663101604512</v>
      </c>
      <c r="D7" s="288">
        <f t="shared" si="0"/>
        <v>16180.425705781559</v>
      </c>
      <c r="E7" s="321">
        <f t="shared" si="0"/>
        <v>0</v>
      </c>
      <c r="F7" s="321">
        <f t="shared" si="0"/>
        <v>0</v>
      </c>
      <c r="G7" s="321">
        <f t="shared" si="0"/>
        <v>0</v>
      </c>
      <c r="H7" s="322">
        <f t="shared" si="0"/>
        <v>0</v>
      </c>
      <c r="I7" s="321">
        <f t="shared" si="0"/>
        <v>0</v>
      </c>
      <c r="J7" s="323">
        <f t="shared" si="0"/>
        <v>0</v>
      </c>
      <c r="K7" s="322">
        <f t="shared" si="0"/>
        <v>0</v>
      </c>
      <c r="L7" s="321">
        <f t="shared" si="0"/>
        <v>0</v>
      </c>
      <c r="M7" s="323">
        <f t="shared" si="0"/>
        <v>0</v>
      </c>
      <c r="N7" s="361"/>
      <c r="Q7" s="134"/>
    </row>
    <row r="8" spans="1:21" x14ac:dyDescent="0.2">
      <c r="A8" s="169" t="s">
        <v>40</v>
      </c>
      <c r="B8" s="285">
        <v>2302.4973459999997</v>
      </c>
      <c r="C8" s="272">
        <v>2147.4947139999995</v>
      </c>
      <c r="D8" s="286">
        <v>2288.6931080000013</v>
      </c>
      <c r="E8" s="319">
        <v>0</v>
      </c>
      <c r="F8" s="319">
        <v>0</v>
      </c>
      <c r="G8" s="319">
        <v>0</v>
      </c>
      <c r="H8" s="318">
        <v>0</v>
      </c>
      <c r="I8" s="319">
        <v>0</v>
      </c>
      <c r="J8" s="320">
        <v>0</v>
      </c>
      <c r="K8" s="318">
        <v>0</v>
      </c>
      <c r="L8" s="319">
        <v>0</v>
      </c>
      <c r="M8" s="320">
        <v>0</v>
      </c>
      <c r="N8" s="192">
        <f t="shared" ref="N8:N23" si="1">SUM(B8:M8)</f>
        <v>6738.685168</v>
      </c>
      <c r="P8" s="164"/>
      <c r="Q8" s="128"/>
      <c r="R8" s="128"/>
      <c r="S8" s="128"/>
      <c r="T8" s="128"/>
      <c r="U8" s="121"/>
    </row>
    <row r="9" spans="1:21" x14ac:dyDescent="0.2">
      <c r="A9" s="169" t="s">
        <v>39</v>
      </c>
      <c r="B9" s="285">
        <v>423.51373799999993</v>
      </c>
      <c r="C9" s="272">
        <v>370.24720600000006</v>
      </c>
      <c r="D9" s="286">
        <v>400.25289200000009</v>
      </c>
      <c r="E9" s="319">
        <v>0</v>
      </c>
      <c r="F9" s="319">
        <v>0</v>
      </c>
      <c r="G9" s="319">
        <v>0</v>
      </c>
      <c r="H9" s="318">
        <v>0</v>
      </c>
      <c r="I9" s="319">
        <v>0</v>
      </c>
      <c r="J9" s="320">
        <v>0</v>
      </c>
      <c r="K9" s="318">
        <v>0</v>
      </c>
      <c r="L9" s="319">
        <v>0</v>
      </c>
      <c r="M9" s="320">
        <v>0</v>
      </c>
      <c r="N9" s="192">
        <f t="shared" si="1"/>
        <v>1194.0138360000001</v>
      </c>
      <c r="P9" s="164"/>
      <c r="Q9" s="128"/>
      <c r="R9" s="128"/>
      <c r="S9" s="128"/>
      <c r="T9" s="128"/>
      <c r="U9" s="121"/>
    </row>
    <row r="10" spans="1:21" x14ac:dyDescent="0.2">
      <c r="A10" s="169" t="s">
        <v>38</v>
      </c>
      <c r="B10" s="285">
        <v>2016.8260669999995</v>
      </c>
      <c r="C10" s="272">
        <v>1450.2728900000002</v>
      </c>
      <c r="D10" s="286">
        <v>1510.7488640000001</v>
      </c>
      <c r="E10" s="319">
        <v>0</v>
      </c>
      <c r="F10" s="319">
        <v>0</v>
      </c>
      <c r="G10" s="319">
        <v>0</v>
      </c>
      <c r="H10" s="318">
        <v>0</v>
      </c>
      <c r="I10" s="319">
        <v>0</v>
      </c>
      <c r="J10" s="320">
        <v>0</v>
      </c>
      <c r="K10" s="318">
        <v>0</v>
      </c>
      <c r="L10" s="319">
        <v>0</v>
      </c>
      <c r="M10" s="320">
        <v>0</v>
      </c>
      <c r="N10" s="192">
        <f t="shared" si="1"/>
        <v>4977.8478209999994</v>
      </c>
      <c r="P10" s="164"/>
      <c r="Q10" s="128"/>
      <c r="R10" s="128"/>
      <c r="S10" s="128"/>
      <c r="T10" s="128"/>
      <c r="U10" s="121"/>
    </row>
    <row r="11" spans="1:21" x14ac:dyDescent="0.2">
      <c r="A11" s="169" t="s">
        <v>60</v>
      </c>
      <c r="B11" s="285">
        <v>4.1042699999999996</v>
      </c>
      <c r="C11" s="272">
        <v>4.5074400000000008</v>
      </c>
      <c r="D11" s="286">
        <v>5.6810700000000001</v>
      </c>
      <c r="E11" s="319">
        <v>0</v>
      </c>
      <c r="F11" s="319">
        <v>0</v>
      </c>
      <c r="G11" s="319">
        <v>0</v>
      </c>
      <c r="H11" s="318">
        <v>0</v>
      </c>
      <c r="I11" s="319">
        <v>0</v>
      </c>
      <c r="J11" s="320">
        <v>0</v>
      </c>
      <c r="K11" s="318">
        <v>0</v>
      </c>
      <c r="L11" s="319">
        <v>0</v>
      </c>
      <c r="M11" s="320">
        <v>0</v>
      </c>
      <c r="N11" s="192">
        <f t="shared" si="1"/>
        <v>14.29278</v>
      </c>
      <c r="P11" s="164"/>
      <c r="Q11" s="128"/>
      <c r="R11" s="128"/>
      <c r="S11" s="128"/>
      <c r="T11" s="128"/>
      <c r="U11" s="121"/>
    </row>
    <row r="12" spans="1:21" x14ac:dyDescent="0.2">
      <c r="A12" s="169" t="s">
        <v>61</v>
      </c>
      <c r="B12" s="285">
        <v>1.5418399999999999</v>
      </c>
      <c r="C12" s="272">
        <v>1.35433</v>
      </c>
      <c r="D12" s="286">
        <v>1.4967699999999999</v>
      </c>
      <c r="E12" s="319">
        <v>0</v>
      </c>
      <c r="F12" s="319">
        <v>0</v>
      </c>
      <c r="G12" s="319">
        <v>0</v>
      </c>
      <c r="H12" s="318">
        <v>0</v>
      </c>
      <c r="I12" s="319">
        <v>0</v>
      </c>
      <c r="J12" s="320">
        <v>0</v>
      </c>
      <c r="K12" s="318">
        <v>0</v>
      </c>
      <c r="L12" s="319">
        <v>0</v>
      </c>
      <c r="M12" s="320">
        <v>0</v>
      </c>
      <c r="N12" s="192">
        <f t="shared" si="1"/>
        <v>4.3929399999999994</v>
      </c>
      <c r="P12" s="164"/>
      <c r="Q12" s="128"/>
      <c r="R12" s="128"/>
      <c r="S12" s="128"/>
      <c r="T12" s="128"/>
      <c r="U12" s="121"/>
    </row>
    <row r="13" spans="1:21" x14ac:dyDescent="0.2">
      <c r="A13" s="169" t="s">
        <v>62</v>
      </c>
      <c r="B13" s="285">
        <v>1.585E-2</v>
      </c>
      <c r="C13" s="272">
        <v>2.6810000000000004E-2</v>
      </c>
      <c r="D13" s="286">
        <v>7.5740000000000002E-2</v>
      </c>
      <c r="E13" s="319">
        <v>0</v>
      </c>
      <c r="F13" s="319">
        <v>0</v>
      </c>
      <c r="G13" s="319">
        <v>0</v>
      </c>
      <c r="H13" s="318">
        <v>0</v>
      </c>
      <c r="I13" s="319">
        <v>0</v>
      </c>
      <c r="J13" s="320">
        <v>0</v>
      </c>
      <c r="K13" s="318">
        <v>0</v>
      </c>
      <c r="L13" s="319">
        <v>0</v>
      </c>
      <c r="M13" s="320">
        <v>0</v>
      </c>
      <c r="N13" s="192">
        <f t="shared" si="1"/>
        <v>0.11840000000000001</v>
      </c>
      <c r="P13" s="164"/>
      <c r="Q13" s="128"/>
      <c r="R13" s="128"/>
      <c r="S13" s="128"/>
      <c r="T13" s="128"/>
      <c r="U13" s="121"/>
    </row>
    <row r="14" spans="1:21" x14ac:dyDescent="0.2">
      <c r="A14" s="169" t="s">
        <v>37</v>
      </c>
      <c r="B14" s="285">
        <v>8004.0066590000006</v>
      </c>
      <c r="C14" s="272">
        <v>6501.9569280000005</v>
      </c>
      <c r="D14" s="286">
        <v>6765.2773319999988</v>
      </c>
      <c r="E14" s="319">
        <v>0</v>
      </c>
      <c r="F14" s="319">
        <v>0</v>
      </c>
      <c r="G14" s="319">
        <v>0</v>
      </c>
      <c r="H14" s="318">
        <v>0</v>
      </c>
      <c r="I14" s="319">
        <v>0</v>
      </c>
      <c r="J14" s="320">
        <v>0</v>
      </c>
      <c r="K14" s="318">
        <v>0</v>
      </c>
      <c r="L14" s="319">
        <v>0</v>
      </c>
      <c r="M14" s="320">
        <v>0</v>
      </c>
      <c r="N14" s="192">
        <f t="shared" si="1"/>
        <v>21271.240919</v>
      </c>
      <c r="P14" s="164"/>
      <c r="Q14" s="128"/>
      <c r="R14" s="128"/>
      <c r="S14" s="128"/>
      <c r="T14" s="128"/>
      <c r="U14" s="121"/>
    </row>
    <row r="15" spans="1:21" x14ac:dyDescent="0.2">
      <c r="A15" s="169" t="s">
        <v>72</v>
      </c>
      <c r="B15" s="285">
        <v>133.71199999999999</v>
      </c>
      <c r="C15" s="272">
        <v>106.596</v>
      </c>
      <c r="D15" s="286">
        <v>111.812</v>
      </c>
      <c r="E15" s="319">
        <v>0</v>
      </c>
      <c r="F15" s="319">
        <v>0</v>
      </c>
      <c r="G15" s="319">
        <v>0</v>
      </c>
      <c r="H15" s="318">
        <v>0</v>
      </c>
      <c r="I15" s="319">
        <v>0</v>
      </c>
      <c r="J15" s="320">
        <v>0</v>
      </c>
      <c r="K15" s="318">
        <v>0</v>
      </c>
      <c r="L15" s="319">
        <v>0</v>
      </c>
      <c r="M15" s="320">
        <v>0</v>
      </c>
      <c r="N15" s="192">
        <f t="shared" ref="N15" si="2">SUM(B15:M15)</f>
        <v>352.12</v>
      </c>
      <c r="P15" s="164"/>
      <c r="Q15" s="128"/>
      <c r="R15" s="128"/>
      <c r="S15" s="128"/>
      <c r="T15" s="128"/>
      <c r="U15" s="121"/>
    </row>
    <row r="16" spans="1:21" x14ac:dyDescent="0.2">
      <c r="A16" s="169" t="s">
        <v>36</v>
      </c>
      <c r="B16" s="285">
        <v>0</v>
      </c>
      <c r="C16" s="272">
        <v>0</v>
      </c>
      <c r="D16" s="286">
        <v>0</v>
      </c>
      <c r="E16" s="319">
        <v>0</v>
      </c>
      <c r="F16" s="319">
        <v>0</v>
      </c>
      <c r="G16" s="319">
        <v>0</v>
      </c>
      <c r="H16" s="318">
        <v>0</v>
      </c>
      <c r="I16" s="319">
        <v>0</v>
      </c>
      <c r="J16" s="320">
        <v>0</v>
      </c>
      <c r="K16" s="318">
        <v>0</v>
      </c>
      <c r="L16" s="319">
        <v>0</v>
      </c>
      <c r="M16" s="320">
        <v>0</v>
      </c>
      <c r="N16" s="192">
        <f t="shared" si="1"/>
        <v>0</v>
      </c>
      <c r="P16" s="164"/>
      <c r="Q16" s="128"/>
      <c r="R16" s="128"/>
      <c r="S16" s="128"/>
      <c r="T16" s="128"/>
      <c r="U16" s="121"/>
    </row>
    <row r="17" spans="1:21" x14ac:dyDescent="0.2">
      <c r="A17" s="169" t="s">
        <v>35</v>
      </c>
      <c r="B17" s="285">
        <v>778.59543200000007</v>
      </c>
      <c r="C17" s="272">
        <v>684.61303099999998</v>
      </c>
      <c r="D17" s="286">
        <v>555.77029499999992</v>
      </c>
      <c r="E17" s="319">
        <v>0</v>
      </c>
      <c r="F17" s="319">
        <v>0</v>
      </c>
      <c r="G17" s="319">
        <v>0</v>
      </c>
      <c r="H17" s="318">
        <v>0</v>
      </c>
      <c r="I17" s="319">
        <v>0</v>
      </c>
      <c r="J17" s="320">
        <v>0</v>
      </c>
      <c r="K17" s="318">
        <v>0</v>
      </c>
      <c r="L17" s="319">
        <v>0</v>
      </c>
      <c r="M17" s="320">
        <v>0</v>
      </c>
      <c r="N17" s="192">
        <f t="shared" si="1"/>
        <v>2018.9787579999997</v>
      </c>
      <c r="P17" s="164"/>
      <c r="Q17" s="128"/>
      <c r="R17" s="128"/>
      <c r="S17" s="128"/>
      <c r="T17" s="128"/>
      <c r="U17" s="121"/>
    </row>
    <row r="18" spans="1:21" x14ac:dyDescent="0.2">
      <c r="A18" s="169" t="s">
        <v>34</v>
      </c>
      <c r="B18" s="285">
        <v>48.16986</v>
      </c>
      <c r="C18" s="272">
        <v>31.518058</v>
      </c>
      <c r="D18" s="286">
        <v>36.587154000000005</v>
      </c>
      <c r="E18" s="319">
        <v>0</v>
      </c>
      <c r="F18" s="319">
        <v>0</v>
      </c>
      <c r="G18" s="319">
        <v>0</v>
      </c>
      <c r="H18" s="318">
        <v>0</v>
      </c>
      <c r="I18" s="319">
        <v>0</v>
      </c>
      <c r="J18" s="320">
        <v>0</v>
      </c>
      <c r="K18" s="318">
        <v>0</v>
      </c>
      <c r="L18" s="319">
        <v>0</v>
      </c>
      <c r="M18" s="320">
        <v>0</v>
      </c>
      <c r="N18" s="192">
        <f t="shared" si="1"/>
        <v>116.27507199999999</v>
      </c>
      <c r="P18" s="164"/>
      <c r="Q18" s="128"/>
      <c r="R18" s="128"/>
      <c r="S18" s="128"/>
      <c r="T18" s="128"/>
      <c r="U18" s="121"/>
    </row>
    <row r="19" spans="1:21" x14ac:dyDescent="0.2">
      <c r="A19" s="169" t="s">
        <v>33</v>
      </c>
      <c r="B19" s="285">
        <v>382.98554899999999</v>
      </c>
      <c r="C19" s="272">
        <v>324.60856499999994</v>
      </c>
      <c r="D19" s="286">
        <v>327.076528</v>
      </c>
      <c r="E19" s="319">
        <v>0</v>
      </c>
      <c r="F19" s="319">
        <v>0</v>
      </c>
      <c r="G19" s="319">
        <v>0</v>
      </c>
      <c r="H19" s="318">
        <v>0</v>
      </c>
      <c r="I19" s="319">
        <v>0</v>
      </c>
      <c r="J19" s="320">
        <v>0</v>
      </c>
      <c r="K19" s="318">
        <v>0</v>
      </c>
      <c r="L19" s="319">
        <v>0</v>
      </c>
      <c r="M19" s="320">
        <v>0</v>
      </c>
      <c r="N19" s="192">
        <f t="shared" si="1"/>
        <v>1034.670642</v>
      </c>
      <c r="P19" s="164"/>
      <c r="Q19" s="128"/>
      <c r="R19" s="128"/>
      <c r="S19" s="128"/>
      <c r="T19" s="128"/>
      <c r="U19" s="121"/>
    </row>
    <row r="20" spans="1:21" x14ac:dyDescent="0.2">
      <c r="A20" s="169" t="s">
        <v>32</v>
      </c>
      <c r="B20" s="285">
        <v>942.02920399999982</v>
      </c>
      <c r="C20" s="272">
        <v>784.75839299999984</v>
      </c>
      <c r="D20" s="286">
        <v>778.51861900000006</v>
      </c>
      <c r="E20" s="319">
        <v>0</v>
      </c>
      <c r="F20" s="319">
        <v>0</v>
      </c>
      <c r="G20" s="319">
        <v>0</v>
      </c>
      <c r="H20" s="318">
        <v>0</v>
      </c>
      <c r="I20" s="319">
        <v>0</v>
      </c>
      <c r="J20" s="320">
        <v>0</v>
      </c>
      <c r="K20" s="318">
        <v>0</v>
      </c>
      <c r="L20" s="319">
        <v>0</v>
      </c>
      <c r="M20" s="320">
        <v>0</v>
      </c>
      <c r="N20" s="192">
        <f t="shared" si="1"/>
        <v>2505.3062159999995</v>
      </c>
      <c r="P20" s="164"/>
      <c r="Q20" s="128"/>
      <c r="R20" s="128"/>
      <c r="S20" s="128"/>
      <c r="T20" s="128"/>
      <c r="U20" s="121"/>
    </row>
    <row r="21" spans="1:21" x14ac:dyDescent="0.2">
      <c r="A21" s="169" t="s">
        <v>3</v>
      </c>
      <c r="B21" s="285">
        <v>0</v>
      </c>
      <c r="C21" s="272">
        <v>0</v>
      </c>
      <c r="D21" s="286">
        <v>0</v>
      </c>
      <c r="E21" s="319">
        <v>0</v>
      </c>
      <c r="F21" s="319">
        <v>0</v>
      </c>
      <c r="G21" s="319">
        <v>0</v>
      </c>
      <c r="H21" s="318">
        <v>0</v>
      </c>
      <c r="I21" s="319">
        <v>0</v>
      </c>
      <c r="J21" s="320">
        <v>0</v>
      </c>
      <c r="K21" s="318">
        <v>0</v>
      </c>
      <c r="L21" s="319">
        <v>0</v>
      </c>
      <c r="M21" s="320">
        <v>0</v>
      </c>
      <c r="N21" s="192">
        <f t="shared" si="1"/>
        <v>0</v>
      </c>
      <c r="P21" s="164"/>
      <c r="Q21" s="128"/>
      <c r="R21" s="128"/>
      <c r="S21" s="128"/>
      <c r="T21" s="128"/>
      <c r="U21" s="121"/>
    </row>
    <row r="22" spans="1:21" x14ac:dyDescent="0.2">
      <c r="A22" s="169" t="s">
        <v>31</v>
      </c>
      <c r="B22" s="285">
        <v>147.87545800000004</v>
      </c>
      <c r="C22" s="272">
        <v>103.64763599999998</v>
      </c>
      <c r="D22" s="286">
        <v>94.163931999999974</v>
      </c>
      <c r="E22" s="319">
        <v>0</v>
      </c>
      <c r="F22" s="319">
        <v>0</v>
      </c>
      <c r="G22" s="319">
        <v>0</v>
      </c>
      <c r="H22" s="318">
        <v>0</v>
      </c>
      <c r="I22" s="319">
        <v>0</v>
      </c>
      <c r="J22" s="320">
        <v>0</v>
      </c>
      <c r="K22" s="318">
        <v>0</v>
      </c>
      <c r="L22" s="319">
        <v>0</v>
      </c>
      <c r="M22" s="320">
        <v>0</v>
      </c>
      <c r="N22" s="192">
        <f t="shared" si="1"/>
        <v>345.687026</v>
      </c>
      <c r="P22" s="164"/>
      <c r="Q22" s="128"/>
      <c r="R22" s="128"/>
      <c r="S22" s="128"/>
      <c r="T22" s="128"/>
      <c r="U22" s="121"/>
    </row>
    <row r="23" spans="1:21" x14ac:dyDescent="0.2">
      <c r="A23" s="169" t="s">
        <v>30</v>
      </c>
      <c r="B23" s="285">
        <v>4113.4949870879072</v>
      </c>
      <c r="C23" s="272">
        <v>3258.0611006045128</v>
      </c>
      <c r="D23" s="286">
        <v>3304.2714017815588</v>
      </c>
      <c r="E23" s="319">
        <v>0</v>
      </c>
      <c r="F23" s="319">
        <v>0</v>
      </c>
      <c r="G23" s="319">
        <v>0</v>
      </c>
      <c r="H23" s="318">
        <v>0</v>
      </c>
      <c r="I23" s="319">
        <v>0</v>
      </c>
      <c r="J23" s="320">
        <v>0</v>
      </c>
      <c r="K23" s="318">
        <v>0</v>
      </c>
      <c r="L23" s="319">
        <v>0</v>
      </c>
      <c r="M23" s="320">
        <v>0</v>
      </c>
      <c r="N23" s="192">
        <f t="shared" si="1"/>
        <v>10675.827489473979</v>
      </c>
      <c r="P23" s="167"/>
      <c r="Q23" s="128"/>
      <c r="R23" s="128"/>
      <c r="S23" s="128"/>
      <c r="T23" s="128"/>
      <c r="U23" s="121"/>
    </row>
    <row r="24" spans="1:21" s="77" customFormat="1" ht="11.25" x14ac:dyDescent="0.2">
      <c r="A24" s="193"/>
      <c r="B24" s="4"/>
      <c r="C24" s="4"/>
      <c r="D24" s="4"/>
      <c r="E24" s="4"/>
      <c r="F24" s="4"/>
      <c r="G24" s="4"/>
      <c r="H24" s="4"/>
      <c r="I24" s="4"/>
      <c r="J24" s="4"/>
      <c r="K24" s="4"/>
      <c r="L24" s="4"/>
      <c r="M24" s="4"/>
      <c r="N24" s="3"/>
      <c r="P24" s="138"/>
      <c r="Q24" s="138"/>
      <c r="R24" s="138"/>
      <c r="S24" s="138"/>
      <c r="T24" s="138"/>
      <c r="U24" s="141"/>
    </row>
    <row r="25" spans="1:21" x14ac:dyDescent="0.2">
      <c r="A25" s="119" t="s">
        <v>40</v>
      </c>
      <c r="B25" s="25">
        <v>6738.685168</v>
      </c>
      <c r="C25" s="7"/>
      <c r="D25" s="7"/>
      <c r="E25" s="7"/>
      <c r="F25" s="7"/>
      <c r="G25" s="7"/>
      <c r="H25" s="7"/>
      <c r="I25" s="7"/>
      <c r="J25" s="7"/>
      <c r="K25" s="7"/>
      <c r="L25" s="7"/>
      <c r="M25" s="7"/>
    </row>
    <row r="26" spans="1:21" x14ac:dyDescent="0.2">
      <c r="A26" s="119" t="s">
        <v>39</v>
      </c>
      <c r="B26" s="25">
        <v>1194.0138360000001</v>
      </c>
    </row>
    <row r="27" spans="1:21" x14ac:dyDescent="0.2">
      <c r="A27" s="119" t="s">
        <v>38</v>
      </c>
      <c r="B27" s="25">
        <v>4977.8478209999994</v>
      </c>
      <c r="C27" s="78"/>
      <c r="D27" s="78"/>
      <c r="E27" s="78"/>
      <c r="F27" s="78"/>
      <c r="G27" s="78"/>
      <c r="H27" s="78"/>
      <c r="I27" s="78"/>
      <c r="J27" s="78"/>
      <c r="K27" s="78"/>
      <c r="L27" s="78"/>
      <c r="M27" s="78"/>
      <c r="N27" s="78"/>
    </row>
    <row r="28" spans="1:21" x14ac:dyDescent="0.2">
      <c r="A28" s="119" t="s">
        <v>60</v>
      </c>
      <c r="B28" s="25">
        <v>14.29278</v>
      </c>
      <c r="C28" s="78"/>
      <c r="D28" s="78"/>
      <c r="E28" s="78"/>
      <c r="F28" s="78"/>
      <c r="G28" s="78"/>
      <c r="H28" s="78"/>
      <c r="I28" s="78"/>
      <c r="J28" s="78"/>
      <c r="K28" s="78"/>
      <c r="L28" s="78"/>
      <c r="M28" s="78"/>
      <c r="N28" s="78"/>
    </row>
    <row r="29" spans="1:21" x14ac:dyDescent="0.2">
      <c r="A29" s="119" t="s">
        <v>61</v>
      </c>
      <c r="B29" s="25">
        <v>4.3929399999999994</v>
      </c>
    </row>
    <row r="30" spans="1:21" x14ac:dyDescent="0.2">
      <c r="A30" s="119" t="s">
        <v>62</v>
      </c>
      <c r="B30" s="25">
        <v>0.11840000000000001</v>
      </c>
    </row>
    <row r="31" spans="1:21" x14ac:dyDescent="0.2">
      <c r="A31" s="119" t="s">
        <v>37</v>
      </c>
      <c r="B31" s="25">
        <v>21271.240919</v>
      </c>
    </row>
    <row r="32" spans="1:21" x14ac:dyDescent="0.2">
      <c r="A32" s="119" t="s">
        <v>72</v>
      </c>
      <c r="B32" s="25">
        <v>352.12</v>
      </c>
    </row>
    <row r="33" spans="1:2" x14ac:dyDescent="0.2">
      <c r="A33" s="119" t="s">
        <v>36</v>
      </c>
      <c r="B33" s="25">
        <v>0</v>
      </c>
    </row>
    <row r="34" spans="1:2" x14ac:dyDescent="0.2">
      <c r="A34" s="119" t="s">
        <v>35</v>
      </c>
      <c r="B34" s="25">
        <v>2018.9787579999997</v>
      </c>
    </row>
    <row r="35" spans="1:2" x14ac:dyDescent="0.2">
      <c r="A35" s="119" t="s">
        <v>34</v>
      </c>
      <c r="B35" s="25">
        <v>116.27507199999999</v>
      </c>
    </row>
    <row r="36" spans="1:2" x14ac:dyDescent="0.2">
      <c r="A36" s="119" t="s">
        <v>33</v>
      </c>
      <c r="B36" s="25">
        <v>1034.670642</v>
      </c>
    </row>
    <row r="37" spans="1:2" x14ac:dyDescent="0.2">
      <c r="A37" s="119" t="s">
        <v>32</v>
      </c>
      <c r="B37" s="25">
        <v>2505.3062159999995</v>
      </c>
    </row>
    <row r="38" spans="1:2" x14ac:dyDescent="0.2">
      <c r="A38" s="119" t="s">
        <v>3</v>
      </c>
      <c r="B38" s="25">
        <v>0</v>
      </c>
    </row>
    <row r="39" spans="1:2" x14ac:dyDescent="0.2">
      <c r="A39" s="119" t="s">
        <v>31</v>
      </c>
      <c r="B39" s="25">
        <v>345.687026</v>
      </c>
    </row>
    <row r="40" spans="1:2" x14ac:dyDescent="0.2">
      <c r="A40" s="119" t="s">
        <v>30</v>
      </c>
      <c r="B40" s="25">
        <v>10675.827489473979</v>
      </c>
    </row>
  </sheetData>
  <mergeCells count="11">
    <mergeCell ref="N6:N7"/>
    <mergeCell ref="A6:A7"/>
    <mergeCell ref="B6:D6"/>
    <mergeCell ref="E6:G6"/>
    <mergeCell ref="H6:J6"/>
    <mergeCell ref="K6:M6"/>
    <mergeCell ref="A4:A5"/>
    <mergeCell ref="B4:D4"/>
    <mergeCell ref="E4:G4"/>
    <mergeCell ref="H4:J4"/>
    <mergeCell ref="K4:M4"/>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5">
    <tabColor rgb="FF00B050"/>
  </sheetPr>
  <dimension ref="A1:U35"/>
  <sheetViews>
    <sheetView showGridLines="0" view="pageBreakPreview" zoomScaleNormal="70" zoomScaleSheetLayoutView="100" workbookViewId="0">
      <selection activeCell="A3" sqref="A3:A4"/>
    </sheetView>
  </sheetViews>
  <sheetFormatPr defaultColWidth="9.140625" defaultRowHeight="12" x14ac:dyDescent="0.2"/>
  <cols>
    <col min="1" max="1" width="18.85546875" style="7" customWidth="1"/>
    <col min="2" max="13" width="9.5703125" style="7" customWidth="1"/>
    <col min="14" max="14" width="10.42578125" style="7" customWidth="1"/>
    <col min="15" max="16384" width="9.140625" style="7"/>
  </cols>
  <sheetData>
    <row r="1" spans="1:21" ht="18" x14ac:dyDescent="0.25">
      <c r="A1" s="241" t="s">
        <v>247</v>
      </c>
      <c r="N1" s="245" t="str">
        <f>'3'!N1</f>
        <v>2022</v>
      </c>
    </row>
    <row r="2" spans="1:21" ht="6" customHeight="1" x14ac:dyDescent="0.2"/>
    <row r="3" spans="1:21" x14ac:dyDescent="0.2">
      <c r="A3" s="366">
        <v>2022</v>
      </c>
      <c r="B3" s="367" t="s">
        <v>42</v>
      </c>
      <c r="C3" s="368"/>
      <c r="D3" s="369"/>
      <c r="E3" s="367" t="s">
        <v>43</v>
      </c>
      <c r="F3" s="368"/>
      <c r="G3" s="369"/>
      <c r="H3" s="367" t="s">
        <v>44</v>
      </c>
      <c r="I3" s="368"/>
      <c r="J3" s="369"/>
      <c r="K3" s="367" t="s">
        <v>45</v>
      </c>
      <c r="L3" s="368"/>
      <c r="M3" s="369"/>
      <c r="N3" s="212" t="s">
        <v>7</v>
      </c>
    </row>
    <row r="4" spans="1:21" x14ac:dyDescent="0.2">
      <c r="A4" s="366"/>
      <c r="B4" s="283" t="s">
        <v>8</v>
      </c>
      <c r="C4" s="273" t="s">
        <v>9</v>
      </c>
      <c r="D4" s="284" t="s">
        <v>10</v>
      </c>
      <c r="E4" s="283" t="s">
        <v>11</v>
      </c>
      <c r="F4" s="273" t="s">
        <v>12</v>
      </c>
      <c r="G4" s="284" t="s">
        <v>13</v>
      </c>
      <c r="H4" s="283" t="s">
        <v>14</v>
      </c>
      <c r="I4" s="273" t="s">
        <v>15</v>
      </c>
      <c r="J4" s="284" t="s">
        <v>16</v>
      </c>
      <c r="K4" s="283" t="s">
        <v>17</v>
      </c>
      <c r="L4" s="273" t="s">
        <v>18</v>
      </c>
      <c r="M4" s="284" t="s">
        <v>19</v>
      </c>
      <c r="N4" s="197"/>
    </row>
    <row r="5" spans="1:21" x14ac:dyDescent="0.2">
      <c r="A5" s="374" t="s">
        <v>59</v>
      </c>
      <c r="B5" s="375">
        <f>SUM(B6:D6)</f>
        <v>51249.457067473988</v>
      </c>
      <c r="C5" s="376"/>
      <c r="D5" s="377"/>
      <c r="E5" s="379">
        <f t="shared" ref="E5" si="0">SUM(E6:G6)</f>
        <v>0</v>
      </c>
      <c r="F5" s="378"/>
      <c r="G5" s="380"/>
      <c r="H5" s="379">
        <f t="shared" ref="H5" si="1">SUM(H6:J6)</f>
        <v>0</v>
      </c>
      <c r="I5" s="378"/>
      <c r="J5" s="380"/>
      <c r="K5" s="379">
        <f t="shared" ref="K5" si="2">SUM(K6:M6)</f>
        <v>0</v>
      </c>
      <c r="L5" s="378"/>
      <c r="M5" s="380"/>
      <c r="N5" s="361">
        <f>SUM(N7:N20)</f>
        <v>51249.457067473981</v>
      </c>
    </row>
    <row r="6" spans="1:21" x14ac:dyDescent="0.2">
      <c r="A6" s="374"/>
      <c r="B6" s="287">
        <f>SUM(B7:B20)</f>
        <v>19299.368260087911</v>
      </c>
      <c r="C6" s="271">
        <f t="shared" ref="C6:M6" si="3">SUM(C7:C20)</f>
        <v>15769.66310160451</v>
      </c>
      <c r="D6" s="288">
        <f t="shared" si="3"/>
        <v>16180.425705781561</v>
      </c>
      <c r="E6" s="322">
        <f t="shared" si="3"/>
        <v>0</v>
      </c>
      <c r="F6" s="321">
        <f t="shared" si="3"/>
        <v>0</v>
      </c>
      <c r="G6" s="323">
        <f t="shared" si="3"/>
        <v>0</v>
      </c>
      <c r="H6" s="322">
        <f t="shared" si="3"/>
        <v>0</v>
      </c>
      <c r="I6" s="321">
        <f t="shared" si="3"/>
        <v>0</v>
      </c>
      <c r="J6" s="323">
        <f t="shared" si="3"/>
        <v>0</v>
      </c>
      <c r="K6" s="322">
        <f t="shared" si="3"/>
        <v>0</v>
      </c>
      <c r="L6" s="321">
        <f t="shared" si="3"/>
        <v>0</v>
      </c>
      <c r="M6" s="323">
        <f t="shared" si="3"/>
        <v>0</v>
      </c>
      <c r="N6" s="361"/>
      <c r="P6" s="134"/>
      <c r="Q6" s="134"/>
      <c r="R6" s="134"/>
      <c r="S6" s="134"/>
      <c r="T6" s="134"/>
    </row>
    <row r="7" spans="1:21" x14ac:dyDescent="0.2">
      <c r="A7" s="169" t="s">
        <v>129</v>
      </c>
      <c r="B7" s="285">
        <v>689.83385900000007</v>
      </c>
      <c r="C7" s="272">
        <v>566.82599799999991</v>
      </c>
      <c r="D7" s="286">
        <v>569.71031500000015</v>
      </c>
      <c r="E7" s="318">
        <v>0</v>
      </c>
      <c r="F7" s="319">
        <v>0</v>
      </c>
      <c r="G7" s="320">
        <v>0</v>
      </c>
      <c r="H7" s="318">
        <v>0</v>
      </c>
      <c r="I7" s="319">
        <v>0</v>
      </c>
      <c r="J7" s="320">
        <v>0</v>
      </c>
      <c r="K7" s="318">
        <v>0</v>
      </c>
      <c r="L7" s="319">
        <v>0</v>
      </c>
      <c r="M7" s="320">
        <v>0</v>
      </c>
      <c r="N7" s="192">
        <f>SUM(B7:M7)</f>
        <v>1826.3701720000004</v>
      </c>
      <c r="P7" s="41"/>
      <c r="Q7" s="128"/>
      <c r="R7" s="128"/>
      <c r="S7" s="128"/>
      <c r="T7" s="128"/>
      <c r="U7" s="121"/>
    </row>
    <row r="8" spans="1:21" x14ac:dyDescent="0.2">
      <c r="A8" s="169" t="s">
        <v>99</v>
      </c>
      <c r="B8" s="285">
        <v>957.16605600000014</v>
      </c>
      <c r="C8" s="272">
        <v>785.94108700000038</v>
      </c>
      <c r="D8" s="286">
        <v>827.88881399999968</v>
      </c>
      <c r="E8" s="318">
        <v>0</v>
      </c>
      <c r="F8" s="319">
        <v>0</v>
      </c>
      <c r="G8" s="320">
        <v>0</v>
      </c>
      <c r="H8" s="318">
        <v>0</v>
      </c>
      <c r="I8" s="319">
        <v>0</v>
      </c>
      <c r="J8" s="320">
        <v>0</v>
      </c>
      <c r="K8" s="318">
        <v>0</v>
      </c>
      <c r="L8" s="319">
        <v>0</v>
      </c>
      <c r="M8" s="320">
        <v>0</v>
      </c>
      <c r="N8" s="192">
        <f t="shared" ref="N8:N20" si="4">SUM(B8:M8)</f>
        <v>2570.9959570000001</v>
      </c>
      <c r="P8" s="41"/>
      <c r="Q8" s="128"/>
      <c r="R8" s="128"/>
      <c r="S8" s="128"/>
      <c r="T8" s="128"/>
      <c r="U8" s="121"/>
    </row>
    <row r="9" spans="1:21" x14ac:dyDescent="0.2">
      <c r="A9" s="169" t="s">
        <v>100</v>
      </c>
      <c r="B9" s="285">
        <v>1054.758149</v>
      </c>
      <c r="C9" s="272">
        <v>830.44210999999996</v>
      </c>
      <c r="D9" s="286">
        <v>853.5081909999999</v>
      </c>
      <c r="E9" s="318">
        <v>0</v>
      </c>
      <c r="F9" s="319">
        <v>0</v>
      </c>
      <c r="G9" s="320">
        <v>0</v>
      </c>
      <c r="H9" s="318">
        <v>0</v>
      </c>
      <c r="I9" s="319">
        <v>0</v>
      </c>
      <c r="J9" s="320">
        <v>0</v>
      </c>
      <c r="K9" s="318">
        <v>0</v>
      </c>
      <c r="L9" s="319">
        <v>0</v>
      </c>
      <c r="M9" s="320">
        <v>0</v>
      </c>
      <c r="N9" s="192">
        <f t="shared" si="4"/>
        <v>2738.7084500000001</v>
      </c>
      <c r="P9" s="41"/>
      <c r="Q9" s="128"/>
      <c r="R9" s="128"/>
      <c r="S9" s="128"/>
      <c r="T9" s="128"/>
      <c r="U9" s="121"/>
    </row>
    <row r="10" spans="1:21" x14ac:dyDescent="0.2">
      <c r="A10" s="169" t="s">
        <v>101</v>
      </c>
      <c r="B10" s="285">
        <v>1099.1723939999999</v>
      </c>
      <c r="C10" s="272">
        <v>1011.0654139999998</v>
      </c>
      <c r="D10" s="286">
        <v>1069.6539819999996</v>
      </c>
      <c r="E10" s="318">
        <v>0</v>
      </c>
      <c r="F10" s="319">
        <v>0</v>
      </c>
      <c r="G10" s="320">
        <v>0</v>
      </c>
      <c r="H10" s="318">
        <v>0</v>
      </c>
      <c r="I10" s="319">
        <v>0</v>
      </c>
      <c r="J10" s="320">
        <v>0</v>
      </c>
      <c r="K10" s="318">
        <v>0</v>
      </c>
      <c r="L10" s="319">
        <v>0</v>
      </c>
      <c r="M10" s="320">
        <v>0</v>
      </c>
      <c r="N10" s="192">
        <f t="shared" si="4"/>
        <v>3179.8917899999997</v>
      </c>
      <c r="P10" s="41"/>
      <c r="Q10" s="128"/>
      <c r="R10" s="128"/>
      <c r="S10" s="128"/>
      <c r="T10" s="128"/>
      <c r="U10" s="121"/>
    </row>
    <row r="11" spans="1:21" x14ac:dyDescent="0.2">
      <c r="A11" s="169" t="s">
        <v>128</v>
      </c>
      <c r="B11" s="285">
        <v>444.95439664179759</v>
      </c>
      <c r="C11" s="272">
        <v>378.71412217595679</v>
      </c>
      <c r="D11" s="286">
        <v>394.70121047496247</v>
      </c>
      <c r="E11" s="318">
        <v>0</v>
      </c>
      <c r="F11" s="319">
        <v>0</v>
      </c>
      <c r="G11" s="320">
        <v>0</v>
      </c>
      <c r="H11" s="318">
        <v>0</v>
      </c>
      <c r="I11" s="319">
        <v>0</v>
      </c>
      <c r="J11" s="320">
        <v>0</v>
      </c>
      <c r="K11" s="318">
        <v>0</v>
      </c>
      <c r="L11" s="319">
        <v>0</v>
      </c>
      <c r="M11" s="320">
        <v>0</v>
      </c>
      <c r="N11" s="192">
        <f t="shared" si="4"/>
        <v>1218.3697292927168</v>
      </c>
      <c r="P11" s="41"/>
      <c r="Q11" s="128"/>
      <c r="R11" s="128"/>
      <c r="S11" s="128"/>
      <c r="T11" s="128"/>
      <c r="U11" s="121"/>
    </row>
    <row r="12" spans="1:21" x14ac:dyDescent="0.2">
      <c r="A12" s="169" t="s">
        <v>102</v>
      </c>
      <c r="B12" s="285">
        <v>614.57520442794237</v>
      </c>
      <c r="C12" s="272">
        <v>437.15222549065186</v>
      </c>
      <c r="D12" s="286">
        <v>443.49601899999999</v>
      </c>
      <c r="E12" s="318">
        <v>0</v>
      </c>
      <c r="F12" s="319">
        <v>0</v>
      </c>
      <c r="G12" s="320">
        <v>0</v>
      </c>
      <c r="H12" s="318">
        <v>0</v>
      </c>
      <c r="I12" s="319">
        <v>0</v>
      </c>
      <c r="J12" s="320">
        <v>0</v>
      </c>
      <c r="K12" s="318">
        <v>0</v>
      </c>
      <c r="L12" s="319">
        <v>0</v>
      </c>
      <c r="M12" s="320">
        <v>0</v>
      </c>
      <c r="N12" s="192">
        <f t="shared" si="4"/>
        <v>1495.2234489185942</v>
      </c>
      <c r="P12" s="41"/>
      <c r="Q12" s="128"/>
      <c r="R12" s="128"/>
      <c r="S12" s="128"/>
      <c r="T12" s="128"/>
      <c r="U12" s="121"/>
    </row>
    <row r="13" spans="1:21" x14ac:dyDescent="0.2">
      <c r="A13" s="169" t="s">
        <v>103</v>
      </c>
      <c r="B13" s="285">
        <v>336.06059899999991</v>
      </c>
      <c r="C13" s="272">
        <v>281.485772</v>
      </c>
      <c r="D13" s="286">
        <v>272.35713899999996</v>
      </c>
      <c r="E13" s="318">
        <v>0</v>
      </c>
      <c r="F13" s="319">
        <v>0</v>
      </c>
      <c r="G13" s="320">
        <v>0</v>
      </c>
      <c r="H13" s="318">
        <v>0</v>
      </c>
      <c r="I13" s="319">
        <v>0</v>
      </c>
      <c r="J13" s="320">
        <v>0</v>
      </c>
      <c r="K13" s="318">
        <v>0</v>
      </c>
      <c r="L13" s="319">
        <v>0</v>
      </c>
      <c r="M13" s="320">
        <v>0</v>
      </c>
      <c r="N13" s="192">
        <f t="shared" si="4"/>
        <v>889.90350999999987</v>
      </c>
      <c r="P13" s="41"/>
      <c r="Q13" s="128"/>
      <c r="R13" s="128"/>
      <c r="S13" s="128"/>
      <c r="T13" s="128"/>
      <c r="U13" s="121"/>
    </row>
    <row r="14" spans="1:21" x14ac:dyDescent="0.2">
      <c r="A14" s="169" t="s">
        <v>104</v>
      </c>
      <c r="B14" s="285">
        <v>3740.7915640000028</v>
      </c>
      <c r="C14" s="272">
        <v>2995.1418029999986</v>
      </c>
      <c r="D14" s="286">
        <v>3200.3181300000006</v>
      </c>
      <c r="E14" s="318">
        <v>0</v>
      </c>
      <c r="F14" s="319">
        <v>0</v>
      </c>
      <c r="G14" s="320">
        <v>0</v>
      </c>
      <c r="H14" s="318">
        <v>0</v>
      </c>
      <c r="I14" s="319">
        <v>0</v>
      </c>
      <c r="J14" s="320">
        <v>0</v>
      </c>
      <c r="K14" s="318">
        <v>0</v>
      </c>
      <c r="L14" s="319">
        <v>0</v>
      </c>
      <c r="M14" s="320">
        <v>0</v>
      </c>
      <c r="N14" s="192">
        <f t="shared" si="4"/>
        <v>9936.2514970000011</v>
      </c>
      <c r="P14" s="41"/>
      <c r="Q14" s="128"/>
      <c r="R14" s="128"/>
      <c r="S14" s="128"/>
      <c r="T14" s="128"/>
      <c r="U14" s="143"/>
    </row>
    <row r="15" spans="1:21" x14ac:dyDescent="0.2">
      <c r="A15" s="169" t="s">
        <v>105</v>
      </c>
      <c r="B15" s="285">
        <v>889.82469200000003</v>
      </c>
      <c r="C15" s="272">
        <v>652.70693100000005</v>
      </c>
      <c r="D15" s="286">
        <v>666.46068800000012</v>
      </c>
      <c r="E15" s="318">
        <v>0</v>
      </c>
      <c r="F15" s="319">
        <v>0</v>
      </c>
      <c r="G15" s="320">
        <v>0</v>
      </c>
      <c r="H15" s="318">
        <v>0</v>
      </c>
      <c r="I15" s="319">
        <v>0</v>
      </c>
      <c r="J15" s="320">
        <v>0</v>
      </c>
      <c r="K15" s="318">
        <v>0</v>
      </c>
      <c r="L15" s="319">
        <v>0</v>
      </c>
      <c r="M15" s="320">
        <v>0</v>
      </c>
      <c r="N15" s="192">
        <f t="shared" si="4"/>
        <v>2208.992311</v>
      </c>
      <c r="P15" s="41"/>
      <c r="Q15" s="128"/>
      <c r="R15" s="128"/>
      <c r="S15" s="128"/>
      <c r="T15" s="128"/>
      <c r="U15" s="121"/>
    </row>
    <row r="16" spans="1:21" x14ac:dyDescent="0.2">
      <c r="A16" s="169" t="s">
        <v>106</v>
      </c>
      <c r="B16" s="285">
        <v>933.32962751696618</v>
      </c>
      <c r="C16" s="272">
        <v>755.23049579771964</v>
      </c>
      <c r="D16" s="286">
        <v>768.39075336547023</v>
      </c>
      <c r="E16" s="318">
        <v>0</v>
      </c>
      <c r="F16" s="319">
        <v>0</v>
      </c>
      <c r="G16" s="320">
        <v>0</v>
      </c>
      <c r="H16" s="318">
        <v>0</v>
      </c>
      <c r="I16" s="319">
        <v>0</v>
      </c>
      <c r="J16" s="320">
        <v>0</v>
      </c>
      <c r="K16" s="318">
        <v>0</v>
      </c>
      <c r="L16" s="319">
        <v>0</v>
      </c>
      <c r="M16" s="320">
        <v>0</v>
      </c>
      <c r="N16" s="192">
        <f t="shared" si="4"/>
        <v>2456.9508766801559</v>
      </c>
      <c r="P16" s="41"/>
      <c r="Q16" s="128"/>
      <c r="R16" s="128"/>
      <c r="S16" s="128"/>
      <c r="T16" s="128"/>
      <c r="U16" s="121"/>
    </row>
    <row r="17" spans="1:21" x14ac:dyDescent="0.2">
      <c r="A17" s="169" t="s">
        <v>107</v>
      </c>
      <c r="B17" s="285">
        <v>789.3313775011992</v>
      </c>
      <c r="C17" s="272">
        <v>647.05073348857775</v>
      </c>
      <c r="D17" s="286">
        <v>665.19945181942944</v>
      </c>
      <c r="E17" s="318">
        <v>0</v>
      </c>
      <c r="F17" s="319">
        <v>0</v>
      </c>
      <c r="G17" s="320">
        <v>0</v>
      </c>
      <c r="H17" s="318">
        <v>0</v>
      </c>
      <c r="I17" s="319">
        <v>0</v>
      </c>
      <c r="J17" s="320">
        <v>0</v>
      </c>
      <c r="K17" s="318">
        <v>0</v>
      </c>
      <c r="L17" s="319">
        <v>0</v>
      </c>
      <c r="M17" s="320">
        <v>0</v>
      </c>
      <c r="N17" s="192">
        <f t="shared" si="4"/>
        <v>2101.5815628092064</v>
      </c>
      <c r="P17" s="41"/>
      <c r="Q17" s="128"/>
      <c r="R17" s="128"/>
      <c r="S17" s="128"/>
      <c r="T17" s="128"/>
      <c r="U17" s="121"/>
    </row>
    <row r="18" spans="1:21" x14ac:dyDescent="0.2">
      <c r="A18" s="169" t="s">
        <v>108</v>
      </c>
      <c r="B18" s="285">
        <v>3453.3394149999995</v>
      </c>
      <c r="C18" s="272">
        <v>2755.9194036516064</v>
      </c>
      <c r="D18" s="286">
        <v>2588.6387841216974</v>
      </c>
      <c r="E18" s="318">
        <v>0</v>
      </c>
      <c r="F18" s="319">
        <v>0</v>
      </c>
      <c r="G18" s="320">
        <v>0</v>
      </c>
      <c r="H18" s="318">
        <v>0</v>
      </c>
      <c r="I18" s="319">
        <v>0</v>
      </c>
      <c r="J18" s="320">
        <v>0</v>
      </c>
      <c r="K18" s="318">
        <v>0</v>
      </c>
      <c r="L18" s="319">
        <v>0</v>
      </c>
      <c r="M18" s="320">
        <v>0</v>
      </c>
      <c r="N18" s="192">
        <f t="shared" si="4"/>
        <v>8797.8976027733042</v>
      </c>
      <c r="P18" s="41"/>
      <c r="Q18" s="128"/>
      <c r="R18" s="128"/>
      <c r="S18" s="128"/>
      <c r="T18" s="128"/>
      <c r="U18" s="121"/>
    </row>
    <row r="19" spans="1:21" x14ac:dyDescent="0.2">
      <c r="A19" s="169" t="s">
        <v>109</v>
      </c>
      <c r="B19" s="285">
        <v>3406.2016220000005</v>
      </c>
      <c r="C19" s="272">
        <v>2943.5065019999988</v>
      </c>
      <c r="D19" s="286">
        <v>3076.9218300000007</v>
      </c>
      <c r="E19" s="318">
        <v>0</v>
      </c>
      <c r="F19" s="319">
        <v>0</v>
      </c>
      <c r="G19" s="320">
        <v>0</v>
      </c>
      <c r="H19" s="318">
        <v>0</v>
      </c>
      <c r="I19" s="319">
        <v>0</v>
      </c>
      <c r="J19" s="320">
        <v>0</v>
      </c>
      <c r="K19" s="318">
        <v>0</v>
      </c>
      <c r="L19" s="319">
        <v>0</v>
      </c>
      <c r="M19" s="320">
        <v>0</v>
      </c>
      <c r="N19" s="192">
        <f t="shared" si="4"/>
        <v>9426.629954</v>
      </c>
      <c r="P19" s="41"/>
      <c r="Q19" s="128"/>
      <c r="R19" s="128"/>
      <c r="S19" s="128"/>
      <c r="T19" s="128"/>
      <c r="U19" s="143"/>
    </row>
    <row r="20" spans="1:21" x14ac:dyDescent="0.2">
      <c r="A20" s="169" t="s">
        <v>110</v>
      </c>
      <c r="B20" s="285">
        <v>890.02930400000025</v>
      </c>
      <c r="C20" s="272">
        <v>728.48050400000022</v>
      </c>
      <c r="D20" s="286">
        <v>783.18039800000031</v>
      </c>
      <c r="E20" s="318">
        <v>0</v>
      </c>
      <c r="F20" s="319">
        <v>0</v>
      </c>
      <c r="G20" s="320">
        <v>0</v>
      </c>
      <c r="H20" s="318">
        <v>0</v>
      </c>
      <c r="I20" s="319">
        <v>0</v>
      </c>
      <c r="J20" s="320">
        <v>0</v>
      </c>
      <c r="K20" s="318">
        <v>0</v>
      </c>
      <c r="L20" s="319">
        <v>0</v>
      </c>
      <c r="M20" s="320">
        <v>0</v>
      </c>
      <c r="N20" s="192">
        <f t="shared" si="4"/>
        <v>2401.6902060000007</v>
      </c>
      <c r="P20" s="41"/>
      <c r="Q20" s="128"/>
      <c r="R20" s="128"/>
      <c r="S20" s="128"/>
      <c r="T20" s="128"/>
      <c r="U20" s="121"/>
    </row>
    <row r="21" spans="1:21" x14ac:dyDescent="0.2">
      <c r="A21" s="4"/>
      <c r="N21" s="3"/>
      <c r="P21" s="137"/>
      <c r="Q21" s="137"/>
      <c r="R21" s="137"/>
      <c r="S21" s="137"/>
      <c r="T21" s="137"/>
      <c r="U21" s="142"/>
    </row>
    <row r="22" spans="1:21" x14ac:dyDescent="0.2">
      <c r="A22" s="10" t="s">
        <v>129</v>
      </c>
      <c r="B22" s="25">
        <v>1826.3701720000004</v>
      </c>
      <c r="Q22" s="128"/>
      <c r="R22" s="128"/>
      <c r="S22" s="128"/>
      <c r="U22" s="121"/>
    </row>
    <row r="23" spans="1:21" x14ac:dyDescent="0.2">
      <c r="A23" s="10" t="s">
        <v>99</v>
      </c>
      <c r="B23" s="25">
        <v>2570.9959570000001</v>
      </c>
      <c r="U23" s="141"/>
    </row>
    <row r="24" spans="1:21" x14ac:dyDescent="0.2">
      <c r="A24" s="10" t="s">
        <v>100</v>
      </c>
      <c r="B24" s="25">
        <v>2738.7084500000001</v>
      </c>
    </row>
    <row r="25" spans="1:21" x14ac:dyDescent="0.2">
      <c r="A25" s="10" t="s">
        <v>101</v>
      </c>
      <c r="B25" s="25">
        <v>3179.8917899999997</v>
      </c>
    </row>
    <row r="26" spans="1:21" x14ac:dyDescent="0.2">
      <c r="A26" s="10" t="s">
        <v>128</v>
      </c>
      <c r="B26" s="25">
        <v>1218.3697292927168</v>
      </c>
    </row>
    <row r="27" spans="1:21" x14ac:dyDescent="0.2">
      <c r="A27" s="10" t="s">
        <v>102</v>
      </c>
      <c r="B27" s="25">
        <v>1495.2234489185942</v>
      </c>
    </row>
    <row r="28" spans="1:21" x14ac:dyDescent="0.2">
      <c r="A28" s="10" t="s">
        <v>103</v>
      </c>
      <c r="B28" s="25">
        <v>889.90350999999987</v>
      </c>
    </row>
    <row r="29" spans="1:21" x14ac:dyDescent="0.2">
      <c r="A29" s="10" t="s">
        <v>104</v>
      </c>
      <c r="B29" s="25">
        <v>9936.2514970000011</v>
      </c>
    </row>
    <row r="30" spans="1:21" x14ac:dyDescent="0.2">
      <c r="A30" s="10" t="s">
        <v>105</v>
      </c>
      <c r="B30" s="25">
        <v>2208.992311</v>
      </c>
    </row>
    <row r="31" spans="1:21" x14ac:dyDescent="0.2">
      <c r="A31" s="10" t="s">
        <v>106</v>
      </c>
      <c r="B31" s="25">
        <v>2456.9508766801559</v>
      </c>
    </row>
    <row r="32" spans="1:21" x14ac:dyDescent="0.2">
      <c r="A32" s="10" t="s">
        <v>107</v>
      </c>
      <c r="B32" s="25">
        <v>2101.5815628092064</v>
      </c>
    </row>
    <row r="33" spans="1:2" x14ac:dyDescent="0.2">
      <c r="A33" s="10" t="s">
        <v>108</v>
      </c>
      <c r="B33" s="25">
        <v>8797.8976027733042</v>
      </c>
    </row>
    <row r="34" spans="1:2" x14ac:dyDescent="0.2">
      <c r="A34" s="10" t="s">
        <v>109</v>
      </c>
      <c r="B34" s="25">
        <v>9426.629954</v>
      </c>
    </row>
    <row r="35" spans="1:2" x14ac:dyDescent="0.2">
      <c r="A35" s="10" t="s">
        <v>110</v>
      </c>
      <c r="B35" s="25">
        <v>2401.6902060000007</v>
      </c>
    </row>
  </sheetData>
  <sortState ref="A7:N20">
    <sortCondition ref="A7"/>
  </sortState>
  <mergeCells count="11">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14">
    <tabColor rgb="FF00B050"/>
  </sheetPr>
  <dimension ref="A1:U46"/>
  <sheetViews>
    <sheetView showGridLines="0" view="pageBreakPreview" zoomScale="85" zoomScaleNormal="70" zoomScaleSheetLayoutView="85" workbookViewId="0">
      <selection activeCell="X20" sqref="X20"/>
    </sheetView>
  </sheetViews>
  <sheetFormatPr defaultColWidth="9.140625" defaultRowHeight="12.75" x14ac:dyDescent="0.2"/>
  <cols>
    <col min="1" max="1" width="30.85546875" style="2" customWidth="1"/>
    <col min="2" max="15" width="7.42578125" style="2" customWidth="1"/>
    <col min="16" max="16" width="9.140625" style="2" customWidth="1"/>
    <col min="17" max="16384" width="9.140625" style="2"/>
  </cols>
  <sheetData>
    <row r="1" spans="1:21" s="66" customFormat="1" ht="18" x14ac:dyDescent="0.25">
      <c r="A1" s="241" t="s">
        <v>324</v>
      </c>
      <c r="B1" s="23"/>
      <c r="C1" s="23"/>
      <c r="D1" s="23"/>
      <c r="E1" s="23"/>
      <c r="G1" s="23"/>
      <c r="H1" s="23"/>
      <c r="I1" s="23"/>
      <c r="J1" s="23"/>
      <c r="K1" s="23"/>
      <c r="L1" s="23"/>
      <c r="M1" s="23"/>
      <c r="N1" s="23"/>
      <c r="P1" s="245" t="str">
        <f>'3'!N1</f>
        <v>2022</v>
      </c>
    </row>
    <row r="2" spans="1:21" s="7" customFormat="1" ht="6" customHeight="1" x14ac:dyDescent="0.2">
      <c r="B2" s="115"/>
      <c r="C2" s="115"/>
      <c r="D2" s="115"/>
      <c r="E2" s="115"/>
      <c r="F2" s="115"/>
      <c r="G2" s="115"/>
      <c r="H2" s="115"/>
      <c r="I2" s="115"/>
      <c r="J2" s="115"/>
      <c r="K2" s="115"/>
      <c r="L2" s="115"/>
      <c r="M2" s="115"/>
      <c r="N2" s="115"/>
      <c r="O2" s="115"/>
    </row>
    <row r="3" spans="1:21" s="7" customFormat="1" ht="12" customHeight="1" x14ac:dyDescent="0.2">
      <c r="A3" s="352">
        <v>2022</v>
      </c>
      <c r="B3" s="200" t="s">
        <v>85</v>
      </c>
      <c r="C3" s="200" t="s">
        <v>76</v>
      </c>
      <c r="D3" s="200" t="s">
        <v>77</v>
      </c>
      <c r="E3" s="200" t="s">
        <v>78</v>
      </c>
      <c r="F3" s="200" t="s">
        <v>88</v>
      </c>
      <c r="G3" s="200" t="s">
        <v>79</v>
      </c>
      <c r="H3" s="200" t="s">
        <v>80</v>
      </c>
      <c r="I3" s="200" t="s">
        <v>81</v>
      </c>
      <c r="J3" s="200" t="s">
        <v>82</v>
      </c>
      <c r="K3" s="200" t="s">
        <v>83</v>
      </c>
      <c r="L3" s="200" t="s">
        <v>84</v>
      </c>
      <c r="M3" s="200" t="s">
        <v>86</v>
      </c>
      <c r="N3" s="200" t="s">
        <v>87</v>
      </c>
      <c r="O3" s="200" t="s">
        <v>89</v>
      </c>
      <c r="P3" s="200" t="s">
        <v>7</v>
      </c>
    </row>
    <row r="4" spans="1:21" s="110" customFormat="1" ht="12" customHeight="1" x14ac:dyDescent="0.2">
      <c r="A4" s="170" t="s">
        <v>59</v>
      </c>
      <c r="B4" s="198">
        <f>SUM(B5:B20)</f>
        <v>1826.3701719999997</v>
      </c>
      <c r="C4" s="198">
        <f>SUM(C5:C20)</f>
        <v>2570.9959570000005</v>
      </c>
      <c r="D4" s="198">
        <f t="shared" ref="D4:P4" si="0">SUM(D5:D20)</f>
        <v>2738.7084500000001</v>
      </c>
      <c r="E4" s="198">
        <f t="shared" si="0"/>
        <v>3179.8917900000006</v>
      </c>
      <c r="F4" s="198">
        <f>SUM(F5:F20)</f>
        <v>1218.3697292927168</v>
      </c>
      <c r="G4" s="198">
        <f t="shared" si="0"/>
        <v>1495.2234489185944</v>
      </c>
      <c r="H4" s="198">
        <f t="shared" si="0"/>
        <v>889.90350999999987</v>
      </c>
      <c r="I4" s="198">
        <f t="shared" si="0"/>
        <v>9936.2514969999993</v>
      </c>
      <c r="J4" s="198">
        <f t="shared" si="0"/>
        <v>2208.992311</v>
      </c>
      <c r="K4" s="198">
        <f t="shared" si="0"/>
        <v>2456.9508766801569</v>
      </c>
      <c r="L4" s="198">
        <f t="shared" si="0"/>
        <v>2101.5815628092073</v>
      </c>
      <c r="M4" s="198">
        <f t="shared" si="0"/>
        <v>8797.8976027733006</v>
      </c>
      <c r="N4" s="198">
        <f t="shared" si="0"/>
        <v>9426.629954</v>
      </c>
      <c r="O4" s="198">
        <f t="shared" si="0"/>
        <v>2401.6902060000007</v>
      </c>
      <c r="P4" s="198">
        <f t="shared" si="0"/>
        <v>51249.457067473966</v>
      </c>
    </row>
    <row r="5" spans="1:21" s="7" customFormat="1" ht="12" customHeight="1" x14ac:dyDescent="0.2">
      <c r="A5" s="169" t="s">
        <v>40</v>
      </c>
      <c r="B5" s="199">
        <v>0</v>
      </c>
      <c r="C5" s="199">
        <v>618.78615400000012</v>
      </c>
      <c r="D5" s="199">
        <v>159.631</v>
      </c>
      <c r="E5" s="199">
        <v>151.94515699999999</v>
      </c>
      <c r="F5" s="199">
        <v>403.43343500000003</v>
      </c>
      <c r="G5" s="199">
        <v>199.56418000000002</v>
      </c>
      <c r="H5" s="199">
        <v>2.0045960000000003</v>
      </c>
      <c r="I5" s="199">
        <v>1622.5134180000002</v>
      </c>
      <c r="J5" s="199">
        <v>63.768018000000005</v>
      </c>
      <c r="K5" s="199">
        <v>21.409303999999999</v>
      </c>
      <c r="L5" s="199">
        <v>430.30869399999989</v>
      </c>
      <c r="M5" s="199">
        <v>518.43703800000003</v>
      </c>
      <c r="N5" s="199">
        <v>2400.3777400000008</v>
      </c>
      <c r="O5" s="199">
        <v>146.50643400000001</v>
      </c>
      <c r="P5" s="199">
        <f>SUM(B5:O5)</f>
        <v>6738.6851680000009</v>
      </c>
      <c r="R5" s="8"/>
      <c r="S5" s="124"/>
      <c r="T5" s="124"/>
    </row>
    <row r="6" spans="1:21" s="7" customFormat="1" ht="12" customHeight="1" x14ac:dyDescent="0.2">
      <c r="A6" s="169" t="s">
        <v>39</v>
      </c>
      <c r="B6" s="199">
        <v>52.667999999999999</v>
      </c>
      <c r="C6" s="199">
        <v>113.71253000000003</v>
      </c>
      <c r="D6" s="199">
        <v>90.439926999999997</v>
      </c>
      <c r="E6" s="199">
        <v>20.498425000000005</v>
      </c>
      <c r="F6" s="199">
        <v>176.090588</v>
      </c>
      <c r="G6" s="199">
        <v>106.64501399999995</v>
      </c>
      <c r="H6" s="199">
        <v>10.895200000000001</v>
      </c>
      <c r="I6" s="199">
        <v>96.68567800000001</v>
      </c>
      <c r="J6" s="199">
        <v>102.691682</v>
      </c>
      <c r="K6" s="199">
        <v>113.93167100000001</v>
      </c>
      <c r="L6" s="199">
        <v>107.88596300000002</v>
      </c>
      <c r="M6" s="199">
        <v>133.62784800000003</v>
      </c>
      <c r="N6" s="199">
        <v>30.466536999999995</v>
      </c>
      <c r="O6" s="199">
        <v>37.77477300000001</v>
      </c>
      <c r="P6" s="199">
        <f t="shared" ref="P6:P20" si="1">SUM(B6:O6)</f>
        <v>1194.0138360000003</v>
      </c>
      <c r="R6" s="8"/>
      <c r="S6" s="124"/>
      <c r="T6" s="124"/>
    </row>
    <row r="7" spans="1:21" s="7" customFormat="1" ht="12" customHeight="1" x14ac:dyDescent="0.2">
      <c r="A7" s="169" t="s">
        <v>38</v>
      </c>
      <c r="B7" s="199">
        <v>0</v>
      </c>
      <c r="C7" s="199">
        <v>0</v>
      </c>
      <c r="D7" s="199">
        <v>0.5126099999999999</v>
      </c>
      <c r="E7" s="199">
        <v>0</v>
      </c>
      <c r="F7" s="199">
        <v>0</v>
      </c>
      <c r="G7" s="199">
        <v>16.715630000000001</v>
      </c>
      <c r="H7" s="199">
        <v>0</v>
      </c>
      <c r="I7" s="199">
        <v>4767.0660739999994</v>
      </c>
      <c r="J7" s="199">
        <v>155.08419700000002</v>
      </c>
      <c r="K7" s="199">
        <v>4.05</v>
      </c>
      <c r="L7" s="199">
        <v>0</v>
      </c>
      <c r="M7" s="199">
        <v>0</v>
      </c>
      <c r="N7" s="199">
        <v>2.3277399999999999</v>
      </c>
      <c r="O7" s="199">
        <v>32.091569999999997</v>
      </c>
      <c r="P7" s="199">
        <f t="shared" si="1"/>
        <v>4977.8478209999994</v>
      </c>
      <c r="R7" s="8"/>
      <c r="S7" s="124"/>
      <c r="T7" s="124"/>
    </row>
    <row r="8" spans="1:21" s="7" customFormat="1" ht="12" customHeight="1" x14ac:dyDescent="0.2">
      <c r="A8" s="169" t="s">
        <v>60</v>
      </c>
      <c r="B8" s="199">
        <v>0</v>
      </c>
      <c r="C8" s="199">
        <v>0</v>
      </c>
      <c r="D8" s="199">
        <v>1.484</v>
      </c>
      <c r="E8" s="199">
        <v>0</v>
      </c>
      <c r="F8" s="199">
        <v>0</v>
      </c>
      <c r="G8" s="199">
        <v>0</v>
      </c>
      <c r="H8" s="199">
        <v>0</v>
      </c>
      <c r="I8" s="199">
        <v>0.622</v>
      </c>
      <c r="J8" s="199">
        <v>0</v>
      </c>
      <c r="K8" s="199">
        <v>11.17634</v>
      </c>
      <c r="L8" s="199">
        <v>1.01044</v>
      </c>
      <c r="M8" s="199">
        <v>0</v>
      </c>
      <c r="N8" s="199">
        <v>0</v>
      </c>
      <c r="O8" s="199">
        <v>0</v>
      </c>
      <c r="P8" s="199">
        <f t="shared" si="1"/>
        <v>14.29278</v>
      </c>
      <c r="T8" s="8"/>
    </row>
    <row r="9" spans="1:21" s="7" customFormat="1" ht="12" customHeight="1" x14ac:dyDescent="0.2">
      <c r="A9" s="169" t="s">
        <v>61</v>
      </c>
      <c r="B9" s="199">
        <v>2.2970000000000002</v>
      </c>
      <c r="C9" s="199">
        <v>0</v>
      </c>
      <c r="D9" s="199">
        <v>0.25900000000000001</v>
      </c>
      <c r="E9" s="199">
        <v>1.4933399999999999</v>
      </c>
      <c r="F9" s="199">
        <v>0</v>
      </c>
      <c r="G9" s="199">
        <v>0</v>
      </c>
      <c r="H9" s="199">
        <v>0</v>
      </c>
      <c r="I9" s="199">
        <v>0</v>
      </c>
      <c r="J9" s="199">
        <v>0</v>
      </c>
      <c r="K9" s="199">
        <v>0</v>
      </c>
      <c r="L9" s="199">
        <v>0</v>
      </c>
      <c r="M9" s="199">
        <v>0</v>
      </c>
      <c r="N9" s="199">
        <v>0.33900000000000002</v>
      </c>
      <c r="O9" s="199">
        <v>4.5999999999999999E-3</v>
      </c>
      <c r="P9" s="199">
        <f t="shared" si="1"/>
        <v>4.3929400000000003</v>
      </c>
      <c r="T9" s="8"/>
    </row>
    <row r="10" spans="1:21" s="7" customFormat="1" ht="12" customHeight="1" x14ac:dyDescent="0.2">
      <c r="A10" s="169" t="s">
        <v>62</v>
      </c>
      <c r="B10" s="199">
        <v>0</v>
      </c>
      <c r="C10" s="199">
        <v>0</v>
      </c>
      <c r="D10" s="199">
        <v>4.2999999999999997E-2</v>
      </c>
      <c r="E10" s="199">
        <v>2.76E-2</v>
      </c>
      <c r="F10" s="199">
        <v>2.98E-2</v>
      </c>
      <c r="G10" s="199">
        <v>0</v>
      </c>
      <c r="H10" s="199">
        <v>0</v>
      </c>
      <c r="I10" s="199">
        <v>0</v>
      </c>
      <c r="J10" s="199">
        <v>0</v>
      </c>
      <c r="K10" s="199">
        <v>0</v>
      </c>
      <c r="L10" s="199">
        <v>0</v>
      </c>
      <c r="M10" s="199">
        <v>0</v>
      </c>
      <c r="N10" s="199">
        <v>1.7999999999999999E-2</v>
      </c>
      <c r="O10" s="199">
        <v>0</v>
      </c>
      <c r="P10" s="199">
        <f t="shared" si="1"/>
        <v>0.11839999999999999</v>
      </c>
      <c r="T10" s="8"/>
      <c r="U10" s="8"/>
    </row>
    <row r="11" spans="1:21" s="7" customFormat="1" ht="12" customHeight="1" x14ac:dyDescent="0.2">
      <c r="A11" s="169" t="s">
        <v>37</v>
      </c>
      <c r="B11" s="199">
        <v>0</v>
      </c>
      <c r="C11" s="199">
        <v>1331.2863970000003</v>
      </c>
      <c r="D11" s="199">
        <v>38.659980000000004</v>
      </c>
      <c r="E11" s="199">
        <v>2684.3019690000001</v>
      </c>
      <c r="F11" s="199">
        <v>190.97674300000003</v>
      </c>
      <c r="G11" s="199">
        <v>651.72649000000001</v>
      </c>
      <c r="H11" s="199">
        <v>34.237009</v>
      </c>
      <c r="I11" s="199">
        <v>265.11908799999998</v>
      </c>
      <c r="J11" s="199">
        <v>773.46574699999996</v>
      </c>
      <c r="K11" s="199">
        <v>2025.554271</v>
      </c>
      <c r="L11" s="199">
        <v>1156.3792480000002</v>
      </c>
      <c r="M11" s="199">
        <v>5171.6788349999997</v>
      </c>
      <c r="N11" s="199">
        <v>5823.3830369999996</v>
      </c>
      <c r="O11" s="199">
        <v>1124.4721050000001</v>
      </c>
      <c r="P11" s="199">
        <f t="shared" si="1"/>
        <v>21271.240919</v>
      </c>
      <c r="R11" s="8"/>
      <c r="S11" s="124"/>
      <c r="T11" s="124"/>
    </row>
    <row r="12" spans="1:21" s="7" customFormat="1" ht="12" customHeight="1" x14ac:dyDescent="0.2">
      <c r="A12" s="169" t="s">
        <v>72</v>
      </c>
      <c r="B12" s="199">
        <v>0</v>
      </c>
      <c r="C12" s="199">
        <v>202.036</v>
      </c>
      <c r="D12" s="199">
        <v>0</v>
      </c>
      <c r="E12" s="199">
        <v>0</v>
      </c>
      <c r="F12" s="199">
        <v>150.084</v>
      </c>
      <c r="G12" s="199">
        <v>0</v>
      </c>
      <c r="H12" s="199">
        <v>0</v>
      </c>
      <c r="I12" s="199">
        <v>0</v>
      </c>
      <c r="J12" s="199">
        <v>0</v>
      </c>
      <c r="K12" s="199">
        <v>0</v>
      </c>
      <c r="L12" s="199">
        <v>0</v>
      </c>
      <c r="M12" s="199">
        <v>0</v>
      </c>
      <c r="N12" s="199">
        <v>0</v>
      </c>
      <c r="O12" s="199">
        <v>0</v>
      </c>
      <c r="P12" s="199">
        <f t="shared" si="1"/>
        <v>352.12</v>
      </c>
      <c r="T12" s="8"/>
    </row>
    <row r="13" spans="1:21" s="7" customFormat="1" ht="12" customHeight="1" x14ac:dyDescent="0.2">
      <c r="A13" s="169" t="s">
        <v>36</v>
      </c>
      <c r="B13" s="199">
        <v>0</v>
      </c>
      <c r="C13" s="199">
        <v>0</v>
      </c>
      <c r="D13" s="199">
        <v>0</v>
      </c>
      <c r="E13" s="199">
        <v>0</v>
      </c>
      <c r="F13" s="199">
        <v>0</v>
      </c>
      <c r="G13" s="199">
        <v>0</v>
      </c>
      <c r="H13" s="199">
        <v>0</v>
      </c>
      <c r="I13" s="199">
        <v>0</v>
      </c>
      <c r="J13" s="199">
        <v>0</v>
      </c>
      <c r="K13" s="199">
        <v>0</v>
      </c>
      <c r="L13" s="199">
        <v>0</v>
      </c>
      <c r="M13" s="199">
        <v>0</v>
      </c>
      <c r="N13" s="199">
        <v>0</v>
      </c>
      <c r="O13" s="199">
        <v>0</v>
      </c>
      <c r="P13" s="199">
        <f t="shared" si="1"/>
        <v>0</v>
      </c>
      <c r="T13" s="8"/>
    </row>
    <row r="14" spans="1:21" s="7" customFormat="1" ht="12" customHeight="1" x14ac:dyDescent="0.2">
      <c r="A14" s="169" t="s">
        <v>35</v>
      </c>
      <c r="B14" s="199">
        <v>0</v>
      </c>
      <c r="C14" s="199">
        <v>0</v>
      </c>
      <c r="D14" s="199">
        <v>29.777000000000001</v>
      </c>
      <c r="E14" s="199">
        <v>2.1866999999999996</v>
      </c>
      <c r="F14" s="199">
        <v>7.9539999999999997</v>
      </c>
      <c r="G14" s="199">
        <v>0.85784000000000016</v>
      </c>
      <c r="H14" s="199">
        <v>1.0062</v>
      </c>
      <c r="I14" s="199">
        <v>539.79663000000005</v>
      </c>
      <c r="J14" s="199">
        <v>169.07138800000001</v>
      </c>
      <c r="K14" s="199">
        <v>74.495000000000005</v>
      </c>
      <c r="L14" s="199">
        <v>0</v>
      </c>
      <c r="M14" s="199">
        <v>733.67499999999995</v>
      </c>
      <c r="N14" s="199">
        <v>423.43700000000001</v>
      </c>
      <c r="O14" s="199">
        <v>36.722000000000001</v>
      </c>
      <c r="P14" s="199">
        <f t="shared" si="1"/>
        <v>2018.978758</v>
      </c>
      <c r="T14" s="8"/>
    </row>
    <row r="15" spans="1:21" s="7" customFormat="1" ht="12" customHeight="1" x14ac:dyDescent="0.2">
      <c r="A15" s="169" t="s">
        <v>34</v>
      </c>
      <c r="B15" s="199">
        <v>0</v>
      </c>
      <c r="C15" s="199">
        <v>3.3071540000000001</v>
      </c>
      <c r="D15" s="199">
        <v>0</v>
      </c>
      <c r="E15" s="199">
        <v>0</v>
      </c>
      <c r="F15" s="199">
        <v>0</v>
      </c>
      <c r="G15" s="199">
        <v>0</v>
      </c>
      <c r="H15" s="199">
        <v>0</v>
      </c>
      <c r="I15" s="199">
        <v>0</v>
      </c>
      <c r="J15" s="199">
        <v>0</v>
      </c>
      <c r="K15" s="199">
        <v>0</v>
      </c>
      <c r="L15" s="199">
        <v>0</v>
      </c>
      <c r="M15" s="199">
        <v>11.228918</v>
      </c>
      <c r="N15" s="199">
        <v>0</v>
      </c>
      <c r="O15" s="199">
        <v>101.739</v>
      </c>
      <c r="P15" s="199">
        <f t="shared" si="1"/>
        <v>116.27507200000001</v>
      </c>
      <c r="T15" s="8"/>
    </row>
    <row r="16" spans="1:21" s="7" customFormat="1" ht="12" customHeight="1" x14ac:dyDescent="0.2">
      <c r="A16" s="169" t="s">
        <v>33</v>
      </c>
      <c r="B16" s="199">
        <v>282.09771999999998</v>
      </c>
      <c r="C16" s="199">
        <v>2.232507</v>
      </c>
      <c r="D16" s="199">
        <v>370.26800000000009</v>
      </c>
      <c r="E16" s="199">
        <v>0</v>
      </c>
      <c r="F16" s="199">
        <v>3.9661110000000002</v>
      </c>
      <c r="G16" s="199">
        <v>0</v>
      </c>
      <c r="H16" s="199">
        <v>204.03</v>
      </c>
      <c r="I16" s="199">
        <v>51.814374999999998</v>
      </c>
      <c r="J16" s="199">
        <v>0</v>
      </c>
      <c r="K16" s="199">
        <v>0</v>
      </c>
      <c r="L16" s="199">
        <v>62.834769999999999</v>
      </c>
      <c r="M16" s="199">
        <v>26.688669000000001</v>
      </c>
      <c r="N16" s="199">
        <v>10.03529</v>
      </c>
      <c r="O16" s="199">
        <v>20.703200000000002</v>
      </c>
      <c r="P16" s="199">
        <f t="shared" si="1"/>
        <v>1034.670642</v>
      </c>
      <c r="T16" s="8"/>
    </row>
    <row r="17" spans="1:21" s="7" customFormat="1" ht="12" customHeight="1" x14ac:dyDescent="0.2">
      <c r="A17" s="169" t="s">
        <v>32</v>
      </c>
      <c r="B17" s="199">
        <v>0</v>
      </c>
      <c r="C17" s="199">
        <v>0.32809000000000005</v>
      </c>
      <c r="D17" s="199">
        <v>0</v>
      </c>
      <c r="E17" s="199">
        <v>0</v>
      </c>
      <c r="F17" s="199">
        <v>0</v>
      </c>
      <c r="G17" s="199">
        <v>0</v>
      </c>
      <c r="H17" s="199">
        <v>0</v>
      </c>
      <c r="I17" s="199">
        <v>1666.4377260000003</v>
      </c>
      <c r="J17" s="199">
        <v>0</v>
      </c>
      <c r="K17" s="199">
        <v>0</v>
      </c>
      <c r="L17" s="199">
        <v>0.112</v>
      </c>
      <c r="M17" s="199">
        <v>255.07040000000001</v>
      </c>
      <c r="N17" s="199">
        <v>281.601</v>
      </c>
      <c r="O17" s="199">
        <v>301.75700000000001</v>
      </c>
      <c r="P17" s="199">
        <f t="shared" si="1"/>
        <v>2505.3062160000004</v>
      </c>
      <c r="T17" s="8"/>
      <c r="U17" s="8"/>
    </row>
    <row r="18" spans="1:21" s="7" customFormat="1" ht="12" customHeight="1" x14ac:dyDescent="0.2">
      <c r="A18" s="169" t="s">
        <v>3</v>
      </c>
      <c r="B18" s="199">
        <v>0</v>
      </c>
      <c r="C18" s="199">
        <v>0</v>
      </c>
      <c r="D18" s="199">
        <v>0</v>
      </c>
      <c r="E18" s="199">
        <v>0</v>
      </c>
      <c r="F18" s="199">
        <v>0</v>
      </c>
      <c r="G18" s="199">
        <v>0</v>
      </c>
      <c r="H18" s="199">
        <v>0</v>
      </c>
      <c r="I18" s="199">
        <v>0</v>
      </c>
      <c r="J18" s="199">
        <v>0</v>
      </c>
      <c r="K18" s="199">
        <v>0</v>
      </c>
      <c r="L18" s="199">
        <v>0</v>
      </c>
      <c r="M18" s="199">
        <v>0</v>
      </c>
      <c r="N18" s="199">
        <v>0</v>
      </c>
      <c r="O18" s="199">
        <v>0</v>
      </c>
      <c r="P18" s="199">
        <f t="shared" si="1"/>
        <v>0</v>
      </c>
      <c r="T18" s="8"/>
    </row>
    <row r="19" spans="1:21" s="7" customFormat="1" ht="12" customHeight="1" x14ac:dyDescent="0.2">
      <c r="A19" s="169" t="s">
        <v>31</v>
      </c>
      <c r="B19" s="199">
        <v>0.872</v>
      </c>
      <c r="C19" s="199">
        <v>56.420287999999985</v>
      </c>
      <c r="D19" s="199">
        <v>0.18370900000000001</v>
      </c>
      <c r="E19" s="199">
        <v>29.424119999999998</v>
      </c>
      <c r="F19" s="199">
        <v>0.80879100000000004</v>
      </c>
      <c r="G19" s="199">
        <v>13.225249000000002</v>
      </c>
      <c r="H19" s="199">
        <v>122.54883599999999</v>
      </c>
      <c r="I19" s="199">
        <v>2.1057619999999999</v>
      </c>
      <c r="J19" s="199">
        <v>91.098471000000004</v>
      </c>
      <c r="K19" s="199">
        <v>0.70400400000000007</v>
      </c>
      <c r="L19" s="199">
        <v>0.70735500000000007</v>
      </c>
      <c r="M19" s="199">
        <v>14.911877000000002</v>
      </c>
      <c r="N19" s="199">
        <v>12.168562999999999</v>
      </c>
      <c r="O19" s="199">
        <v>0.50800100000000004</v>
      </c>
      <c r="P19" s="199">
        <f t="shared" si="1"/>
        <v>345.68702599999995</v>
      </c>
      <c r="T19" s="8"/>
    </row>
    <row r="20" spans="1:21" s="7" customFormat="1" ht="12" customHeight="1" x14ac:dyDescent="0.2">
      <c r="A20" s="169" t="s">
        <v>30</v>
      </c>
      <c r="B20" s="199">
        <v>1488.4354519999997</v>
      </c>
      <c r="C20" s="199">
        <v>242.88683700000004</v>
      </c>
      <c r="D20" s="199">
        <v>2047.4502239999999</v>
      </c>
      <c r="E20" s="199">
        <v>290.01447899999999</v>
      </c>
      <c r="F20" s="199">
        <v>285.02626129271675</v>
      </c>
      <c r="G20" s="199">
        <v>506.48904591859446</v>
      </c>
      <c r="H20" s="199">
        <v>515.18166899999994</v>
      </c>
      <c r="I20" s="199">
        <v>924.09074600000031</v>
      </c>
      <c r="J20" s="199">
        <v>853.81280800000013</v>
      </c>
      <c r="K20" s="199">
        <v>205.63028668015656</v>
      </c>
      <c r="L20" s="199">
        <v>342.34309280920723</v>
      </c>
      <c r="M20" s="199">
        <v>1932.579017773302</v>
      </c>
      <c r="N20" s="199">
        <v>442.47604700000016</v>
      </c>
      <c r="O20" s="199">
        <v>599.41152300000056</v>
      </c>
      <c r="P20" s="199">
        <f t="shared" si="1"/>
        <v>10675.827489473977</v>
      </c>
      <c r="R20" s="8"/>
      <c r="S20" s="124"/>
      <c r="T20" s="124"/>
    </row>
    <row r="21" spans="1:21" s="4" customFormat="1" ht="12" x14ac:dyDescent="0.2">
      <c r="A21" s="202"/>
      <c r="P21" s="3"/>
      <c r="T21" s="124"/>
    </row>
    <row r="22" spans="1:21" s="7" customFormat="1" x14ac:dyDescent="0.2">
      <c r="A22" s="67"/>
      <c r="B22" s="68"/>
      <c r="C22" s="68"/>
      <c r="D22" s="68"/>
      <c r="E22" s="68"/>
      <c r="F22" s="68"/>
      <c r="G22" s="68"/>
      <c r="H22" s="68"/>
      <c r="I22" s="68"/>
      <c r="J22" s="68"/>
      <c r="K22" s="68"/>
      <c r="L22" s="68"/>
      <c r="M22" s="68"/>
      <c r="N22" s="68"/>
      <c r="O22" s="68"/>
      <c r="P22" s="67"/>
    </row>
    <row r="23" spans="1:21" s="7" customFormat="1" x14ac:dyDescent="0.2">
      <c r="A23" s="67"/>
      <c r="B23" s="68"/>
      <c r="C23" s="68"/>
      <c r="D23" s="68"/>
      <c r="E23" s="68"/>
      <c r="F23" s="68"/>
      <c r="G23" s="68"/>
      <c r="H23" s="68"/>
      <c r="I23" s="68"/>
      <c r="J23" s="68"/>
      <c r="K23" s="68"/>
      <c r="L23" s="68"/>
      <c r="M23" s="68"/>
      <c r="N23" s="68"/>
      <c r="O23" s="68"/>
      <c r="P23" s="68"/>
    </row>
    <row r="24" spans="1:21" s="7" customFormat="1" x14ac:dyDescent="0.2">
      <c r="A24" s="67"/>
      <c r="B24" s="68"/>
      <c r="C24" s="68"/>
      <c r="D24" s="68"/>
      <c r="E24" s="68"/>
      <c r="F24" s="68"/>
      <c r="G24" s="68"/>
      <c r="H24" s="68"/>
      <c r="I24" s="68"/>
      <c r="J24" s="68"/>
      <c r="K24" s="68"/>
      <c r="L24" s="68"/>
      <c r="M24" s="68"/>
      <c r="N24" s="68"/>
      <c r="O24" s="68"/>
      <c r="P24" s="68"/>
      <c r="Q24" s="69"/>
    </row>
    <row r="25" spans="1:21" s="7" customFormat="1" x14ac:dyDescent="0.2">
      <c r="A25" s="67"/>
      <c r="B25" s="68"/>
      <c r="C25" s="68"/>
      <c r="D25" s="68"/>
      <c r="E25" s="68"/>
      <c r="F25" s="68"/>
      <c r="G25" s="68"/>
      <c r="H25" s="68"/>
      <c r="I25" s="68"/>
      <c r="J25" s="68"/>
      <c r="K25" s="68"/>
      <c r="L25" s="68"/>
      <c r="M25" s="68"/>
      <c r="N25" s="68"/>
      <c r="O25" s="68"/>
      <c r="P25" s="68"/>
      <c r="Q25" s="69"/>
    </row>
    <row r="26" spans="1:21" s="7" customFormat="1" x14ac:dyDescent="0.2">
      <c r="A26" s="67"/>
      <c r="B26" s="68"/>
      <c r="C26" s="68"/>
      <c r="D26" s="68"/>
      <c r="E26" s="68"/>
      <c r="F26" s="68"/>
      <c r="G26" s="68"/>
      <c r="H26" s="68"/>
      <c r="I26" s="68"/>
      <c r="J26" s="68"/>
      <c r="K26" s="68"/>
      <c r="L26" s="68"/>
      <c r="M26" s="68"/>
      <c r="N26" s="68"/>
      <c r="O26" s="68"/>
      <c r="P26" s="68"/>
      <c r="S26" s="8"/>
    </row>
    <row r="27" spans="1:21" s="7" customFormat="1" x14ac:dyDescent="0.2">
      <c r="A27" s="67"/>
      <c r="B27" s="68"/>
      <c r="C27" s="68"/>
      <c r="D27" s="68"/>
      <c r="E27" s="68"/>
      <c r="F27" s="68"/>
      <c r="G27" s="68"/>
      <c r="H27" s="68"/>
      <c r="I27" s="68"/>
      <c r="J27" s="68"/>
      <c r="K27" s="68"/>
      <c r="L27" s="68"/>
      <c r="M27" s="68"/>
      <c r="N27" s="68"/>
      <c r="O27" s="68"/>
      <c r="P27" s="68"/>
    </row>
    <row r="28" spans="1:21" s="7" customFormat="1" x14ac:dyDescent="0.2">
      <c r="A28" s="67"/>
      <c r="B28" s="68"/>
      <c r="C28" s="68"/>
      <c r="D28" s="68"/>
      <c r="E28" s="68"/>
      <c r="F28" s="68"/>
      <c r="G28" s="68"/>
      <c r="H28" s="68"/>
      <c r="I28" s="68"/>
      <c r="J28" s="68"/>
      <c r="K28" s="68"/>
      <c r="L28" s="68"/>
      <c r="M28" s="68"/>
      <c r="N28" s="68"/>
      <c r="O28" s="68"/>
      <c r="P28" s="68"/>
    </row>
    <row r="29" spans="1:21" s="7" customFormat="1" x14ac:dyDescent="0.2">
      <c r="A29" s="67"/>
      <c r="B29" s="68"/>
      <c r="C29" s="68"/>
      <c r="D29" s="68"/>
      <c r="E29" s="68"/>
      <c r="F29" s="68"/>
      <c r="G29" s="68"/>
      <c r="H29" s="68"/>
      <c r="I29" s="68"/>
      <c r="J29" s="68"/>
      <c r="K29" s="68"/>
      <c r="L29" s="68"/>
      <c r="M29" s="68"/>
      <c r="N29" s="68"/>
      <c r="O29" s="68"/>
      <c r="P29" s="68"/>
    </row>
    <row r="30" spans="1:21" s="7" customFormat="1" x14ac:dyDescent="0.2">
      <c r="A30" s="67"/>
      <c r="B30" s="68"/>
      <c r="C30" s="68"/>
      <c r="D30" s="68"/>
      <c r="E30" s="68"/>
      <c r="F30" s="68"/>
      <c r="G30" s="68"/>
      <c r="H30" s="68"/>
      <c r="I30" s="68"/>
      <c r="J30" s="68"/>
      <c r="K30" s="68"/>
      <c r="L30" s="68"/>
      <c r="M30" s="68"/>
      <c r="N30" s="68"/>
      <c r="O30" s="68"/>
      <c r="P30" s="68"/>
    </row>
    <row r="31" spans="1:21" s="7" customFormat="1" x14ac:dyDescent="0.2">
      <c r="A31" s="67"/>
      <c r="B31" s="68"/>
      <c r="C31" s="68"/>
      <c r="D31" s="68"/>
      <c r="E31" s="68"/>
      <c r="F31" s="68"/>
      <c r="G31" s="68"/>
      <c r="H31" s="68"/>
      <c r="I31" s="68"/>
      <c r="J31" s="68"/>
      <c r="K31" s="68"/>
      <c r="L31" s="68"/>
      <c r="M31" s="68"/>
      <c r="N31" s="68"/>
      <c r="O31" s="68"/>
      <c r="P31" s="68"/>
    </row>
    <row r="32" spans="1:21" s="7" customFormat="1" x14ac:dyDescent="0.2">
      <c r="A32" s="67"/>
      <c r="B32" s="68"/>
      <c r="C32" s="68"/>
      <c r="D32" s="68"/>
      <c r="E32" s="68"/>
      <c r="F32" s="68"/>
      <c r="G32" s="68"/>
      <c r="H32" s="68"/>
      <c r="I32" s="68"/>
      <c r="J32" s="68"/>
      <c r="K32" s="68"/>
      <c r="L32" s="68"/>
      <c r="M32" s="68"/>
      <c r="N32" s="68"/>
      <c r="O32" s="68"/>
      <c r="P32" s="68"/>
    </row>
    <row r="33" spans="1:16" s="7" customFormat="1" x14ac:dyDescent="0.2">
      <c r="A33" s="67"/>
      <c r="B33" s="68"/>
      <c r="C33" s="68"/>
      <c r="D33" s="68"/>
      <c r="E33" s="68"/>
      <c r="F33" s="68"/>
      <c r="G33" s="68"/>
      <c r="H33" s="68"/>
      <c r="I33" s="68"/>
      <c r="J33" s="68"/>
      <c r="K33" s="68"/>
      <c r="L33" s="68"/>
      <c r="M33" s="68"/>
      <c r="N33" s="68"/>
      <c r="O33" s="68"/>
      <c r="P33" s="68"/>
    </row>
    <row r="34" spans="1:16" s="7" customFormat="1" x14ac:dyDescent="0.2">
      <c r="A34" s="67"/>
      <c r="B34" s="68"/>
      <c r="C34" s="68"/>
      <c r="D34" s="68"/>
      <c r="E34" s="68"/>
      <c r="F34" s="68"/>
      <c r="G34" s="68"/>
      <c r="H34" s="68"/>
      <c r="I34" s="68"/>
      <c r="J34" s="68"/>
      <c r="K34" s="68"/>
      <c r="L34" s="68"/>
      <c r="M34" s="68"/>
      <c r="N34" s="68"/>
      <c r="O34" s="68"/>
      <c r="P34" s="68"/>
    </row>
    <row r="35" spans="1:16" s="7" customFormat="1" x14ac:dyDescent="0.2">
      <c r="A35" s="67"/>
      <c r="B35" s="68"/>
      <c r="C35" s="68"/>
      <c r="D35" s="68"/>
      <c r="E35" s="68"/>
      <c r="F35" s="68"/>
      <c r="G35" s="68"/>
      <c r="H35" s="68"/>
      <c r="I35" s="68"/>
      <c r="J35" s="68"/>
      <c r="K35" s="68"/>
      <c r="L35" s="68"/>
      <c r="M35" s="68"/>
      <c r="N35" s="68"/>
      <c r="O35" s="68"/>
      <c r="P35" s="68"/>
    </row>
    <row r="36" spans="1:16" s="7" customFormat="1" x14ac:dyDescent="0.2">
      <c r="A36" s="67"/>
      <c r="B36" s="68"/>
      <c r="C36" s="68"/>
      <c r="D36" s="68"/>
      <c r="E36" s="68"/>
      <c r="F36" s="68"/>
      <c r="G36" s="68"/>
      <c r="H36" s="68"/>
      <c r="I36" s="68"/>
      <c r="J36" s="68"/>
      <c r="K36" s="68"/>
      <c r="L36" s="68"/>
      <c r="M36" s="68"/>
      <c r="N36" s="68"/>
      <c r="O36" s="68"/>
      <c r="P36" s="68"/>
    </row>
    <row r="37" spans="1:16" s="7" customFormat="1" x14ac:dyDescent="0.2">
      <c r="A37" s="67"/>
      <c r="B37" s="68"/>
      <c r="C37" s="68"/>
      <c r="D37" s="68"/>
      <c r="E37" s="68"/>
      <c r="F37" s="68"/>
      <c r="G37" s="68"/>
      <c r="H37" s="68"/>
      <c r="I37" s="68"/>
      <c r="J37" s="68"/>
      <c r="K37" s="68"/>
      <c r="L37" s="68"/>
      <c r="M37" s="68"/>
      <c r="N37" s="68"/>
      <c r="O37" s="68"/>
      <c r="P37" s="68"/>
    </row>
    <row r="38" spans="1:16" s="7" customFormat="1" x14ac:dyDescent="0.2">
      <c r="A38" s="67"/>
      <c r="B38" s="68"/>
      <c r="C38" s="68"/>
      <c r="D38" s="68"/>
      <c r="E38" s="68"/>
      <c r="F38" s="68"/>
      <c r="G38" s="68"/>
      <c r="H38" s="68"/>
      <c r="I38" s="68"/>
      <c r="J38" s="68"/>
      <c r="K38" s="68"/>
      <c r="L38" s="68"/>
      <c r="M38" s="68"/>
      <c r="N38" s="68"/>
      <c r="O38" s="68"/>
      <c r="P38" s="68"/>
    </row>
    <row r="39" spans="1:16" s="7" customFormat="1" x14ac:dyDescent="0.2">
      <c r="A39" s="67"/>
      <c r="B39" s="68"/>
      <c r="C39" s="68"/>
      <c r="D39" s="68"/>
      <c r="E39" s="68"/>
      <c r="F39" s="68"/>
      <c r="G39" s="68"/>
      <c r="H39" s="68"/>
      <c r="I39" s="68"/>
      <c r="J39" s="68"/>
      <c r="K39" s="68"/>
      <c r="L39" s="68"/>
      <c r="M39" s="68"/>
      <c r="N39" s="68"/>
      <c r="O39" s="68"/>
      <c r="P39" s="68"/>
    </row>
    <row r="40" spans="1:16" s="7" customFormat="1" x14ac:dyDescent="0.2">
      <c r="A40" s="67"/>
      <c r="B40" s="68"/>
      <c r="C40" s="68"/>
      <c r="D40" s="68"/>
      <c r="E40" s="68"/>
      <c r="F40" s="68"/>
      <c r="G40" s="68"/>
      <c r="H40" s="68"/>
      <c r="I40" s="68"/>
      <c r="J40" s="68"/>
      <c r="K40" s="68"/>
      <c r="L40" s="68"/>
      <c r="M40" s="68"/>
      <c r="N40" s="68"/>
      <c r="O40" s="68"/>
      <c r="P40" s="68"/>
    </row>
    <row r="41" spans="1:16" s="7" customFormat="1" x14ac:dyDescent="0.2">
      <c r="A41" s="67"/>
      <c r="B41" s="68"/>
      <c r="C41" s="68"/>
      <c r="D41" s="68"/>
      <c r="E41" s="68"/>
      <c r="F41" s="68"/>
      <c r="G41" s="68"/>
      <c r="H41" s="68"/>
      <c r="I41" s="68"/>
      <c r="J41" s="68"/>
      <c r="K41" s="68"/>
      <c r="L41" s="68"/>
      <c r="M41" s="68"/>
      <c r="N41" s="68"/>
      <c r="O41" s="68"/>
      <c r="P41" s="68"/>
    </row>
    <row r="42" spans="1:16" s="7" customFormat="1" x14ac:dyDescent="0.2">
      <c r="A42" s="2"/>
      <c r="B42" s="2"/>
      <c r="C42" s="2"/>
      <c r="D42" s="2"/>
      <c r="E42" s="2"/>
      <c r="F42" s="2"/>
      <c r="G42" s="2"/>
      <c r="H42" s="2"/>
      <c r="I42" s="2"/>
      <c r="J42" s="2"/>
      <c r="K42" s="2"/>
      <c r="L42" s="2"/>
      <c r="M42" s="2"/>
      <c r="N42" s="2"/>
      <c r="O42" s="2"/>
      <c r="P42" s="2"/>
    </row>
    <row r="44" spans="1:16" x14ac:dyDescent="0.2">
      <c r="C44" s="70"/>
    </row>
    <row r="45" spans="1:16" x14ac:dyDescent="0.2">
      <c r="C45" s="70"/>
    </row>
    <row r="46" spans="1:16" x14ac:dyDescent="0.2">
      <c r="C46" s="70"/>
    </row>
  </sheetData>
  <pageMargins left="0.31496062992125984" right="0.31496062992125984" top="0.35433070866141736" bottom="0.35433070866141736" header="0.31496062992125984" footer="0.19685039370078741"/>
  <pageSetup paperSize="9" fitToWidth="0" fitToHeight="0" orientation="landscape" r:id="rId1"/>
  <headerFooter>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dc2d1e-e557-46df-b43d-86cdda3daf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E30910C169A742B2EA2F6857C7D85D" ma:contentTypeVersion="13" ma:contentTypeDescription="Create a new document." ma:contentTypeScope="" ma:versionID="348c13282ee6afdfb781e834b7895c38">
  <xsd:schema xmlns:xsd="http://www.w3.org/2001/XMLSchema" xmlns:xs="http://www.w3.org/2001/XMLSchema" xmlns:p="http://schemas.microsoft.com/office/2006/metadata/properties" xmlns:ns2="14dc2d1e-e557-46df-b43d-86cdda3daf61" xmlns:ns3="5bf3f6dc-e993-4359-8647-cf971b7e723e" targetNamespace="http://schemas.microsoft.com/office/2006/metadata/properties" ma:root="true" ma:fieldsID="13208d426c497f9b3965c1401757bb05" ns2:_="" ns3:_="">
    <xsd:import namespace="14dc2d1e-e557-46df-b43d-86cdda3daf61"/>
    <xsd:import namespace="5bf3f6dc-e993-4359-8647-cf971b7e72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dc2d1e-e557-46df-b43d-86cdda3d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33881d7-4c0e-47fb-8323-9fb0d5f480f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f3f6dc-e993-4359-8647-cf971b7e72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2DD05D-22E0-4019-BE77-DF1C16FC999B}">
  <ds:schemaRefs>
    <ds:schemaRef ds:uri="http://schemas.microsoft.com/sharepoint/v3/contenttype/forms"/>
  </ds:schemaRefs>
</ds:datastoreItem>
</file>

<file path=customXml/itemProps2.xml><?xml version="1.0" encoding="utf-8"?>
<ds:datastoreItem xmlns:ds="http://schemas.openxmlformats.org/officeDocument/2006/customXml" ds:itemID="{58C148F3-6171-44C0-BAD6-807D14DBBAAE}">
  <ds:schemaRefs>
    <ds:schemaRef ds:uri="http://schemas.microsoft.com/office/infopath/2007/PartnerControls"/>
    <ds:schemaRef ds:uri="5bf3f6dc-e993-4359-8647-cf971b7e723e"/>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 ds:uri="14dc2d1e-e557-46df-b43d-86cdda3daf61"/>
    <ds:schemaRef ds:uri="http://www.w3.org/XML/1998/namespace"/>
  </ds:schemaRefs>
</ds:datastoreItem>
</file>

<file path=customXml/itemProps3.xml><?xml version="1.0" encoding="utf-8"?>
<ds:datastoreItem xmlns:ds="http://schemas.openxmlformats.org/officeDocument/2006/customXml" ds:itemID="{C40EE897-94AE-4486-8AC8-0ABA38AD1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dc2d1e-e557-46df-b43d-86cdda3daf61"/>
    <ds:schemaRef ds:uri="5bf3f6dc-e993-4359-8647-cf971b7e7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1</vt:i4>
      </vt:variant>
    </vt:vector>
  </HeadingPairs>
  <TitlesOfParts>
    <vt:vector size="51"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10.5</vt:lpstr>
      <vt:lpstr>Obálka</vt:lpstr>
      <vt:lpstr>Titulní!Oblast_tisku</vt:lpstr>
    </vt:vector>
  </TitlesOfParts>
  <Company>Energetický regulační úřad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daniel.rosecky@eru.cz</dc:creator>
  <cp:lastModifiedBy>Rosecký Daniel Ing.</cp:lastModifiedBy>
  <cp:lastPrinted>2024-04-05T06:32:21Z</cp:lastPrinted>
  <dcterms:created xsi:type="dcterms:W3CDTF">2006-03-02T11:20:40Z</dcterms:created>
  <dcterms:modified xsi:type="dcterms:W3CDTF">2024-04-05T06:32:59Z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0x01010016E30910C169A742B2EA2F6857C7D85D</vt:lpwstr>
  </property>
</Properties>
</file>